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<sst xmlns="http://schemas.openxmlformats.org/spreadsheetml/2006/main" count="8633" uniqueCount="1175">
  <si>
    <t>File opened</t>
  </si>
  <si>
    <t>2020-11-03 23:43:49</t>
  </si>
  <si>
    <t>Console s/n</t>
  </si>
  <si>
    <t>68C-812132</t>
  </si>
  <si>
    <t>Console ver</t>
  </si>
  <si>
    <t>Bluestem v.1.4.05</t>
  </si>
  <si>
    <t>Scripts ver</t>
  </si>
  <si>
    <t>2020.04  1.4.05, May 2020</t>
  </si>
  <si>
    <t>Head s/n</t>
  </si>
  <si>
    <t>68H-982122</t>
  </si>
  <si>
    <t>Head ver</t>
  </si>
  <si>
    <t>1.4.2</t>
  </si>
  <si>
    <t>Head cal</t>
  </si>
  <si>
    <t>{"co2bspan2": "0", "co2bzero": "0.902274", "h2oazero": "1.04862", "h2obspan2": "0", "h2obspanconc1": "12.24", "h2oaspan2b": "0.0686249", "h2obzero": "1.05888", "co2aspan2b": "0.306908", "co2aspanconc1": "2475", "co2bspan2b": "0.307899", "tbzero": "0.0500546", "h2oaspan2": "0", "h2obspan2a": "0.0692454", "h2oaspan1": "1", "h2oaspan2a": "0.0687359", "h2oaspanconc2": "0", "h2oaspanconc1": "12.24", "co2aspanconc2": "314.9", "co2bspan2a": "0.310699", "co2aspan2a": "0.3096", "flowmeterzero": "0.990078", "co2bspan1": "1", "ssa_ref": "38634.9", "ssb_ref": "36916.3", "co2aspan1": "1", "oxygen": "21", "co2aspan2": "0", "flowazero": "0.313", "h2obspan1": "1", "tazero": "-0.100336", "co2azero": "0.953052", "h2obspanconc2": "0", "h2obspan2b": "0.0687975", "flowbzero": "0.30161", "co2bspanconc2": "314.9", "co2bspanconc1": "2475", "chamberpressurezero": "2.68249"}</t>
  </si>
  <si>
    <t>Chamber type</t>
  </si>
  <si>
    <t>6800-01A</t>
  </si>
  <si>
    <t>Chamber s/n</t>
  </si>
  <si>
    <t>MPF-281868</t>
  </si>
  <si>
    <t>Chamber rev</t>
  </si>
  <si>
    <t>0</t>
  </si>
  <si>
    <t>Chamber cal</t>
  </si>
  <si>
    <t>Fluorometer</t>
  </si>
  <si>
    <t>Flr. Version</t>
  </si>
  <si>
    <t>23:43:49</t>
  </si>
  <si>
    <t>Stability Definition:	none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</si>
  <si>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</si>
  <si>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</si>
  <si>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</si>
  <si>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</si>
  <si>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</si>
  <si>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</si>
  <si>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</si>
  <si>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</si>
  <si>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</si>
  <si>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</si>
  <si>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</si>
  <si>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</si>
  <si>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</si>
  <si>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</si>
  <si>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</si>
  <si>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</si>
  <si>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</si>
  <si>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</si>
  <si>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</si>
  <si>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</si>
  <si>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</si>
  <si>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</si>
  <si>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</si>
  <si>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</si>
  <si>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</si>
  <si>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</si>
  <si>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</si>
  <si>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</si>
  <si>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</si>
  <si>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</si>
  <si>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</si>
  <si>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</si>
  <si>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</si>
  <si>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</si>
  <si>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</si>
  <si>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</si>
  <si>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</si>
  <si>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</si>
  <si>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</si>
  <si>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</si>
  <si>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</si>
  <si>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</si>
  <si>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</si>
  <si>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</si>
  <si>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</si>
  <si>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</si>
  <si>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</si>
  <si>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</si>
  <si>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</si>
  <si>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</si>
  <si>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</si>
  <si>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</si>
  <si>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</si>
  <si>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1.33343 90.6675 383.343 614.24 847.782 1055.47 1252.59 1369.14</t>
  </si>
  <si>
    <t>Fs_true</t>
  </si>
  <si>
    <t>0.14499 102.06 404.143 601.237 803.821 1000.28 1200.56 1400.25</t>
  </si>
  <si>
    <t>leak_wt</t>
  </si>
  <si>
    <t>Sys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</si>
  <si>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</si>
  <si>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</si>
  <si>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</si>
  <si>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</si>
  <si>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</si>
  <si>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</si>
  <si>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</si>
  <si>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</si>
  <si>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</si>
  <si>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</si>
  <si>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</si>
  <si>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</si>
  <si>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</si>
  <si>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</si>
  <si>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</si>
  <si>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</si>
  <si>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</si>
  <si>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</si>
  <si>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</si>
  <si>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</si>
  <si>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</si>
  <si>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</si>
  <si>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</si>
  <si>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</si>
  <si>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</si>
  <si>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</si>
  <si>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</si>
  <si>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</si>
  <si>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</si>
  <si>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</si>
  <si>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</si>
  <si>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</si>
  <si>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</si>
  <si>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</si>
  <si>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</si>
  <si>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</si>
  <si>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</si>
  <si>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</si>
  <si>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</si>
  <si>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</si>
  <si>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</si>
  <si>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</si>
  <si>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</si>
  <si>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</si>
  <si>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</si>
  <si>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</si>
  <si>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</si>
  <si>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</si>
  <si>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</si>
  <si>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</si>
  <si>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</si>
  <si>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</si>
  <si>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</si>
  <si>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</si>
  <si>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</si>
  <si>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</si>
  <si>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</si>
  <si>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</si>
  <si>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</si>
  <si>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</si>
  <si>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</si>
  <si>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</si>
  <si>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</si>
  <si>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</si>
  <si>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</si>
  <si>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</si>
  <si>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</si>
  <si>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</si>
  <si>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</si>
  <si>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</si>
  <si>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</si>
  <si>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</si>
  <si>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</si>
  <si>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</si>
  <si>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</si>
  <si>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</si>
  <si>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</si>
  <si>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</si>
  <si>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</si>
  <si>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</si>
  <si>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</si>
  <si>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</si>
  <si>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</si>
  <si>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</si>
  <si>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</si>
  <si>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</si>
  <si>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</si>
  <si>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</si>
  <si>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</si>
  <si>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</si>
  <si>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</si>
  <si>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</si>
  <si>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</si>
  <si>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</si>
  <si>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</si>
  <si>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</si>
  <si>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</si>
  <si>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</si>
  <si>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</si>
  <si>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</si>
  <si>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</si>
  <si>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</si>
  <si>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</si>
  <si>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</si>
  <si>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</si>
  <si>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</si>
  <si>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</si>
  <si>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</si>
  <si>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</si>
  <si>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</si>
  <si>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</si>
  <si>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</si>
  <si>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</si>
  <si>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</si>
  <si>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</si>
  <si>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</si>
  <si>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</si>
  <si>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</si>
  <si>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</si>
  <si>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</si>
  <si>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</si>
  <si>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</si>
  <si>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</si>
  <si>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</si>
  <si>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</si>
  <si>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</si>
  <si>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</si>
  <si>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</si>
  <si>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</si>
  <si>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</si>
  <si>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</si>
  <si>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</si>
  <si>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</si>
  <si>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</si>
  <si>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</si>
  <si>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</si>
  <si>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</si>
  <si>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</si>
  <si>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</si>
  <si>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</si>
  <si>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</si>
  <si>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</si>
  <si>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</si>
  <si>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</si>
  <si>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</si>
  <si>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</si>
  <si>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</si>
  <si>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</si>
  <si>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</si>
  <si>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</si>
  <si>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</si>
  <si>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</si>
  <si>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</si>
  <si>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</si>
  <si>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</si>
  <si>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</si>
  <si>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</si>
  <si>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</si>
  <si>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</si>
  <si>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</si>
  <si>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</si>
  <si>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</si>
  <si>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</si>
  <si>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</si>
  <si>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</si>
  <si>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</si>
  <si>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</si>
  <si>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</si>
  <si>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</si>
  <si>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</si>
  <si>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</si>
  <si>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</si>
  <si>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</si>
  <si>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</si>
  <si>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</si>
  <si>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</si>
  <si>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</si>
  <si>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</si>
  <si>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</si>
  <si>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</si>
  <si>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</si>
  <si>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</si>
  <si>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</si>
  <si>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</si>
  <si>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</si>
  <si>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</si>
  <si>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</si>
  <si>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20201103 23:43:49</t>
  </si>
  <si>
    <t>-</t>
  </si>
  <si>
    <t>0: Broadleaf</t>
  </si>
  <si>
    <t>23:39:07</t>
  </si>
  <si>
    <t>0/0</t>
  </si>
  <si>
    <t>20201103 23:43:51</t>
  </si>
  <si>
    <t>23:43:51</t>
  </si>
  <si>
    <t>20201103 23:43:53</t>
  </si>
  <si>
    <t>23:43:53</t>
  </si>
  <si>
    <t>20201103 23:43:55</t>
  </si>
  <si>
    <t>23:43:55</t>
  </si>
  <si>
    <t>20201103 23:43:57</t>
  </si>
  <si>
    <t>23:43:57</t>
  </si>
  <si>
    <t>20201103 23:43:59</t>
  </si>
  <si>
    <t>23:43:59</t>
  </si>
  <si>
    <t>20201103 23:44:01</t>
  </si>
  <si>
    <t>23:44:01</t>
  </si>
  <si>
    <t>20201103 23:44:03</t>
  </si>
  <si>
    <t>23:44:03</t>
  </si>
  <si>
    <t>20201103 23:44:05</t>
  </si>
  <si>
    <t>23:44:05</t>
  </si>
  <si>
    <t>20201103 23:44:07</t>
  </si>
  <si>
    <t>23:44:07</t>
  </si>
  <si>
    <t>20201103 23:44:09</t>
  </si>
  <si>
    <t>23:44:09</t>
  </si>
  <si>
    <t>20201103 23:44:11</t>
  </si>
  <si>
    <t>23:44:11</t>
  </si>
  <si>
    <t>20201103 23:44:13</t>
  </si>
  <si>
    <t>23:44:13</t>
  </si>
  <si>
    <t>20201103 23:44:15</t>
  </si>
  <si>
    <t>23:44:15</t>
  </si>
  <si>
    <t>20201103 23:44:17</t>
  </si>
  <si>
    <t>23:44:17</t>
  </si>
  <si>
    <t>20201103 23:44:19</t>
  </si>
  <si>
    <t>23:44:19</t>
  </si>
  <si>
    <t>20201103 23:44:21</t>
  </si>
  <si>
    <t>23:44:21</t>
  </si>
  <si>
    <t>20201103 23:44:23</t>
  </si>
  <si>
    <t>23:44:23</t>
  </si>
  <si>
    <t>20201103 23:44:25</t>
  </si>
  <si>
    <t>23:44:25</t>
  </si>
  <si>
    <t>20201103 23:44:27</t>
  </si>
  <si>
    <t>23:44:27</t>
  </si>
  <si>
    <t>20201103 23:44:29</t>
  </si>
  <si>
    <t>23:44:29</t>
  </si>
  <si>
    <t>20201103 23:44:31</t>
  </si>
  <si>
    <t>23:44:31</t>
  </si>
  <si>
    <t>20201103 23:44:33</t>
  </si>
  <si>
    <t>23:44:33</t>
  </si>
  <si>
    <t>20201103 23:44:35</t>
  </si>
  <si>
    <t>23:44:35</t>
  </si>
  <si>
    <t>20201103 23:44:37</t>
  </si>
  <si>
    <t>23:44:37</t>
  </si>
  <si>
    <t>20201103 23:44:39</t>
  </si>
  <si>
    <t>23:44:39</t>
  </si>
  <si>
    <t>20201103 23:44:41</t>
  </si>
  <si>
    <t>23:44:41</t>
  </si>
  <si>
    <t>20201103 23:44:43</t>
  </si>
  <si>
    <t>23:44:43</t>
  </si>
  <si>
    <t>20201103 23:44:45</t>
  </si>
  <si>
    <t>23:44:45</t>
  </si>
  <si>
    <t>20201103 23:44:47</t>
  </si>
  <si>
    <t>23:44:47</t>
  </si>
  <si>
    <t>20201103 23:44:49</t>
  </si>
  <si>
    <t>23:44:49</t>
  </si>
  <si>
    <t>20201103 23:44:51</t>
  </si>
  <si>
    <t>23:44:51</t>
  </si>
  <si>
    <t>20201103 23:44:53</t>
  </si>
  <si>
    <t>23:44:53</t>
  </si>
  <si>
    <t>20201103 23:44:55</t>
  </si>
  <si>
    <t>23:44:55</t>
  </si>
  <si>
    <t>20201103 23:44:57</t>
  </si>
  <si>
    <t>23:44:57</t>
  </si>
  <si>
    <t>20201103 23:44:59</t>
  </si>
  <si>
    <t>23:44:59</t>
  </si>
  <si>
    <t>20201103 23:45:01</t>
  </si>
  <si>
    <t>23:45:01</t>
  </si>
  <si>
    <t>20201103 23:45:03</t>
  </si>
  <si>
    <t>23:45:03</t>
  </si>
  <si>
    <t>20201103 23:45:05</t>
  </si>
  <si>
    <t>23:45:05</t>
  </si>
  <si>
    <t>20201103 23:45:07</t>
  </si>
  <si>
    <t>23:45:07</t>
  </si>
  <si>
    <t>20201103 23:45:09</t>
  </si>
  <si>
    <t>23:45:09</t>
  </si>
  <si>
    <t>20201103 23:45:11</t>
  </si>
  <si>
    <t>23:45:11</t>
  </si>
  <si>
    <t>20201103 23:45:13</t>
  </si>
  <si>
    <t>23:45:13</t>
  </si>
  <si>
    <t>20201103 23:45:15</t>
  </si>
  <si>
    <t>23:45:15</t>
  </si>
  <si>
    <t>20201103 23:45:17</t>
  </si>
  <si>
    <t>23:45:17</t>
  </si>
  <si>
    <t>20201103 23:45:19</t>
  </si>
  <si>
    <t>23:45:19</t>
  </si>
  <si>
    <t>20201103 23:45:21</t>
  </si>
  <si>
    <t>23:45:21</t>
  </si>
  <si>
    <t>20201103 23:45:23</t>
  </si>
  <si>
    <t>23:45:23</t>
  </si>
  <si>
    <t>20201103 23:45:25</t>
  </si>
  <si>
    <t>23:45:25</t>
  </si>
  <si>
    <t>20201103 23:45:27</t>
  </si>
  <si>
    <t>23:45:27</t>
  </si>
  <si>
    <t>20201103 23:45:29</t>
  </si>
  <si>
    <t>23:45:29</t>
  </si>
  <si>
    <t>20201103 23:45:31</t>
  </si>
  <si>
    <t>23:45:31</t>
  </si>
  <si>
    <t>20201103 23:45:33</t>
  </si>
  <si>
    <t>23:45:33</t>
  </si>
  <si>
    <t>20201103 23:45:35</t>
  </si>
  <si>
    <t>23:45:35</t>
  </si>
  <si>
    <t>20201103 23:45:37</t>
  </si>
  <si>
    <t>23:45:37</t>
  </si>
  <si>
    <t>20201103 23:45:39</t>
  </si>
  <si>
    <t>23:45:39</t>
  </si>
  <si>
    <t>20201103 23:45:41</t>
  </si>
  <si>
    <t>23:45:41</t>
  </si>
  <si>
    <t>20201103 23:45:43</t>
  </si>
  <si>
    <t>23:45:43</t>
  </si>
  <si>
    <t>20201103 23:45:45</t>
  </si>
  <si>
    <t>23:45:45</t>
  </si>
  <si>
    <t>20201103 23:45:47</t>
  </si>
  <si>
    <t>23:45:47</t>
  </si>
  <si>
    <t>20201103 23:45:49</t>
  </si>
  <si>
    <t>23:45:49</t>
  </si>
  <si>
    <t>20201103 23:45:51</t>
  </si>
  <si>
    <t>23:45:51</t>
  </si>
  <si>
    <t>20201103 23:45:53</t>
  </si>
  <si>
    <t>23:45:53</t>
  </si>
  <si>
    <t>20201103 23:45:55</t>
  </si>
  <si>
    <t>23:45:55</t>
  </si>
  <si>
    <t>20201103 23:45:57</t>
  </si>
  <si>
    <t>23:45:57</t>
  </si>
  <si>
    <t>20201103 23:45:59</t>
  </si>
  <si>
    <t>23:45:59</t>
  </si>
  <si>
    <t>20201103 23:46:01</t>
  </si>
  <si>
    <t>23:46:01</t>
  </si>
  <si>
    <t>20201103 23:46:03</t>
  </si>
  <si>
    <t>23:46:03</t>
  </si>
  <si>
    <t>20201103 23:46:05</t>
  </si>
  <si>
    <t>23:46:05</t>
  </si>
  <si>
    <t>20201103 23:46:07</t>
  </si>
  <si>
    <t>23:46:07</t>
  </si>
  <si>
    <t>20201103 23:46:09</t>
  </si>
  <si>
    <t>23:46:09</t>
  </si>
  <si>
    <t>20201103 23:46:11</t>
  </si>
  <si>
    <t>23:46:11</t>
  </si>
  <si>
    <t>20201103 23:46:13</t>
  </si>
  <si>
    <t>23:46:13</t>
  </si>
  <si>
    <t>20201103 23:46:15</t>
  </si>
  <si>
    <t>23:46:15</t>
  </si>
  <si>
    <t>20201103 23:46:17</t>
  </si>
  <si>
    <t>23:46:17</t>
  </si>
  <si>
    <t>20201103 23:46:19</t>
  </si>
  <si>
    <t>23:46:19</t>
  </si>
  <si>
    <t>20201103 23:46:20</t>
  </si>
  <si>
    <t>23:46:20</t>
  </si>
  <si>
    <t>20201103 23:46:23</t>
  </si>
  <si>
    <t>23:46:23</t>
  </si>
  <si>
    <t>20201103 23:46:25</t>
  </si>
  <si>
    <t>23:46:25</t>
  </si>
  <si>
    <t>20201103 23:46:27</t>
  </si>
  <si>
    <t>23:46:27</t>
  </si>
  <si>
    <t>20201103 23:46:29</t>
  </si>
  <si>
    <t>23:46:29</t>
  </si>
  <si>
    <t>20201103 23:46:31</t>
  </si>
  <si>
    <t>23:46:31</t>
  </si>
  <si>
    <t>20201103 23:46:33</t>
  </si>
  <si>
    <t>23:46:33</t>
  </si>
  <si>
    <t>20201103 23:46:35</t>
  </si>
  <si>
    <t>23:46:35</t>
  </si>
  <si>
    <t>20201103 23:46:37</t>
  </si>
  <si>
    <t>23:46:37</t>
  </si>
  <si>
    <t>20201103 23:46:39</t>
  </si>
  <si>
    <t>23:46:39</t>
  </si>
  <si>
    <t>20201103 23:46:41</t>
  </si>
  <si>
    <t>23:46:41</t>
  </si>
  <si>
    <t>20201103 23:46:43</t>
  </si>
  <si>
    <t>23:46:43</t>
  </si>
  <si>
    <t>20201103 23:46:45</t>
  </si>
  <si>
    <t>23:46:45</t>
  </si>
  <si>
    <t>20201103 23:46:47</t>
  </si>
  <si>
    <t>23:46:47</t>
  </si>
  <si>
    <t>20201103 23:46:49</t>
  </si>
  <si>
    <t>23:46:49</t>
  </si>
  <si>
    <t>20201103 23:46:51</t>
  </si>
  <si>
    <t>23:46:51</t>
  </si>
  <si>
    <t>20201103 23:46:53</t>
  </si>
  <si>
    <t>23:46:53</t>
  </si>
  <si>
    <t>20201103 23:46:55</t>
  </si>
  <si>
    <t>23:46:55</t>
  </si>
  <si>
    <t>20201103 23:46:57</t>
  </si>
  <si>
    <t>23:46:57</t>
  </si>
  <si>
    <t>20201103 23:46:59</t>
  </si>
  <si>
    <t>23:46:59</t>
  </si>
  <si>
    <t>20201103 23:47:01</t>
  </si>
  <si>
    <t>23:47:01</t>
  </si>
  <si>
    <t>20201103 23:47:03</t>
  </si>
  <si>
    <t>23:47:03</t>
  </si>
  <si>
    <t>20201103 23:47:05</t>
  </si>
  <si>
    <t>23:47:05</t>
  </si>
  <si>
    <t>20201103 23:47:07</t>
  </si>
  <si>
    <t>23:47:07</t>
  </si>
  <si>
    <t>20201103 23:47:09</t>
  </si>
  <si>
    <t>23:47:09</t>
  </si>
  <si>
    <t>20201103 23:47:11</t>
  </si>
  <si>
    <t>23:47:11</t>
  </si>
  <si>
    <t>20201103 23:47:13</t>
  </si>
  <si>
    <t>23:47:13</t>
  </si>
  <si>
    <t>20201103 23:47:15</t>
  </si>
  <si>
    <t>23:47:15</t>
  </si>
  <si>
    <t>20201103 23:47:17</t>
  </si>
  <si>
    <t>23:47:17</t>
  </si>
  <si>
    <t>20201103 23:47:19</t>
  </si>
  <si>
    <t>23:47:19</t>
  </si>
  <si>
    <t>20201103 23:47:21</t>
  </si>
  <si>
    <t>23:47:21</t>
  </si>
  <si>
    <t>20201103 23:47:23</t>
  </si>
  <si>
    <t>23:47:23</t>
  </si>
  <si>
    <t>20201103 23:47:25</t>
  </si>
  <si>
    <t>23:47:25</t>
  </si>
  <si>
    <t>20201103 23:47:27</t>
  </si>
  <si>
    <t>23:47:27</t>
  </si>
  <si>
    <t>20201103 23:47:29</t>
  </si>
  <si>
    <t>23:47:29</t>
  </si>
  <si>
    <t>20201103 23:47:31</t>
  </si>
  <si>
    <t>23:47:31</t>
  </si>
  <si>
    <t>20201103 23:47:33</t>
  </si>
  <si>
    <t>23:47:33</t>
  </si>
  <si>
    <t>20201103 23:47:35</t>
  </si>
  <si>
    <t>23:47:35</t>
  </si>
  <si>
    <t>20201103 23:47:36</t>
  </si>
  <si>
    <t>23:47:36</t>
  </si>
  <si>
    <t>20201103 23:47:39</t>
  </si>
  <si>
    <t>23:47:39</t>
  </si>
  <si>
    <t>20201103 23:47:41</t>
  </si>
  <si>
    <t>23:47:41</t>
  </si>
  <si>
    <t>20201103 23:47:42</t>
  </si>
  <si>
    <t>23:47:42</t>
  </si>
  <si>
    <t>20201103 23:47:45</t>
  </si>
  <si>
    <t>23:47:45</t>
  </si>
  <si>
    <t>20201103 23:47:47</t>
  </si>
  <si>
    <t>23:47:47</t>
  </si>
  <si>
    <t>20201103 23:47:48</t>
  </si>
  <si>
    <t>23:47:48</t>
  </si>
  <si>
    <t>20201103 23:47:51</t>
  </si>
  <si>
    <t>23:47:51</t>
  </si>
  <si>
    <t>20201103 23:47:53</t>
  </si>
  <si>
    <t>23:47:53</t>
  </si>
  <si>
    <t>20201103 23:47:54</t>
  </si>
  <si>
    <t>23:47:54</t>
  </si>
  <si>
    <t>20201103 23:47:57</t>
  </si>
  <si>
    <t>23:47:57</t>
  </si>
  <si>
    <t>20201103 23:47:59</t>
  </si>
  <si>
    <t>23:47:59</t>
  </si>
  <si>
    <t>20201103 23:48:01</t>
  </si>
  <si>
    <t>23:48:01</t>
  </si>
  <si>
    <t>20201103 23:48:03</t>
  </si>
  <si>
    <t>23:48:03</t>
  </si>
  <si>
    <t>20201103 23:48:05</t>
  </si>
  <si>
    <t>23:48:05</t>
  </si>
  <si>
    <t>20201103 23:48:07</t>
  </si>
  <si>
    <t>23:48:07</t>
  </si>
  <si>
    <t>20201103 23:48:09</t>
  </si>
  <si>
    <t>23:48:09</t>
  </si>
  <si>
    <t>20201103 23:48:11</t>
  </si>
  <si>
    <t>23:48:11</t>
  </si>
  <si>
    <t>20201103 23:48:13</t>
  </si>
  <si>
    <t>23:48:13</t>
  </si>
  <si>
    <t>20201103 23:48:15</t>
  </si>
  <si>
    <t>23:48:15</t>
  </si>
  <si>
    <t>20201103 23:48:17</t>
  </si>
  <si>
    <t>23:48:17</t>
  </si>
  <si>
    <t>20201103 23:48:19</t>
  </si>
  <si>
    <t>23:48:19</t>
  </si>
  <si>
    <t>20201103 23:48:21</t>
  </si>
  <si>
    <t>23:48:21</t>
  </si>
  <si>
    <t>20201103 23:48:23</t>
  </si>
  <si>
    <t>23:48:23</t>
  </si>
  <si>
    <t>20201103 23:48:25</t>
  </si>
  <si>
    <t>23:48:25</t>
  </si>
  <si>
    <t>20201103 23:48:27</t>
  </si>
  <si>
    <t>23:48:27</t>
  </si>
  <si>
    <t>20201103 23:48:29</t>
  </si>
  <si>
    <t>23:48:29</t>
  </si>
  <si>
    <t>20201103 23:48:31</t>
  </si>
  <si>
    <t>23:48:31</t>
  </si>
  <si>
    <t>20201103 23:48:33</t>
  </si>
  <si>
    <t>23:48:33</t>
  </si>
  <si>
    <t>20201103 23:48:35</t>
  </si>
  <si>
    <t>23:48:35</t>
  </si>
  <si>
    <t>20201103 23:48:37</t>
  </si>
  <si>
    <t>23:48:37</t>
  </si>
  <si>
    <t>20201103 23:48:39</t>
  </si>
  <si>
    <t>23:48:39</t>
  </si>
  <si>
    <t>20201103 23:48:41</t>
  </si>
  <si>
    <t>23:48:41</t>
  </si>
  <si>
    <t>20201103 23:48:43</t>
  </si>
  <si>
    <t>23:48:43</t>
  </si>
  <si>
    <t>20201103 23:48:45</t>
  </si>
  <si>
    <t>23:48:45</t>
  </si>
  <si>
    <t>20201103 23:48:47</t>
  </si>
  <si>
    <t>23:48:47</t>
  </si>
  <si>
    <t>20201103 23:48:49</t>
  </si>
  <si>
    <t>23:48:49</t>
  </si>
  <si>
    <t>20201103 23:48:51</t>
  </si>
  <si>
    <t>23:48:51</t>
  </si>
  <si>
    <t>20201103 23:48:52</t>
  </si>
  <si>
    <t>23:48:52</t>
  </si>
  <si>
    <t>20201103 23:48:55</t>
  </si>
  <si>
    <t>23:48:55</t>
  </si>
  <si>
    <t>20201103 23:48:57</t>
  </si>
  <si>
    <t>23:48:57</t>
  </si>
  <si>
    <t>20201103 23:48:58</t>
  </si>
  <si>
    <t>23:48:58</t>
  </si>
  <si>
    <t>20201103 23:49:01</t>
  </si>
  <si>
    <t>23:49:01</t>
  </si>
  <si>
    <t>20201103 23:49:03</t>
  </si>
  <si>
    <t>23:49:03</t>
  </si>
  <si>
    <t>20201103 23:49:04</t>
  </si>
  <si>
    <t>23:49:04</t>
  </si>
  <si>
    <t>20201103 23:49:07</t>
  </si>
  <si>
    <t>23:49:07</t>
  </si>
  <si>
    <t>20201103 23:49:09</t>
  </si>
  <si>
    <t>23:49:09</t>
  </si>
  <si>
    <t>20201103 23:49:11</t>
  </si>
  <si>
    <t>23:49:11</t>
  </si>
  <si>
    <t>20201103 23:49:13</t>
  </si>
  <si>
    <t>23:49:13</t>
  </si>
  <si>
    <t>20201103 23:49:15</t>
  </si>
  <si>
    <t>23:49:15</t>
  </si>
  <si>
    <t>20201103 23:49:17</t>
  </si>
  <si>
    <t>23:49:17</t>
  </si>
  <si>
    <t>20201103 23:49:18</t>
  </si>
  <si>
    <t>23:49:18</t>
  </si>
  <si>
    <t>20201103 23:49:21</t>
  </si>
  <si>
    <t>23:49:21</t>
  </si>
  <si>
    <t>20201103 23:49:22</t>
  </si>
  <si>
    <t>23:49:22</t>
  </si>
  <si>
    <t>20201103 23:49:24</t>
  </si>
  <si>
    <t>23:49:24</t>
  </si>
  <si>
    <t>20201103 23:49:26</t>
  </si>
  <si>
    <t>23:49:26</t>
  </si>
  <si>
    <t>20201103 23:49:28</t>
  </si>
  <si>
    <t>23:49:28</t>
  </si>
  <si>
    <t>20201103 23:49:30</t>
  </si>
  <si>
    <t>23:49:30</t>
  </si>
  <si>
    <t>20201103 23:49:32</t>
  </si>
  <si>
    <t>23:49:32</t>
  </si>
  <si>
    <t>20201103 23:49:34</t>
  </si>
  <si>
    <t>23:49:34</t>
  </si>
  <si>
    <t>20201103 23:49:36</t>
  </si>
  <si>
    <t>23:49:36</t>
  </si>
  <si>
    <t>20201103 23:49:38</t>
  </si>
  <si>
    <t>23:49:38</t>
  </si>
  <si>
    <t>20201103 23:49:40</t>
  </si>
  <si>
    <t>23:49:40</t>
  </si>
  <si>
    <t>20201103 23:49:42</t>
  </si>
  <si>
    <t>23:49:42</t>
  </si>
  <si>
    <t>20201103 23:49:44</t>
  </si>
  <si>
    <t>23:49:44</t>
  </si>
  <si>
    <t>20201103 23:49:46</t>
  </si>
  <si>
    <t>23:49:46</t>
  </si>
  <si>
    <t>20201103 23:49:48</t>
  </si>
  <si>
    <t>23:49:48</t>
  </si>
  <si>
    <t>20201103 23:49:50</t>
  </si>
  <si>
    <t>23:49:50</t>
  </si>
  <si>
    <t>20201103 23:49:52</t>
  </si>
  <si>
    <t>23:49:52</t>
  </si>
  <si>
    <t>20201103 23:49:54</t>
  </si>
  <si>
    <t>23:49:54</t>
  </si>
  <si>
    <t>20201103 23:49:56</t>
  </si>
  <si>
    <t>23:49:56</t>
  </si>
  <si>
    <t>20201103 23:49:58</t>
  </si>
  <si>
    <t>23:49:58</t>
  </si>
  <si>
    <t>20201103 23:50:00</t>
  </si>
  <si>
    <t>23:50:00</t>
  </si>
  <si>
    <t>20201103 23:50:02</t>
  </si>
  <si>
    <t>23:50:02</t>
  </si>
  <si>
    <t>20201103 23:50:04</t>
  </si>
  <si>
    <t>23:50:04</t>
  </si>
  <si>
    <t>20201103 23:50:06</t>
  </si>
  <si>
    <t>23:50:06</t>
  </si>
  <si>
    <t>20201103 23:50:08</t>
  </si>
  <si>
    <t>23:50:08</t>
  </si>
  <si>
    <t>20201103 23:50:10</t>
  </si>
  <si>
    <t>23:50:10</t>
  </si>
  <si>
    <t>20201103 23:50:12</t>
  </si>
  <si>
    <t>23:50:12</t>
  </si>
  <si>
    <t>20201103 23:50:14</t>
  </si>
  <si>
    <t>23:50:14</t>
  </si>
  <si>
    <t>20201103 23:50:16</t>
  </si>
  <si>
    <t>23:50:16</t>
  </si>
  <si>
    <t>20201103 23:50:18</t>
  </si>
  <si>
    <t>23:50:18</t>
  </si>
  <si>
    <t>20201103 23:50:20</t>
  </si>
  <si>
    <t>23:50:20</t>
  </si>
  <si>
    <t>20201103 23:50:22</t>
  </si>
  <si>
    <t>23:50:22</t>
  </si>
  <si>
    <t>20201103 23:50:24</t>
  </si>
  <si>
    <t>23:50:24</t>
  </si>
  <si>
    <t>20201103 23:50:26</t>
  </si>
  <si>
    <t>23:50:26</t>
  </si>
  <si>
    <t>20201103 23:50:28</t>
  </si>
  <si>
    <t>23:50:28</t>
  </si>
  <si>
    <t>20201103 23:50:30</t>
  </si>
  <si>
    <t>23:50:30</t>
  </si>
  <si>
    <t>20201103 23:50:32</t>
  </si>
  <si>
    <t>23:50:32</t>
  </si>
  <si>
    <t>20201103 23:50:34</t>
  </si>
  <si>
    <t>23:50:34</t>
  </si>
  <si>
    <t>20201103 23:50:36</t>
  </si>
  <si>
    <t>23:50:36</t>
  </si>
  <si>
    <t>20201103 23:50:38</t>
  </si>
  <si>
    <t>23:50:38</t>
  </si>
  <si>
    <t>20201103 23:50:40</t>
  </si>
  <si>
    <t>23:50:40</t>
  </si>
  <si>
    <t>20201103 23:50:42</t>
  </si>
  <si>
    <t>23:50:42</t>
  </si>
  <si>
    <t>20201103 23:50:44</t>
  </si>
  <si>
    <t>23:50:44</t>
  </si>
  <si>
    <t>20201103 23:50:46</t>
  </si>
  <si>
    <t>23:50:46</t>
  </si>
  <si>
    <t>20201103 23:50:48</t>
  </si>
  <si>
    <t>23:50:48</t>
  </si>
  <si>
    <t>20201103 23:50:50</t>
  </si>
  <si>
    <t>23:50:50</t>
  </si>
  <si>
    <t>20201103 23:50:52</t>
  </si>
  <si>
    <t>23:50:52</t>
  </si>
  <si>
    <t>20201103 23:50:54</t>
  </si>
  <si>
    <t>23:50:54</t>
  </si>
  <si>
    <t>20201103 23:50:56</t>
  </si>
  <si>
    <t>23:50:56</t>
  </si>
  <si>
    <t>20201103 23:50:58</t>
  </si>
  <si>
    <t>23:50:58</t>
  </si>
  <si>
    <t>20201103 23:51:00</t>
  </si>
  <si>
    <t>23:51:00</t>
  </si>
  <si>
    <t>20201103 23:51:02</t>
  </si>
  <si>
    <t>23:51:02</t>
  </si>
  <si>
    <t>20201103 23:51:04</t>
  </si>
  <si>
    <t>23:51:04</t>
  </si>
  <si>
    <t>20201103 23:51:06</t>
  </si>
  <si>
    <t>23:51:06</t>
  </si>
  <si>
    <t>20201103 23:51:08</t>
  </si>
  <si>
    <t>23:51:08</t>
  </si>
  <si>
    <t>20201103 23:51:10</t>
  </si>
  <si>
    <t>23:51:10</t>
  </si>
  <si>
    <t>20201103 23:51:12</t>
  </si>
  <si>
    <t>23:51:12</t>
  </si>
  <si>
    <t>20201103 23:51:14</t>
  </si>
  <si>
    <t>23:51:14</t>
  </si>
  <si>
    <t>20201103 23:51:16</t>
  </si>
  <si>
    <t>23:51:16</t>
  </si>
  <si>
    <t>20201103 23:51:18</t>
  </si>
  <si>
    <t>23:51:18</t>
  </si>
  <si>
    <t>20201103 23:51:20</t>
  </si>
  <si>
    <t>23:51:20</t>
  </si>
  <si>
    <t>20201103 23:51:22</t>
  </si>
  <si>
    <t>23:51:22</t>
  </si>
  <si>
    <t>20201103 23:51:24</t>
  </si>
  <si>
    <t>23:51:24</t>
  </si>
  <si>
    <t>20201103 23:51:26</t>
  </si>
  <si>
    <t>23:51:26</t>
  </si>
  <si>
    <t>20201103 23:51:28</t>
  </si>
  <si>
    <t>23:51:28</t>
  </si>
  <si>
    <t>20201103 23:51:30</t>
  </si>
  <si>
    <t>23:51:30</t>
  </si>
  <si>
    <t>20201103 23:51:32</t>
  </si>
  <si>
    <t>23:51:32</t>
  </si>
  <si>
    <t>20201103 23:51:34</t>
  </si>
  <si>
    <t>23:51:34</t>
  </si>
  <si>
    <t>20201103 23:51:36</t>
  </si>
  <si>
    <t>23:51:36</t>
  </si>
  <si>
    <t>20201103 23:51:38</t>
  </si>
  <si>
    <t>23:51:38</t>
  </si>
  <si>
    <t>20201103 23:51:40</t>
  </si>
  <si>
    <t>23:51:40</t>
  </si>
  <si>
    <t>20201103 23:51:42</t>
  </si>
  <si>
    <t>23:51:42</t>
  </si>
  <si>
    <t>20201103 23:51:44</t>
  </si>
  <si>
    <t>23:51:44</t>
  </si>
  <si>
    <t>20201103 23:51:46</t>
  </si>
  <si>
    <t>23:51:46</t>
  </si>
  <si>
    <t>20201103 23:51:48</t>
  </si>
  <si>
    <t>23:51:48</t>
  </si>
  <si>
    <t>20201103 23:51:50</t>
  </si>
  <si>
    <t>23:51:50</t>
  </si>
  <si>
    <t>20201103 23:51:52</t>
  </si>
  <si>
    <t>23:51:52</t>
  </si>
  <si>
    <t>20201103 23:51:54</t>
  </si>
  <si>
    <t>23:51:54</t>
  </si>
  <si>
    <t>20201103 23:51:56</t>
  </si>
  <si>
    <t>23:51:56</t>
  </si>
  <si>
    <t>20201103 23:51:58</t>
  </si>
  <si>
    <t>23:51:58</t>
  </si>
  <si>
    <t>20201103 23:52:00</t>
  </si>
  <si>
    <t>23:52:00</t>
  </si>
  <si>
    <t>20201103 23:52:02</t>
  </si>
  <si>
    <t>23:52:02</t>
  </si>
  <si>
    <t>20201103 23:52:04</t>
  </si>
  <si>
    <t>23:52:04</t>
  </si>
  <si>
    <t>20201103 23:52:06</t>
  </si>
  <si>
    <t>23:52:06</t>
  </si>
  <si>
    <t>20201103 23:52:08</t>
  </si>
  <si>
    <t>23:52:08</t>
  </si>
  <si>
    <t>20201103 23:52:10</t>
  </si>
  <si>
    <t>23:52:10</t>
  </si>
  <si>
    <t>20201103 23:52:12</t>
  </si>
  <si>
    <t>23:52:12</t>
  </si>
  <si>
    <t>20201103 23:52:14</t>
  </si>
  <si>
    <t>23:52:14</t>
  </si>
  <si>
    <t>20201103 23:52:16</t>
  </si>
  <si>
    <t>23:52:16</t>
  </si>
  <si>
    <t>20201103 23:52:18</t>
  </si>
  <si>
    <t>23:52:18</t>
  </si>
  <si>
    <t>20201103 23:52:20</t>
  </si>
  <si>
    <t>23:52:20</t>
  </si>
  <si>
    <t>20201103 23:52:22</t>
  </si>
  <si>
    <t>23:52:22</t>
  </si>
  <si>
    <t>20201103 23:52:24</t>
  </si>
  <si>
    <t>23:52:24</t>
  </si>
  <si>
    <t>20201103 23:52:26</t>
  </si>
  <si>
    <t>23:52:26</t>
  </si>
  <si>
    <t>20201103 23:52:28</t>
  </si>
  <si>
    <t>23:52:28</t>
  </si>
  <si>
    <t>20201103 23:52:30</t>
  </si>
  <si>
    <t>23:52:30</t>
  </si>
  <si>
    <t>20201103 23:52:32</t>
  </si>
  <si>
    <t>23:52:32</t>
  </si>
  <si>
    <t>20201103 23:52:34</t>
  </si>
  <si>
    <t>23:52:34</t>
  </si>
  <si>
    <t>20201103 23:52:36</t>
  </si>
  <si>
    <t>23:52:36</t>
  </si>
  <si>
    <t>20201103 23:52:38</t>
  </si>
  <si>
    <t>23:52:38</t>
  </si>
  <si>
    <t>20201103 23:52:40</t>
  </si>
  <si>
    <t>23:52:40</t>
  </si>
  <si>
    <t>20201103 23:52:42</t>
  </si>
  <si>
    <t>23:52:42</t>
  </si>
  <si>
    <t>20201103 23:52:44</t>
  </si>
  <si>
    <t>23:52:44</t>
  </si>
  <si>
    <t>20201103 23:52:46</t>
  </si>
  <si>
    <t>23:52:46</t>
  </si>
  <si>
    <t>20201103 23:52:48</t>
  </si>
  <si>
    <t>23:52:48</t>
  </si>
  <si>
    <t>20201103 23:52:50</t>
  </si>
  <si>
    <t>23:52:50</t>
  </si>
  <si>
    <t>20201103 23:52:52</t>
  </si>
  <si>
    <t>23:52:52</t>
  </si>
  <si>
    <t>20201103 23:52:54</t>
  </si>
  <si>
    <t>23:52:54</t>
  </si>
  <si>
    <t>20201103 23:52:56</t>
  </si>
  <si>
    <t>23:52:56</t>
  </si>
  <si>
    <t>20201103 23:52:58</t>
  </si>
  <si>
    <t>23:52:58</t>
  </si>
  <si>
    <t>20201103 23:53:00</t>
  </si>
  <si>
    <t>23:53:00</t>
  </si>
  <si>
    <t>20201103 23:53:02</t>
  </si>
  <si>
    <t>23:53:02</t>
  </si>
  <si>
    <t>20201103 23:53:04</t>
  </si>
  <si>
    <t>23:53:04</t>
  </si>
  <si>
    <t>20201103 23:53:06</t>
  </si>
  <si>
    <t>23:53:06</t>
  </si>
  <si>
    <t>20201103 23:53:08</t>
  </si>
  <si>
    <t>23:53:08</t>
  </si>
  <si>
    <t>20201103 23:53:10</t>
  </si>
  <si>
    <t>23:53:10</t>
  </si>
  <si>
    <t>20201103 23:53:12</t>
  </si>
  <si>
    <t>23:53:12</t>
  </si>
  <si>
    <t>20201103 23:53:14</t>
  </si>
  <si>
    <t>23:53:14</t>
  </si>
  <si>
    <t>20201103 23:53:16</t>
  </si>
  <si>
    <t>23:53:16</t>
  </si>
  <si>
    <t>20201103 23:53:18</t>
  </si>
  <si>
    <t>23:53:18</t>
  </si>
  <si>
    <t>20201103 23:53:20</t>
  </si>
  <si>
    <t>23:53:20</t>
  </si>
  <si>
    <t>20201103 23:53:22</t>
  </si>
  <si>
    <t>23:53:22</t>
  </si>
  <si>
    <t>20201103 23:53:24</t>
  </si>
  <si>
    <t>23:53:24</t>
  </si>
  <si>
    <t>20201103 23:53:26</t>
  </si>
  <si>
    <t>23:53:26</t>
  </si>
  <si>
    <t>20201103 23:53:28</t>
  </si>
  <si>
    <t>23:53:28</t>
  </si>
  <si>
    <t>20201103 23:53:30</t>
  </si>
  <si>
    <t>23:53:30</t>
  </si>
  <si>
    <t>20201103 23:53:32</t>
  </si>
  <si>
    <t>23:53:32</t>
  </si>
  <si>
    <t>20201103 23:53:34</t>
  </si>
  <si>
    <t>23:53:34</t>
  </si>
  <si>
    <t>20201103 23:53:36</t>
  </si>
  <si>
    <t>23:53:36</t>
  </si>
  <si>
    <t>20201103 23:53:38</t>
  </si>
  <si>
    <t>23:53:38</t>
  </si>
  <si>
    <t>20201103 23:53:40</t>
  </si>
  <si>
    <t>23:53:40</t>
  </si>
  <si>
    <t>20201103 23:53:42</t>
  </si>
  <si>
    <t>23:53:42</t>
  </si>
  <si>
    <t>20201103 23:53:44</t>
  </si>
  <si>
    <t>23:53:44</t>
  </si>
  <si>
    <t>20201103 23:53:46</t>
  </si>
  <si>
    <t>23:53:46</t>
  </si>
  <si>
    <t>20201103 23:53:48</t>
  </si>
  <si>
    <t>23:53:48</t>
  </si>
  <si>
    <t>20201103 23:53:50</t>
  </si>
  <si>
    <t>23:53:50</t>
  </si>
  <si>
    <t>20201103 23:53:52</t>
  </si>
  <si>
    <t>23:53:52</t>
  </si>
  <si>
    <t>20201103 23:53:54</t>
  </si>
  <si>
    <t>23:53:54</t>
  </si>
  <si>
    <t>20201103 23:53:56</t>
  </si>
  <si>
    <t>23:53:56</t>
  </si>
  <si>
    <t>20201103 23:53:58</t>
  </si>
  <si>
    <t>23:53:58</t>
  </si>
  <si>
    <t>20201103 23:54:00</t>
  </si>
  <si>
    <t>23:54:00</t>
  </si>
  <si>
    <t>20201103 23:54:02</t>
  </si>
  <si>
    <t>23:54:02</t>
  </si>
  <si>
    <t>20201103 23:54:04</t>
  </si>
  <si>
    <t>23:54:04</t>
  </si>
  <si>
    <t>20201103 23:54:06</t>
  </si>
  <si>
    <t>23:54:06</t>
  </si>
  <si>
    <t>20201103 23:54:08</t>
  </si>
  <si>
    <t>23:54:08</t>
  </si>
  <si>
    <t>20201103 23:54:10</t>
  </si>
  <si>
    <t>23:54:10</t>
  </si>
  <si>
    <t>20201103 23:54:12</t>
  </si>
  <si>
    <t>23:54:12</t>
  </si>
  <si>
    <t>20201103 23:54:14</t>
  </si>
  <si>
    <t>23:54:14</t>
  </si>
  <si>
    <t>20201103 23:54:16</t>
  </si>
  <si>
    <t>23:54:16</t>
  </si>
  <si>
    <t>20201103 23:54:18</t>
  </si>
  <si>
    <t>23:54:18</t>
  </si>
  <si>
    <t>20201103 23:54:20</t>
  </si>
  <si>
    <t>23:54:20</t>
  </si>
  <si>
    <t>20201103 23:54:22</t>
  </si>
  <si>
    <t>23:54:22</t>
  </si>
  <si>
    <t>20201103 23:54:24</t>
  </si>
  <si>
    <t>23:54:24</t>
  </si>
  <si>
    <t>20201103 23:54:26</t>
  </si>
  <si>
    <t>23:54:26</t>
  </si>
  <si>
    <t>20201103 23:54:28</t>
  </si>
  <si>
    <t>23:54:28</t>
  </si>
  <si>
    <t>20201103 23:54:30</t>
  </si>
  <si>
    <t>23:54:30</t>
  </si>
  <si>
    <t>20201103 23:54:32</t>
  </si>
  <si>
    <t>23:54:32</t>
  </si>
  <si>
    <t>20201103 23:54:34</t>
  </si>
  <si>
    <t>23:54:34</t>
  </si>
  <si>
    <t>20201103 23:54:36</t>
  </si>
  <si>
    <t>23:54:36</t>
  </si>
  <si>
    <t>20201103 23:54:38</t>
  </si>
  <si>
    <t>23:54:38</t>
  </si>
  <si>
    <t>20201103 23:54:40</t>
  </si>
  <si>
    <t>23:54:40</t>
  </si>
  <si>
    <t>20201103 23:54:42</t>
  </si>
  <si>
    <t>23:54:42</t>
  </si>
  <si>
    <t>20201103 23:54:44</t>
  </si>
  <si>
    <t>23:54:44</t>
  </si>
  <si>
    <t>20201103 23:54:46</t>
  </si>
  <si>
    <t>23:54:46</t>
  </si>
  <si>
    <t>20201103 23:54:48</t>
  </si>
  <si>
    <t>23:54:48</t>
  </si>
  <si>
    <t>20201103 23:54:50</t>
  </si>
  <si>
    <t>23:54:50</t>
  </si>
  <si>
    <t>20201103 23:54:52</t>
  </si>
  <si>
    <t>23:54:52</t>
  </si>
  <si>
    <t>20201103 23:54:54</t>
  </si>
  <si>
    <t>23:54:54</t>
  </si>
  <si>
    <t>20201103 23:54:56</t>
  </si>
  <si>
    <t>23:54:56</t>
  </si>
  <si>
    <t>20201103 23:54:58</t>
  </si>
  <si>
    <t>23:54:58</t>
  </si>
  <si>
    <t>20201103 23:55:00</t>
  </si>
  <si>
    <t>23:55:00</t>
  </si>
  <si>
    <t>20201103 23:55:02</t>
  </si>
  <si>
    <t>23:55:02</t>
  </si>
  <si>
    <t>20201103 23:55:04</t>
  </si>
  <si>
    <t>23:55:04</t>
  </si>
  <si>
    <t>20201103 23:55:06</t>
  </si>
  <si>
    <t>23:55:06</t>
  </si>
  <si>
    <t>20201103 23:55:08</t>
  </si>
  <si>
    <t>23:55:08</t>
  </si>
  <si>
    <t>20201103 23:55:10</t>
  </si>
  <si>
    <t>23:55:10</t>
  </si>
  <si>
    <t>20201103 23:55:12</t>
  </si>
  <si>
    <t>23:55:12</t>
  </si>
  <si>
    <t>20201103 23:55:14</t>
  </si>
  <si>
    <t>23:55:14</t>
  </si>
  <si>
    <t>20201103 23:55:16</t>
  </si>
  <si>
    <t>23:55:16</t>
  </si>
  <si>
    <t>20201103 23:55:18</t>
  </si>
  <si>
    <t>23:55:18</t>
  </si>
  <si>
    <t>20201103 23:55:20</t>
  </si>
  <si>
    <t>23:55:20</t>
  </si>
  <si>
    <t>20201103 23:55:22</t>
  </si>
  <si>
    <t>23:55:22</t>
  </si>
  <si>
    <t>20201103 23:55:24</t>
  </si>
  <si>
    <t>23:55:24</t>
  </si>
  <si>
    <t>20201103 23:55:26</t>
  </si>
  <si>
    <t>23:55:26</t>
  </si>
  <si>
    <t>20201103 23:55:28</t>
  </si>
  <si>
    <t>23:55:28</t>
  </si>
  <si>
    <t>20201103 23:55:30</t>
  </si>
  <si>
    <t>23:55:30</t>
  </si>
  <si>
    <t>20201103 23:55:32</t>
  </si>
  <si>
    <t>23:55:32</t>
  </si>
  <si>
    <t>20201103 23:55:34</t>
  </si>
  <si>
    <t>23:55:34</t>
  </si>
  <si>
    <t>20201103 23:55:36</t>
  </si>
  <si>
    <t>23:55:36</t>
  </si>
  <si>
    <t>20201103 23:55:38</t>
  </si>
  <si>
    <t>23:55:38</t>
  </si>
  <si>
    <t>20201103 23:55:40</t>
  </si>
  <si>
    <t>23:55:40</t>
  </si>
  <si>
    <t>20201103 23:55:42</t>
  </si>
  <si>
    <t>23:55:42</t>
  </si>
  <si>
    <t>20201103 23:55:44</t>
  </si>
  <si>
    <t>23:55:44</t>
  </si>
  <si>
    <t>20201103 23:55:46</t>
  </si>
  <si>
    <t>23:55:46</t>
  </si>
  <si>
    <t>20201103 23:55:48</t>
  </si>
  <si>
    <t>23:55:48</t>
  </si>
  <si>
    <t>20201103 23:55:50</t>
  </si>
  <si>
    <t>23:55:50</t>
  </si>
  <si>
    <t>20201103 23:55:52</t>
  </si>
  <si>
    <t>23:55:52</t>
  </si>
  <si>
    <t>20201103 23:55:54</t>
  </si>
  <si>
    <t>23:55:54</t>
  </si>
  <si>
    <t>20201103 23:55:56</t>
  </si>
  <si>
    <t>23:55:56</t>
  </si>
  <si>
    <t>20201103 23:55:58</t>
  </si>
  <si>
    <t>23:55:58</t>
  </si>
  <si>
    <t>20201103 23:56:00</t>
  </si>
  <si>
    <t>23:56:00</t>
  </si>
  <si>
    <t>20201103 23:56:02</t>
  </si>
  <si>
    <t>23:56:02</t>
  </si>
  <si>
    <t>20201103 23:56:04</t>
  </si>
  <si>
    <t>23:56:04</t>
  </si>
  <si>
    <t>20201103 23:56:06</t>
  </si>
  <si>
    <t>23:56:06</t>
  </si>
  <si>
    <t>20201103 23:56:08</t>
  </si>
  <si>
    <t>23:56:08</t>
  </si>
  <si>
    <t>20201103 23:56:10</t>
  </si>
  <si>
    <t>23:56:10</t>
  </si>
  <si>
    <t>20201103 23:56:12</t>
  </si>
  <si>
    <t>23:56:12</t>
  </si>
  <si>
    <t>20201103 23:56:14</t>
  </si>
  <si>
    <t>23:56:14</t>
  </si>
  <si>
    <t>20201103 23:56:16</t>
  </si>
  <si>
    <t>23:56:16</t>
  </si>
  <si>
    <t>20201103 23:56:18</t>
  </si>
  <si>
    <t>23:56:18</t>
  </si>
  <si>
    <t>20201103 23:56:20</t>
  </si>
  <si>
    <t>23:56:20</t>
  </si>
  <si>
    <t>20201103 23:56:22</t>
  </si>
  <si>
    <t>23:56:22</t>
  </si>
  <si>
    <t>20201103 23:56:24</t>
  </si>
  <si>
    <t>23:56:24</t>
  </si>
  <si>
    <t>20201103 23:56:26</t>
  </si>
  <si>
    <t>23:56:26</t>
  </si>
  <si>
    <t>20201103 23:56:28</t>
  </si>
  <si>
    <t>23:56:28</t>
  </si>
  <si>
    <t>20201103 23:56:30</t>
  </si>
  <si>
    <t>23:56:30</t>
  </si>
  <si>
    <t>20201103 23:56:32</t>
  </si>
  <si>
    <t>23:56:32</t>
  </si>
  <si>
    <t>20201103 23:56:34</t>
  </si>
  <si>
    <t>23:56:34</t>
  </si>
  <si>
    <t>20201103 23:56:36</t>
  </si>
  <si>
    <t>23:56:36</t>
  </si>
  <si>
    <t>20201103 23:56:38</t>
  </si>
  <si>
    <t>23:56:38</t>
  </si>
  <si>
    <t>20201103 23:56:40</t>
  </si>
  <si>
    <t>23:56:40</t>
  </si>
  <si>
    <t>20201103 23:56:42</t>
  </si>
  <si>
    <t>23:56:42</t>
  </si>
  <si>
    <t>20201103 23:56:44</t>
  </si>
  <si>
    <t>23:56:44</t>
  </si>
  <si>
    <t>20201103 23:56:46</t>
  </si>
  <si>
    <t>23:56:46</t>
  </si>
  <si>
    <t>20201103 23:56:48</t>
  </si>
  <si>
    <t>23:56:48</t>
  </si>
  <si>
    <t>20201103 23:56:50</t>
  </si>
  <si>
    <t>23:56:50</t>
  </si>
  <si>
    <t>20201103 23:56:52</t>
  </si>
  <si>
    <t>23:56:52</t>
  </si>
  <si>
    <t>20201103 23:56:54</t>
  </si>
  <si>
    <t>23:56:54</t>
  </si>
  <si>
    <t>20201103 23:56:56</t>
  </si>
  <si>
    <t>23:56:56</t>
  </si>
  <si>
    <t>20201103 23:56:58</t>
  </si>
  <si>
    <t>23:56:58</t>
  </si>
  <si>
    <t>20201103 23:57:00</t>
  </si>
  <si>
    <t>23:57:00</t>
  </si>
  <si>
    <t>20201103 23:57:02</t>
  </si>
  <si>
    <t>23:57:02</t>
  </si>
  <si>
    <t>20201103 23:57:04</t>
  </si>
  <si>
    <t>23:57:04</t>
  </si>
  <si>
    <t>20201103 23:57:06</t>
  </si>
  <si>
    <t>23:57:06</t>
  </si>
  <si>
    <t>20201103 23:57:08</t>
  </si>
  <si>
    <t>23:57:08</t>
  </si>
  <si>
    <t>20201103 23:57:10</t>
  </si>
  <si>
    <t>23:57:10</t>
  </si>
  <si>
    <t>20201103 23:57:12</t>
  </si>
  <si>
    <t>23:57:12</t>
  </si>
  <si>
    <t>20201103 23:57:14</t>
  </si>
  <si>
    <t>23:57:14</t>
  </si>
  <si>
    <t>20201103 23:57:16</t>
  </si>
  <si>
    <t>23:57:16</t>
  </si>
  <si>
    <t>20201103 23:57:18</t>
  </si>
  <si>
    <t>23:57:18</t>
  </si>
  <si>
    <t>20201103 23:57:20</t>
  </si>
  <si>
    <t>23:57:20</t>
  </si>
  <si>
    <t>20201103 23:57:22</t>
  </si>
  <si>
    <t>23:57:22</t>
  </si>
  <si>
    <t>20201103 23:57:24</t>
  </si>
  <si>
    <t>23:57:24</t>
  </si>
  <si>
    <t>20201103 23:57:26</t>
  </si>
  <si>
    <t>23:57:26</t>
  </si>
  <si>
    <t>20201103 23:57:28</t>
  </si>
  <si>
    <t>23:57:28</t>
  </si>
  <si>
    <t>20201103 23:57:30</t>
  </si>
  <si>
    <t>23:57:30</t>
  </si>
  <si>
    <t>20201103 23:57:32</t>
  </si>
  <si>
    <t>23:57:32</t>
  </si>
  <si>
    <t>20201103 23:57:34</t>
  </si>
  <si>
    <t>23:57:34</t>
  </si>
  <si>
    <t>20201103 23:57:36</t>
  </si>
  <si>
    <t>23:57:36</t>
  </si>
  <si>
    <t>20201103 23:57:38</t>
  </si>
  <si>
    <t>23:57:38</t>
  </si>
  <si>
    <t>20201103 23:57:40</t>
  </si>
  <si>
    <t>23:57:40</t>
  </si>
  <si>
    <t>20201103 23:57:42</t>
  </si>
  <si>
    <t>23:57:42</t>
  </si>
  <si>
    <t>20201103 23:57:44</t>
  </si>
  <si>
    <t>23:57:44</t>
  </si>
  <si>
    <t>20201103 23:57:46</t>
  </si>
  <si>
    <t>23:57:46</t>
  </si>
  <si>
    <t>20201103 23:57:48</t>
  </si>
  <si>
    <t>23:57:48</t>
  </si>
  <si>
    <t>20201103 23:57:49</t>
  </si>
  <si>
    <t>23:57:49</t>
  </si>
  <si>
    <t>20201103 23:57:52</t>
  </si>
  <si>
    <t>23:57:52</t>
  </si>
  <si>
    <t>20201103 23:57:54</t>
  </si>
  <si>
    <t>23:57:54</t>
  </si>
  <si>
    <t>20201103 23:57:56</t>
  </si>
  <si>
    <t>23:57:56</t>
  </si>
  <si>
    <t>20201103 23:57:58</t>
  </si>
  <si>
    <t>23:57:58</t>
  </si>
  <si>
    <t>20201103 23:58:00</t>
  </si>
  <si>
    <t>23:58:00</t>
  </si>
  <si>
    <t>20201103 23:58:02</t>
  </si>
  <si>
    <t>23:58:02</t>
  </si>
  <si>
    <t>20201103 23:58:04</t>
  </si>
  <si>
    <t>23:58:04</t>
  </si>
  <si>
    <t>20201103 23:58:06</t>
  </si>
  <si>
    <t>23:58:06</t>
  </si>
  <si>
    <t>20201103 23:58:08</t>
  </si>
  <si>
    <t>23:58:08</t>
  </si>
  <si>
    <t>20201103 23:58:10</t>
  </si>
  <si>
    <t>23:58:10</t>
  </si>
  <si>
    <t>20201103 23:58:12</t>
  </si>
  <si>
    <t>23:58:12</t>
  </si>
  <si>
    <t>20201103 23:58:14</t>
  </si>
  <si>
    <t>23:58:14</t>
  </si>
  <si>
    <t>20201103 23:58:16</t>
  </si>
  <si>
    <t>23:58:16</t>
  </si>
  <si>
    <t>20201103 23:58:18</t>
  </si>
  <si>
    <t>23:58:18</t>
  </si>
  <si>
    <t>20201103 23:58:20</t>
  </si>
  <si>
    <t>23:58:20</t>
  </si>
  <si>
    <t>20201103 23:58:22</t>
  </si>
  <si>
    <t>23:58:22</t>
  </si>
  <si>
    <t>20201103 23:58:24</t>
  </si>
  <si>
    <t>23:58:24</t>
  </si>
  <si>
    <t>20201103 23:58:26</t>
  </si>
  <si>
    <t>23:58:26</t>
  </si>
  <si>
    <t>20201103 23:58:28</t>
  </si>
  <si>
    <t>23:58:28</t>
  </si>
  <si>
    <t>20201103 23:58:30</t>
  </si>
  <si>
    <t>23:58:30</t>
  </si>
  <si>
    <t>20201103 23:58:32</t>
  </si>
  <si>
    <t>23:58:32</t>
  </si>
  <si>
    <t>20201103 23:58:34</t>
  </si>
  <si>
    <t>23:58:34</t>
  </si>
  <si>
    <t>20201103 23:58:36</t>
  </si>
  <si>
    <t>23:58:36</t>
  </si>
  <si>
    <t>20201103 23:58:38</t>
  </si>
  <si>
    <t>23:58:38</t>
  </si>
  <si>
    <t>20201103 23:58:40</t>
  </si>
  <si>
    <t>23:58:40</t>
  </si>
  <si>
    <t>20201103 23:58:42</t>
  </si>
  <si>
    <t>23:58:42</t>
  </si>
  <si>
    <t>20201103 23:58:44</t>
  </si>
  <si>
    <t>23:58:44</t>
  </si>
  <si>
    <t>20201103 23:58:46</t>
  </si>
  <si>
    <t>23:58:46</t>
  </si>
  <si>
    <t>20201103 23:58:48</t>
  </si>
  <si>
    <t>23:58:48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</si>
</sst>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D467"/>
  <sheetViews>
    <sheetView tabSelected="1" workbookViewId="0"/>
  </sheetViews>
  <sheetFormatPr defaultRowHeight="15"/>
  <sheetData>
    <row r="2" spans="1:160">
      <c r="A2" t="s">
        <v>25</v>
      </c>
      <c r="B2" t="s">
        <v>26</v>
      </c>
      <c r="C2" t="s">
        <v>28</v>
      </c>
    </row>
    <row r="3" spans="1:160">
      <c r="B3" t="s">
        <v>27</v>
      </c>
      <c r="C3" t="s">
        <v>29</v>
      </c>
    </row>
    <row r="4" spans="1:160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60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60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60">
      <c r="B7">
        <v>0</v>
      </c>
      <c r="C7">
        <v>1</v>
      </c>
      <c r="D7">
        <v>0</v>
      </c>
      <c r="E7">
        <v>0</v>
      </c>
    </row>
    <row r="8" spans="1:160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60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0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60">
      <c r="B11">
        <v>0</v>
      </c>
      <c r="C11">
        <v>0</v>
      </c>
      <c r="D11">
        <v>0</v>
      </c>
      <c r="E11">
        <v>0</v>
      </c>
      <c r="F11">
        <v>1</v>
      </c>
    </row>
    <row r="12" spans="1:160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60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60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84</v>
      </c>
      <c r="AD14" t="s">
        <v>84</v>
      </c>
      <c r="AE14" t="s">
        <v>84</v>
      </c>
      <c r="AF14" t="s">
        <v>84</v>
      </c>
      <c r="AG14" t="s">
        <v>84</v>
      </c>
      <c r="AH14" t="s">
        <v>85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86</v>
      </c>
      <c r="BK14" t="s">
        <v>86</v>
      </c>
      <c r="BL14" t="s">
        <v>86</v>
      </c>
      <c r="BM14" t="s">
        <v>86</v>
      </c>
      <c r="BN14" t="s">
        <v>87</v>
      </c>
      <c r="BO14" t="s">
        <v>87</v>
      </c>
      <c r="BP14" t="s">
        <v>87</v>
      </c>
      <c r="BQ14" t="s">
        <v>87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</row>
    <row r="15" spans="1:16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84</v>
      </c>
      <c r="AD15" t="s">
        <v>123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100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96</v>
      </c>
      <c r="DH15" t="s">
        <v>99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</row>
    <row r="16" spans="1:160">
      <c r="B16" t="s">
        <v>251</v>
      </c>
      <c r="C16" t="s">
        <v>251</v>
      </c>
      <c r="F16" t="s">
        <v>251</v>
      </c>
      <c r="G16" t="s">
        <v>252</v>
      </c>
      <c r="H16" t="s">
        <v>253</v>
      </c>
      <c r="I16" t="s">
        <v>254</v>
      </c>
      <c r="J16" t="s">
        <v>254</v>
      </c>
      <c r="K16" t="s">
        <v>170</v>
      </c>
      <c r="L16" t="s">
        <v>170</v>
      </c>
      <c r="M16" t="s">
        <v>252</v>
      </c>
      <c r="N16" t="s">
        <v>252</v>
      </c>
      <c r="O16" t="s">
        <v>252</v>
      </c>
      <c r="P16" t="s">
        <v>252</v>
      </c>
      <c r="Q16" t="s">
        <v>255</v>
      </c>
      <c r="R16" t="s">
        <v>256</v>
      </c>
      <c r="S16" t="s">
        <v>256</v>
      </c>
      <c r="T16" t="s">
        <v>257</v>
      </c>
      <c r="U16" t="s">
        <v>258</v>
      </c>
      <c r="V16" t="s">
        <v>257</v>
      </c>
      <c r="W16" t="s">
        <v>257</v>
      </c>
      <c r="X16" t="s">
        <v>257</v>
      </c>
      <c r="Y16" t="s">
        <v>255</v>
      </c>
      <c r="Z16" t="s">
        <v>255</v>
      </c>
      <c r="AA16" t="s">
        <v>255</v>
      </c>
      <c r="AB16" t="s">
        <v>255</v>
      </c>
      <c r="AC16" t="s">
        <v>259</v>
      </c>
      <c r="AD16" t="s">
        <v>258</v>
      </c>
      <c r="AF16" t="s">
        <v>258</v>
      </c>
      <c r="AG16" t="s">
        <v>259</v>
      </c>
      <c r="AN16" t="s">
        <v>253</v>
      </c>
      <c r="AU16" t="s">
        <v>253</v>
      </c>
      <c r="AV16" t="s">
        <v>253</v>
      </c>
      <c r="AW16" t="s">
        <v>253</v>
      </c>
      <c r="AY16" t="s">
        <v>260</v>
      </c>
      <c r="BJ16" t="s">
        <v>253</v>
      </c>
      <c r="BK16" t="s">
        <v>253</v>
      </c>
      <c r="BM16" t="s">
        <v>261</v>
      </c>
      <c r="BN16" t="s">
        <v>262</v>
      </c>
      <c r="BQ16" t="s">
        <v>252</v>
      </c>
      <c r="BR16" t="s">
        <v>251</v>
      </c>
      <c r="BS16" t="s">
        <v>254</v>
      </c>
      <c r="BT16" t="s">
        <v>254</v>
      </c>
      <c r="BU16" t="s">
        <v>263</v>
      </c>
      <c r="BV16" t="s">
        <v>263</v>
      </c>
      <c r="BW16" t="s">
        <v>254</v>
      </c>
      <c r="BX16" t="s">
        <v>263</v>
      </c>
      <c r="BY16" t="s">
        <v>259</v>
      </c>
      <c r="BZ16" t="s">
        <v>257</v>
      </c>
      <c r="CA16" t="s">
        <v>257</v>
      </c>
      <c r="CB16" t="s">
        <v>256</v>
      </c>
      <c r="CC16" t="s">
        <v>256</v>
      </c>
      <c r="CD16" t="s">
        <v>256</v>
      </c>
      <c r="CE16" t="s">
        <v>256</v>
      </c>
      <c r="CF16" t="s">
        <v>256</v>
      </c>
      <c r="CG16" t="s">
        <v>264</v>
      </c>
      <c r="CH16" t="s">
        <v>253</v>
      </c>
      <c r="CI16" t="s">
        <v>253</v>
      </c>
      <c r="CJ16" t="s">
        <v>253</v>
      </c>
      <c r="CO16" t="s">
        <v>253</v>
      </c>
      <c r="CR16" t="s">
        <v>256</v>
      </c>
      <c r="CS16" t="s">
        <v>256</v>
      </c>
      <c r="CT16" t="s">
        <v>256</v>
      </c>
      <c r="CU16" t="s">
        <v>256</v>
      </c>
      <c r="CV16" t="s">
        <v>256</v>
      </c>
      <c r="CW16" t="s">
        <v>253</v>
      </c>
      <c r="CX16" t="s">
        <v>253</v>
      </c>
      <c r="CY16" t="s">
        <v>253</v>
      </c>
      <c r="CZ16" t="s">
        <v>251</v>
      </c>
      <c r="DC16" t="s">
        <v>265</v>
      </c>
      <c r="DD16" t="s">
        <v>265</v>
      </c>
      <c r="DF16" t="s">
        <v>251</v>
      </c>
      <c r="DG16" t="s">
        <v>266</v>
      </c>
      <c r="DI16" t="s">
        <v>251</v>
      </c>
      <c r="DJ16" t="s">
        <v>251</v>
      </c>
      <c r="DL16" t="s">
        <v>267</v>
      </c>
      <c r="DM16" t="s">
        <v>268</v>
      </c>
      <c r="DN16" t="s">
        <v>267</v>
      </c>
      <c r="DO16" t="s">
        <v>268</v>
      </c>
      <c r="DP16" t="s">
        <v>267</v>
      </c>
      <c r="DQ16" t="s">
        <v>268</v>
      </c>
      <c r="DR16" t="s">
        <v>258</v>
      </c>
      <c r="DS16" t="s">
        <v>258</v>
      </c>
      <c r="DW16" t="s">
        <v>258</v>
      </c>
      <c r="DX16" t="s">
        <v>258</v>
      </c>
      <c r="DY16" t="s">
        <v>267</v>
      </c>
      <c r="DZ16" t="s">
        <v>268</v>
      </c>
      <c r="EA16" t="s">
        <v>268</v>
      </c>
      <c r="EE16" t="s">
        <v>268</v>
      </c>
      <c r="EI16" t="s">
        <v>254</v>
      </c>
      <c r="EJ16" t="s">
        <v>254</v>
      </c>
      <c r="EK16" t="s">
        <v>263</v>
      </c>
      <c r="EL16" t="s">
        <v>263</v>
      </c>
      <c r="EM16" t="s">
        <v>269</v>
      </c>
      <c r="EN16" t="s">
        <v>269</v>
      </c>
      <c r="EP16" t="s">
        <v>259</v>
      </c>
      <c r="EQ16" t="s">
        <v>259</v>
      </c>
      <c r="ER16" t="s">
        <v>256</v>
      </c>
      <c r="ES16" t="s">
        <v>256</v>
      </c>
      <c r="ET16" t="s">
        <v>256</v>
      </c>
      <c r="EU16" t="s">
        <v>256</v>
      </c>
      <c r="EV16" t="s">
        <v>256</v>
      </c>
      <c r="EW16" t="s">
        <v>258</v>
      </c>
      <c r="EX16" t="s">
        <v>258</v>
      </c>
      <c r="EY16" t="s">
        <v>258</v>
      </c>
      <c r="EZ16" t="s">
        <v>256</v>
      </c>
      <c r="FA16" t="s">
        <v>254</v>
      </c>
      <c r="FB16" t="s">
        <v>263</v>
      </c>
      <c r="FC16" t="s">
        <v>258</v>
      </c>
      <c r="FD16" t="s">
        <v>258</v>
      </c>
    </row>
    <row r="17" spans="1:160">
      <c r="A17">
        <v>1</v>
      </c>
      <c r="B17">
        <v>1604418229.1</v>
      </c>
      <c r="C17">
        <v>0</v>
      </c>
      <c r="D17" t="s">
        <v>270</v>
      </c>
      <c r="E17" t="s">
        <v>23</v>
      </c>
      <c r="F17">
        <v>1604418229.1</v>
      </c>
      <c r="G17">
        <f>BY17*AE17*(BU17-BV17)/(100*BN17*(1000-AE17*BU17))</f>
        <v>0</v>
      </c>
      <c r="H17">
        <f>BY17*AE17*(BT17-BS17*(1000-AE17*BV17)/(1000-AE17*BU17))/(100*BN17)</f>
        <v>0</v>
      </c>
      <c r="I17">
        <f>BS17 - IF(AE17&gt;1, H17*BN17*100.0/(AG17*CG17), 0)</f>
        <v>0</v>
      </c>
      <c r="J17">
        <f>((P17-G17/2)*I17-H17)/(P17+G17/2)</f>
        <v>0</v>
      </c>
      <c r="K17">
        <f>J17*(BZ17+CA17)/1000.0</f>
        <v>0</v>
      </c>
      <c r="L17">
        <f>(BS17 - IF(AE17&gt;1, H17*BN17*100.0/(AG17*CG17), 0))*(BZ17+CA17)/1000.0</f>
        <v>0</v>
      </c>
      <c r="M17">
        <f>2.0/((1/O17-1/N17)+SIGN(O17)*SQRT((1/O17-1/N17)*(1/O17-1/N17) + 4*BO17/((BO17+1)*(BO17+1))*(2*1/O17*1/N17-1/N17*1/N17)))</f>
        <v>0</v>
      </c>
      <c r="N17">
        <f>IF(LEFT(BP17,1)&lt;&gt;"0",IF(LEFT(BP17,1)="1",3.0,BQ17),$D$5+$E$5*(CG17*BZ17/($K$5*1000))+$F$5*(CG17*BZ17/($K$5*1000))*MAX(MIN(BN17,$J$5),$I$5)*MAX(MIN(BN17,$J$5),$I$5)+$G$5*MAX(MIN(BN17,$J$5),$I$5)*(CG17*BZ17/($K$5*1000))+$H$5*(CG17*BZ17/($K$5*1000))*(CG17*BZ17/($K$5*1000)))</f>
        <v>0</v>
      </c>
      <c r="O17">
        <f>G17*(1000-(1000*0.61365*exp(17.502*S17/(240.97+S17))/(BZ17+CA17)+BU17)/2)/(1000*0.61365*exp(17.502*S17/(240.97+S17))/(BZ17+CA17)-BU17)</f>
        <v>0</v>
      </c>
      <c r="P17">
        <f>1/((BO17+1)/(M17/1.6)+1/(N17/1.37)) + BO17/((BO17+1)/(M17/1.6) + BO17/(N17/1.37))</f>
        <v>0</v>
      </c>
      <c r="Q17">
        <f>(BK17*BM17)</f>
        <v>0</v>
      </c>
      <c r="R17">
        <f>(CB17+(Q17+2*0.95*5.67E-8*(((CB17+$B$7)+273)^4-(CB17+273)^4)-44100*G17)/(1.84*29.3*N17+8*0.95*5.67E-8*(CB17+273)^3))</f>
        <v>0</v>
      </c>
      <c r="S17">
        <f>($C$7*CC17+$D$7*CD17+$E$7*R17)</f>
        <v>0</v>
      </c>
      <c r="T17">
        <f>0.61365*exp(17.502*S17/(240.97+S17))</f>
        <v>0</v>
      </c>
      <c r="U17">
        <f>(V17/W17*100)</f>
        <v>0</v>
      </c>
      <c r="V17">
        <f>BU17*(BZ17+CA17)/1000</f>
        <v>0</v>
      </c>
      <c r="W17">
        <f>0.61365*exp(17.502*CB17/(240.97+CB17))</f>
        <v>0</v>
      </c>
      <c r="X17">
        <f>(T17-BU17*(BZ17+CA17)/1000)</f>
        <v>0</v>
      </c>
      <c r="Y17">
        <f>(-G17*44100)</f>
        <v>0</v>
      </c>
      <c r="Z17">
        <f>2*29.3*N17*0.92*(CB17-S17)</f>
        <v>0</v>
      </c>
      <c r="AA17">
        <f>2*0.95*5.67E-8*(((CB17+$B$7)+273)^4-(S17+273)^4)</f>
        <v>0</v>
      </c>
      <c r="AB17">
        <f>Q17+AA17+Y17+Z17</f>
        <v>0</v>
      </c>
      <c r="AC17">
        <v>0</v>
      </c>
      <c r="AD17">
        <v>0</v>
      </c>
      <c r="AE17">
        <f>IF(AC17*$H$13&gt;=AG17,1.0,(AG17/(AG17-AC17*$H$13)))</f>
        <v>0</v>
      </c>
      <c r="AF17">
        <f>(AE17-1)*100</f>
        <v>0</v>
      </c>
      <c r="AG17">
        <f>MAX(0,($B$13+$C$13*CG17)/(1+$D$13*CG17)*BZ17/(CB17+273)*$E$13)</f>
        <v>0</v>
      </c>
      <c r="AH17" t="s">
        <v>271</v>
      </c>
      <c r="AI17" t="s">
        <v>271</v>
      </c>
      <c r="AJ17">
        <v>0</v>
      </c>
      <c r="AK17">
        <v>0</v>
      </c>
      <c r="AL17">
        <f>AK17-AJ17</f>
        <v>0</v>
      </c>
      <c r="AM17">
        <f>AL17/AK17</f>
        <v>0</v>
      </c>
      <c r="AN17">
        <v>0</v>
      </c>
      <c r="AO17" t="s">
        <v>271</v>
      </c>
      <c r="AP17" t="s">
        <v>271</v>
      </c>
      <c r="AQ17">
        <v>0</v>
      </c>
      <c r="AR17">
        <v>0</v>
      </c>
      <c r="AS17">
        <f>1-AQ17/AR17</f>
        <v>0</v>
      </c>
      <c r="AT17">
        <v>0.5</v>
      </c>
      <c r="AU17">
        <f>BK17</f>
        <v>0</v>
      </c>
      <c r="AV17">
        <f>H17</f>
        <v>0</v>
      </c>
      <c r="AW17">
        <f>AS17*AT17*AU17</f>
        <v>0</v>
      </c>
      <c r="AX17">
        <f>BC17/AR17</f>
        <v>0</v>
      </c>
      <c r="AY17">
        <f>(AV17-AN17)/AU17</f>
        <v>0</v>
      </c>
      <c r="AZ17">
        <f>(AK17-AR17)/AR17</f>
        <v>0</v>
      </c>
      <c r="BA17" t="s">
        <v>271</v>
      </c>
      <c r="BB17">
        <v>0</v>
      </c>
      <c r="BC17">
        <f>AR17-BB17</f>
        <v>0</v>
      </c>
      <c r="BD17">
        <f>(AR17-AQ17)/(AR17-BB17)</f>
        <v>0</v>
      </c>
      <c r="BE17">
        <f>(AK17-AR17)/(AK17-BB17)</f>
        <v>0</v>
      </c>
      <c r="BF17">
        <f>(AR17-AQ17)/(AR17-AJ17)</f>
        <v>0</v>
      </c>
      <c r="BG17">
        <f>(AK17-AR17)/(AK17-AJ17)</f>
        <v>0</v>
      </c>
      <c r="BH17">
        <f>(BD17*BB17/AQ17)</f>
        <v>0</v>
      </c>
      <c r="BI17">
        <f>(1-BH17)</f>
        <v>0</v>
      </c>
      <c r="BJ17">
        <f>$B$11*CH17+$C$11*CI17+$F$11*CJ17*(1-CM17)</f>
        <v>0</v>
      </c>
      <c r="BK17">
        <f>BJ17*BL17</f>
        <v>0</v>
      </c>
      <c r="BL17">
        <f>($B$11*$D$9+$C$11*$D$9+$F$11*((CW17+CO17)/MAX(CW17+CO17+CX17, 0.1)*$I$9+CX17/MAX(CW17+CO17+CX17, 0.1)*$J$9))/($B$11+$C$11+$F$11)</f>
        <v>0</v>
      </c>
      <c r="BM17">
        <f>($B$11*$K$9+$C$11*$K$9+$F$11*((CW17+CO17)/MAX(CW17+CO17+CX17, 0.1)*$P$9+CX17/MAX(CW17+CO17+CX17, 0.1)*$Q$9))/($B$11+$C$11+$F$11)</f>
        <v>0</v>
      </c>
      <c r="BN17">
        <v>6</v>
      </c>
      <c r="BO17">
        <v>0.5</v>
      </c>
      <c r="BP17" t="s">
        <v>272</v>
      </c>
      <c r="BQ17">
        <v>2</v>
      </c>
      <c r="BR17">
        <v>1604418229.1</v>
      </c>
      <c r="BS17">
        <v>44.4763</v>
      </c>
      <c r="BT17">
        <v>30.7345</v>
      </c>
      <c r="BU17">
        <v>21.7057</v>
      </c>
      <c r="BV17">
        <v>20.0213</v>
      </c>
      <c r="BW17">
        <v>44.7085</v>
      </c>
      <c r="BX17">
        <v>21.3784</v>
      </c>
      <c r="BY17">
        <v>500.033</v>
      </c>
      <c r="BZ17">
        <v>100.546</v>
      </c>
      <c r="CA17">
        <v>0.0999571</v>
      </c>
      <c r="CB17">
        <v>25.1185</v>
      </c>
      <c r="CC17">
        <v>25.0177</v>
      </c>
      <c r="CD17">
        <v>999.9</v>
      </c>
      <c r="CE17">
        <v>0</v>
      </c>
      <c r="CF17">
        <v>0</v>
      </c>
      <c r="CG17">
        <v>10012.5</v>
      </c>
      <c r="CH17">
        <v>0</v>
      </c>
      <c r="CI17">
        <v>1.00795</v>
      </c>
      <c r="CJ17">
        <v>1199.75</v>
      </c>
      <c r="CK17">
        <v>0.967003</v>
      </c>
      <c r="CL17">
        <v>0.0329973</v>
      </c>
      <c r="CM17">
        <v>0</v>
      </c>
      <c r="CN17">
        <v>2.6901</v>
      </c>
      <c r="CO17">
        <v>0</v>
      </c>
      <c r="CP17">
        <v>7665.2</v>
      </c>
      <c r="CQ17">
        <v>11399.1</v>
      </c>
      <c r="CR17">
        <v>38.125</v>
      </c>
      <c r="CS17">
        <v>41.25</v>
      </c>
      <c r="CT17">
        <v>39.625</v>
      </c>
      <c r="CU17">
        <v>39.937</v>
      </c>
      <c r="CV17">
        <v>38.437</v>
      </c>
      <c r="CW17">
        <v>1160.16</v>
      </c>
      <c r="CX17">
        <v>39.59</v>
      </c>
      <c r="CY17">
        <v>0</v>
      </c>
      <c r="CZ17">
        <v>1604418229</v>
      </c>
      <c r="DA17">
        <v>0</v>
      </c>
      <c r="DB17">
        <v>2.60047307692308</v>
      </c>
      <c r="DC17">
        <v>0.024632477709695</v>
      </c>
      <c r="DD17">
        <v>-459.518631839404</v>
      </c>
      <c r="DE17">
        <v>7723.09923076923</v>
      </c>
      <c r="DF17">
        <v>15</v>
      </c>
      <c r="DG17">
        <v>1604417947.1</v>
      </c>
      <c r="DH17" t="s">
        <v>273</v>
      </c>
      <c r="DI17">
        <v>1604417940.1</v>
      </c>
      <c r="DJ17">
        <v>1604417947.1</v>
      </c>
      <c r="DK17">
        <v>1</v>
      </c>
      <c r="DL17">
        <v>-0.134</v>
      </c>
      <c r="DM17">
        <v>0.013</v>
      </c>
      <c r="DN17">
        <v>0.037</v>
      </c>
      <c r="DO17">
        <v>0.31</v>
      </c>
      <c r="DP17">
        <v>420</v>
      </c>
      <c r="DQ17">
        <v>20</v>
      </c>
      <c r="DR17">
        <v>0.08</v>
      </c>
      <c r="DS17">
        <v>0.06</v>
      </c>
      <c r="DT17">
        <v>0</v>
      </c>
      <c r="DU17">
        <v>0</v>
      </c>
      <c r="DV17" t="s">
        <v>274</v>
      </c>
      <c r="DW17">
        <v>100</v>
      </c>
      <c r="DX17">
        <v>100</v>
      </c>
      <c r="DY17">
        <v>-0.232</v>
      </c>
      <c r="DZ17">
        <v>0.3273</v>
      </c>
      <c r="EA17">
        <v>-0.278027610152098</v>
      </c>
      <c r="EB17">
        <v>0.00106189765250334</v>
      </c>
      <c r="EC17">
        <v>-8.23004791133579e-07</v>
      </c>
      <c r="ED17">
        <v>1.95222372915411e-10</v>
      </c>
      <c r="EE17">
        <v>0.0605696754882689</v>
      </c>
      <c r="EF17">
        <v>0.0242991256848972</v>
      </c>
      <c r="EG17">
        <v>-0.00102667963148939</v>
      </c>
      <c r="EH17">
        <v>2.21636158600722e-05</v>
      </c>
      <c r="EI17">
        <v>2</v>
      </c>
      <c r="EJ17">
        <v>2037</v>
      </c>
      <c r="EK17">
        <v>1</v>
      </c>
      <c r="EL17">
        <v>24</v>
      </c>
      <c r="EM17">
        <v>4.8</v>
      </c>
      <c r="EN17">
        <v>4.7</v>
      </c>
      <c r="EO17">
        <v>2</v>
      </c>
      <c r="EP17">
        <v>511.65</v>
      </c>
      <c r="EQ17">
        <v>526.123</v>
      </c>
      <c r="ER17">
        <v>22.5236</v>
      </c>
      <c r="ES17">
        <v>25.4774</v>
      </c>
      <c r="ET17">
        <v>30.0001</v>
      </c>
      <c r="EU17">
        <v>25.3253</v>
      </c>
      <c r="EV17">
        <v>25.2821</v>
      </c>
      <c r="EW17">
        <v>3.60251</v>
      </c>
      <c r="EX17">
        <v>24.3565</v>
      </c>
      <c r="EY17">
        <v>100</v>
      </c>
      <c r="EZ17">
        <v>22.5019</v>
      </c>
      <c r="FA17">
        <v>29.57</v>
      </c>
      <c r="FB17">
        <v>20</v>
      </c>
      <c r="FC17">
        <v>102.326</v>
      </c>
      <c r="FD17">
        <v>102.099</v>
      </c>
    </row>
    <row r="18" spans="1:160">
      <c r="A18">
        <v>2</v>
      </c>
      <c r="B18">
        <v>1604418231.1</v>
      </c>
      <c r="C18">
        <v>2</v>
      </c>
      <c r="D18" t="s">
        <v>275</v>
      </c>
      <c r="E18" t="s">
        <v>276</v>
      </c>
      <c r="F18">
        <v>1604418231.1</v>
      </c>
      <c r="G18">
        <f>BY18*AE18*(BU18-BV18)/(100*BN18*(1000-AE18*BU18))</f>
        <v>0</v>
      </c>
      <c r="H18">
        <f>BY18*AE18*(BT18-BS18*(1000-AE18*BV18)/(1000-AE18*BU18))/(100*BN18)</f>
        <v>0</v>
      </c>
      <c r="I18">
        <f>BS18 - IF(AE18&gt;1, H18*BN18*100.0/(AG18*CG18), 0)</f>
        <v>0</v>
      </c>
      <c r="J18">
        <f>((P18-G18/2)*I18-H18)/(P18+G18/2)</f>
        <v>0</v>
      </c>
      <c r="K18">
        <f>J18*(BZ18+CA18)/1000.0</f>
        <v>0</v>
      </c>
      <c r="L18">
        <f>(BS18 - IF(AE18&gt;1, H18*BN18*100.0/(AG18*CG18), 0))*(BZ18+CA18)/1000.0</f>
        <v>0</v>
      </c>
      <c r="M18">
        <f>2.0/((1/O18-1/N18)+SIGN(O18)*SQRT((1/O18-1/N18)*(1/O18-1/N18) + 4*BO18/((BO18+1)*(BO18+1))*(2*1/O18*1/N18-1/N18*1/N18)))</f>
        <v>0</v>
      </c>
      <c r="N18">
        <f>IF(LEFT(BP18,1)&lt;&gt;"0",IF(LEFT(BP18,1)="1",3.0,BQ18),$D$5+$E$5*(CG18*BZ18/($K$5*1000))+$F$5*(CG18*BZ18/($K$5*1000))*MAX(MIN(BN18,$J$5),$I$5)*MAX(MIN(BN18,$J$5),$I$5)+$G$5*MAX(MIN(BN18,$J$5),$I$5)*(CG18*BZ18/($K$5*1000))+$H$5*(CG18*BZ18/($K$5*1000))*(CG18*BZ18/($K$5*1000)))</f>
        <v>0</v>
      </c>
      <c r="O18">
        <f>G18*(1000-(1000*0.61365*exp(17.502*S18/(240.97+S18))/(BZ18+CA18)+BU18)/2)/(1000*0.61365*exp(17.502*S18/(240.97+S18))/(BZ18+CA18)-BU18)</f>
        <v>0</v>
      </c>
      <c r="P18">
        <f>1/((BO18+1)/(M18/1.6)+1/(N18/1.37)) + BO18/((BO18+1)/(M18/1.6) + BO18/(N18/1.37))</f>
        <v>0</v>
      </c>
      <c r="Q18">
        <f>(BK18*BM18)</f>
        <v>0</v>
      </c>
      <c r="R18">
        <f>(CB18+(Q18+2*0.95*5.67E-8*(((CB18+$B$7)+273)^4-(CB18+273)^4)-44100*G18)/(1.84*29.3*N18+8*0.95*5.67E-8*(CB18+273)^3))</f>
        <v>0</v>
      </c>
      <c r="S18">
        <f>($C$7*CC18+$D$7*CD18+$E$7*R18)</f>
        <v>0</v>
      </c>
      <c r="T18">
        <f>0.61365*exp(17.502*S18/(240.97+S18))</f>
        <v>0</v>
      </c>
      <c r="U18">
        <f>(V18/W18*100)</f>
        <v>0</v>
      </c>
      <c r="V18">
        <f>BU18*(BZ18+CA18)/1000</f>
        <v>0</v>
      </c>
      <c r="W18">
        <f>0.61365*exp(17.502*CB18/(240.97+CB18))</f>
        <v>0</v>
      </c>
      <c r="X18">
        <f>(T18-BU18*(BZ18+CA18)/1000)</f>
        <v>0</v>
      </c>
      <c r="Y18">
        <f>(-G18*44100)</f>
        <v>0</v>
      </c>
      <c r="Z18">
        <f>2*29.3*N18*0.92*(CB18-S18)</f>
        <v>0</v>
      </c>
      <c r="AA18">
        <f>2*0.95*5.67E-8*(((CB18+$B$7)+273)^4-(S18+273)^4)</f>
        <v>0</v>
      </c>
      <c r="AB18">
        <f>Q18+AA18+Y18+Z18</f>
        <v>0</v>
      </c>
      <c r="AC18">
        <v>0</v>
      </c>
      <c r="AD18">
        <v>0</v>
      </c>
      <c r="AE18">
        <f>IF(AC18*$H$13&gt;=AG18,1.0,(AG18/(AG18-AC18*$H$13)))</f>
        <v>0</v>
      </c>
      <c r="AF18">
        <f>(AE18-1)*100</f>
        <v>0</v>
      </c>
      <c r="AG18">
        <f>MAX(0,($B$13+$C$13*CG18)/(1+$D$13*CG18)*BZ18/(CB18+273)*$E$13)</f>
        <v>0</v>
      </c>
      <c r="AH18" t="s">
        <v>271</v>
      </c>
      <c r="AI18" t="s">
        <v>271</v>
      </c>
      <c r="AJ18">
        <v>0</v>
      </c>
      <c r="AK18">
        <v>0</v>
      </c>
      <c r="AL18">
        <f>AK18-AJ18</f>
        <v>0</v>
      </c>
      <c r="AM18">
        <f>AL18/AK18</f>
        <v>0</v>
      </c>
      <c r="AN18">
        <v>0</v>
      </c>
      <c r="AO18" t="s">
        <v>271</v>
      </c>
      <c r="AP18" t="s">
        <v>271</v>
      </c>
      <c r="AQ18">
        <v>0</v>
      </c>
      <c r="AR18">
        <v>0</v>
      </c>
      <c r="AS18">
        <f>1-AQ18/AR18</f>
        <v>0</v>
      </c>
      <c r="AT18">
        <v>0.5</v>
      </c>
      <c r="AU18">
        <f>BK18</f>
        <v>0</v>
      </c>
      <c r="AV18">
        <f>H18</f>
        <v>0</v>
      </c>
      <c r="AW18">
        <f>AS18*AT18*AU18</f>
        <v>0</v>
      </c>
      <c r="AX18">
        <f>BC18/AR18</f>
        <v>0</v>
      </c>
      <c r="AY18">
        <f>(AV18-AN18)/AU18</f>
        <v>0</v>
      </c>
      <c r="AZ18">
        <f>(AK18-AR18)/AR18</f>
        <v>0</v>
      </c>
      <c r="BA18" t="s">
        <v>271</v>
      </c>
      <c r="BB18">
        <v>0</v>
      </c>
      <c r="BC18">
        <f>AR18-BB18</f>
        <v>0</v>
      </c>
      <c r="BD18">
        <f>(AR18-AQ18)/(AR18-BB18)</f>
        <v>0</v>
      </c>
      <c r="BE18">
        <f>(AK18-AR18)/(AK18-BB18)</f>
        <v>0</v>
      </c>
      <c r="BF18">
        <f>(AR18-AQ18)/(AR18-AJ18)</f>
        <v>0</v>
      </c>
      <c r="BG18">
        <f>(AK18-AR18)/(AK18-AJ18)</f>
        <v>0</v>
      </c>
      <c r="BH18">
        <f>(BD18*BB18/AQ18)</f>
        <v>0</v>
      </c>
      <c r="BI18">
        <f>(1-BH18)</f>
        <v>0</v>
      </c>
      <c r="BJ18">
        <f>$B$11*CH18+$C$11*CI18+$F$11*CJ18*(1-CM18)</f>
        <v>0</v>
      </c>
      <c r="BK18">
        <f>BJ18*BL18</f>
        <v>0</v>
      </c>
      <c r="BL18">
        <f>($B$11*$D$9+$C$11*$D$9+$F$11*((CW18+CO18)/MAX(CW18+CO18+CX18, 0.1)*$I$9+CX18/MAX(CW18+CO18+CX18, 0.1)*$J$9))/($B$11+$C$11+$F$11)</f>
        <v>0</v>
      </c>
      <c r="BM18">
        <f>($B$11*$K$9+$C$11*$K$9+$F$11*((CW18+CO18)/MAX(CW18+CO18+CX18, 0.1)*$P$9+CX18/MAX(CW18+CO18+CX18, 0.1)*$Q$9))/($B$11+$C$11+$F$11)</f>
        <v>0</v>
      </c>
      <c r="BN18">
        <v>6</v>
      </c>
      <c r="BO18">
        <v>0.5</v>
      </c>
      <c r="BP18" t="s">
        <v>272</v>
      </c>
      <c r="BQ18">
        <v>2</v>
      </c>
      <c r="BR18">
        <v>1604418231.1</v>
      </c>
      <c r="BS18">
        <v>41.1946</v>
      </c>
      <c r="BT18">
        <v>30.1764</v>
      </c>
      <c r="BU18">
        <v>21.7052</v>
      </c>
      <c r="BV18">
        <v>20.0219</v>
      </c>
      <c r="BW18">
        <v>41.43</v>
      </c>
      <c r="BX18">
        <v>21.3778</v>
      </c>
      <c r="BY18">
        <v>500.046</v>
      </c>
      <c r="BZ18">
        <v>100.546</v>
      </c>
      <c r="CA18">
        <v>0.100019</v>
      </c>
      <c r="CB18">
        <v>25.1172</v>
      </c>
      <c r="CC18">
        <v>25.0136</v>
      </c>
      <c r="CD18">
        <v>999.9</v>
      </c>
      <c r="CE18">
        <v>0</v>
      </c>
      <c r="CF18">
        <v>0</v>
      </c>
      <c r="CG18">
        <v>10003.8</v>
      </c>
      <c r="CH18">
        <v>0</v>
      </c>
      <c r="CI18">
        <v>1.00795</v>
      </c>
      <c r="CJ18">
        <v>1200.05</v>
      </c>
      <c r="CK18">
        <v>0.967011</v>
      </c>
      <c r="CL18">
        <v>0.032989</v>
      </c>
      <c r="CM18">
        <v>0</v>
      </c>
      <c r="CN18">
        <v>2.5459</v>
      </c>
      <c r="CO18">
        <v>0</v>
      </c>
      <c r="CP18">
        <v>7656.23</v>
      </c>
      <c r="CQ18">
        <v>11402</v>
      </c>
      <c r="CR18">
        <v>38.125</v>
      </c>
      <c r="CS18">
        <v>41.25</v>
      </c>
      <c r="CT18">
        <v>39.625</v>
      </c>
      <c r="CU18">
        <v>40</v>
      </c>
      <c r="CV18">
        <v>38.437</v>
      </c>
      <c r="CW18">
        <v>1160.46</v>
      </c>
      <c r="CX18">
        <v>39.59</v>
      </c>
      <c r="CY18">
        <v>0</v>
      </c>
      <c r="CZ18">
        <v>1604418230.8</v>
      </c>
      <c r="DA18">
        <v>0</v>
      </c>
      <c r="DB18">
        <v>2.588168</v>
      </c>
      <c r="DC18">
        <v>0.034269235542094</v>
      </c>
      <c r="DD18">
        <v>-448.104616068758</v>
      </c>
      <c r="DE18">
        <v>7707.3196</v>
      </c>
      <c r="DF18">
        <v>15</v>
      </c>
      <c r="DG18">
        <v>1604417947.1</v>
      </c>
      <c r="DH18" t="s">
        <v>273</v>
      </c>
      <c r="DI18">
        <v>1604417940.1</v>
      </c>
      <c r="DJ18">
        <v>1604417947.1</v>
      </c>
      <c r="DK18">
        <v>1</v>
      </c>
      <c r="DL18">
        <v>-0.134</v>
      </c>
      <c r="DM18">
        <v>0.013</v>
      </c>
      <c r="DN18">
        <v>0.037</v>
      </c>
      <c r="DO18">
        <v>0.31</v>
      </c>
      <c r="DP18">
        <v>420</v>
      </c>
      <c r="DQ18">
        <v>20</v>
      </c>
      <c r="DR18">
        <v>0.08</v>
      </c>
      <c r="DS18">
        <v>0.06</v>
      </c>
      <c r="DT18">
        <v>0</v>
      </c>
      <c r="DU18">
        <v>0</v>
      </c>
      <c r="DV18" t="s">
        <v>274</v>
      </c>
      <c r="DW18">
        <v>100</v>
      </c>
      <c r="DX18">
        <v>100</v>
      </c>
      <c r="DY18">
        <v>-0.235</v>
      </c>
      <c r="DZ18">
        <v>0.3274</v>
      </c>
      <c r="EA18">
        <v>-0.278027610152098</v>
      </c>
      <c r="EB18">
        <v>0.00106189765250334</v>
      </c>
      <c r="EC18">
        <v>-8.23004791133579e-07</v>
      </c>
      <c r="ED18">
        <v>1.95222372915411e-10</v>
      </c>
      <c r="EE18">
        <v>0.0605696754882689</v>
      </c>
      <c r="EF18">
        <v>0.0242991256848972</v>
      </c>
      <c r="EG18">
        <v>-0.00102667963148939</v>
      </c>
      <c r="EH18">
        <v>2.21636158600722e-05</v>
      </c>
      <c r="EI18">
        <v>2</v>
      </c>
      <c r="EJ18">
        <v>2037</v>
      </c>
      <c r="EK18">
        <v>1</v>
      </c>
      <c r="EL18">
        <v>24</v>
      </c>
      <c r="EM18">
        <v>4.8</v>
      </c>
      <c r="EN18">
        <v>4.7</v>
      </c>
      <c r="EO18">
        <v>2</v>
      </c>
      <c r="EP18">
        <v>511.696</v>
      </c>
      <c r="EQ18">
        <v>526.014</v>
      </c>
      <c r="ER18">
        <v>22.5167</v>
      </c>
      <c r="ES18">
        <v>25.4774</v>
      </c>
      <c r="ET18">
        <v>30.0003</v>
      </c>
      <c r="EU18">
        <v>25.3256</v>
      </c>
      <c r="EV18">
        <v>25.2828</v>
      </c>
      <c r="EW18">
        <v>3.59984</v>
      </c>
      <c r="EX18">
        <v>24.3565</v>
      </c>
      <c r="EY18">
        <v>100</v>
      </c>
      <c r="EZ18">
        <v>22.5019</v>
      </c>
      <c r="FA18">
        <v>29.57</v>
      </c>
      <c r="FB18">
        <v>20</v>
      </c>
      <c r="FC18">
        <v>102.326</v>
      </c>
      <c r="FD18">
        <v>102.1</v>
      </c>
    </row>
    <row r="19" spans="1:160">
      <c r="A19">
        <v>3</v>
      </c>
      <c r="B19">
        <v>1604418233.1</v>
      </c>
      <c r="C19">
        <v>4</v>
      </c>
      <c r="D19" t="s">
        <v>277</v>
      </c>
      <c r="E19" t="s">
        <v>278</v>
      </c>
      <c r="F19">
        <v>1604418233.1</v>
      </c>
      <c r="G19">
        <f>BY19*AE19*(BU19-BV19)/(100*BN19*(1000-AE19*BU19))</f>
        <v>0</v>
      </c>
      <c r="H19">
        <f>BY19*AE19*(BT19-BS19*(1000-AE19*BV19)/(1000-AE19*BU19))/(100*BN19)</f>
        <v>0</v>
      </c>
      <c r="I19">
        <f>BS19 - IF(AE19&gt;1, H19*BN19*100.0/(AG19*CG19), 0)</f>
        <v>0</v>
      </c>
      <c r="J19">
        <f>((P19-G19/2)*I19-H19)/(P19+G19/2)</f>
        <v>0</v>
      </c>
      <c r="K19">
        <f>J19*(BZ19+CA19)/1000.0</f>
        <v>0</v>
      </c>
      <c r="L19">
        <f>(BS19 - IF(AE19&gt;1, H19*BN19*100.0/(AG19*CG19), 0))*(BZ19+CA19)/1000.0</f>
        <v>0</v>
      </c>
      <c r="M19">
        <f>2.0/((1/O19-1/N19)+SIGN(O19)*SQRT((1/O19-1/N19)*(1/O19-1/N19) + 4*BO19/((BO19+1)*(BO19+1))*(2*1/O19*1/N19-1/N19*1/N19)))</f>
        <v>0</v>
      </c>
      <c r="N19">
        <f>IF(LEFT(BP19,1)&lt;&gt;"0",IF(LEFT(BP19,1)="1",3.0,BQ19),$D$5+$E$5*(CG19*BZ19/($K$5*1000))+$F$5*(CG19*BZ19/($K$5*1000))*MAX(MIN(BN19,$J$5),$I$5)*MAX(MIN(BN19,$J$5),$I$5)+$G$5*MAX(MIN(BN19,$J$5),$I$5)*(CG19*BZ19/($K$5*1000))+$H$5*(CG19*BZ19/($K$5*1000))*(CG19*BZ19/($K$5*1000)))</f>
        <v>0</v>
      </c>
      <c r="O19">
        <f>G19*(1000-(1000*0.61365*exp(17.502*S19/(240.97+S19))/(BZ19+CA19)+BU19)/2)/(1000*0.61365*exp(17.502*S19/(240.97+S19))/(BZ19+CA19)-BU19)</f>
        <v>0</v>
      </c>
      <c r="P19">
        <f>1/((BO19+1)/(M19/1.6)+1/(N19/1.37)) + BO19/((BO19+1)/(M19/1.6) + BO19/(N19/1.37))</f>
        <v>0</v>
      </c>
      <c r="Q19">
        <f>(BK19*BM19)</f>
        <v>0</v>
      </c>
      <c r="R19">
        <f>(CB19+(Q19+2*0.95*5.67E-8*(((CB19+$B$7)+273)^4-(CB19+273)^4)-44100*G19)/(1.84*29.3*N19+8*0.95*5.67E-8*(CB19+273)^3))</f>
        <v>0</v>
      </c>
      <c r="S19">
        <f>($C$7*CC19+$D$7*CD19+$E$7*R19)</f>
        <v>0</v>
      </c>
      <c r="T19">
        <f>0.61365*exp(17.502*S19/(240.97+S19))</f>
        <v>0</v>
      </c>
      <c r="U19">
        <f>(V19/W19*100)</f>
        <v>0</v>
      </c>
      <c r="V19">
        <f>BU19*(BZ19+CA19)/1000</f>
        <v>0</v>
      </c>
      <c r="W19">
        <f>0.61365*exp(17.502*CB19/(240.97+CB19))</f>
        <v>0</v>
      </c>
      <c r="X19">
        <f>(T19-BU19*(BZ19+CA19)/1000)</f>
        <v>0</v>
      </c>
      <c r="Y19">
        <f>(-G19*44100)</f>
        <v>0</v>
      </c>
      <c r="Z19">
        <f>2*29.3*N19*0.92*(CB19-S19)</f>
        <v>0</v>
      </c>
      <c r="AA19">
        <f>2*0.95*5.67E-8*(((CB19+$B$7)+273)^4-(S19+273)^4)</f>
        <v>0</v>
      </c>
      <c r="AB19">
        <f>Q19+AA19+Y19+Z19</f>
        <v>0</v>
      </c>
      <c r="AC19">
        <v>0</v>
      </c>
      <c r="AD19">
        <v>0</v>
      </c>
      <c r="AE19">
        <f>IF(AC19*$H$13&gt;=AG19,1.0,(AG19/(AG19-AC19*$H$13)))</f>
        <v>0</v>
      </c>
      <c r="AF19">
        <f>(AE19-1)*100</f>
        <v>0</v>
      </c>
      <c r="AG19">
        <f>MAX(0,($B$13+$C$13*CG19)/(1+$D$13*CG19)*BZ19/(CB19+273)*$E$13)</f>
        <v>0</v>
      </c>
      <c r="AH19" t="s">
        <v>271</v>
      </c>
      <c r="AI19" t="s">
        <v>271</v>
      </c>
      <c r="AJ19">
        <v>0</v>
      </c>
      <c r="AK19">
        <v>0</v>
      </c>
      <c r="AL19">
        <f>AK19-AJ19</f>
        <v>0</v>
      </c>
      <c r="AM19">
        <f>AL19/AK19</f>
        <v>0</v>
      </c>
      <c r="AN19">
        <v>0</v>
      </c>
      <c r="AO19" t="s">
        <v>271</v>
      </c>
      <c r="AP19" t="s">
        <v>271</v>
      </c>
      <c r="AQ19">
        <v>0</v>
      </c>
      <c r="AR19">
        <v>0</v>
      </c>
      <c r="AS19">
        <f>1-AQ19/AR19</f>
        <v>0</v>
      </c>
      <c r="AT19">
        <v>0.5</v>
      </c>
      <c r="AU19">
        <f>BK19</f>
        <v>0</v>
      </c>
      <c r="AV19">
        <f>H19</f>
        <v>0</v>
      </c>
      <c r="AW19">
        <f>AS19*AT19*AU19</f>
        <v>0</v>
      </c>
      <c r="AX19">
        <f>BC19/AR19</f>
        <v>0</v>
      </c>
      <c r="AY19">
        <f>(AV19-AN19)/AU19</f>
        <v>0</v>
      </c>
      <c r="AZ19">
        <f>(AK19-AR19)/AR19</f>
        <v>0</v>
      </c>
      <c r="BA19" t="s">
        <v>271</v>
      </c>
      <c r="BB19">
        <v>0</v>
      </c>
      <c r="BC19">
        <f>AR19-BB19</f>
        <v>0</v>
      </c>
      <c r="BD19">
        <f>(AR19-AQ19)/(AR19-BB19)</f>
        <v>0</v>
      </c>
      <c r="BE19">
        <f>(AK19-AR19)/(AK19-BB19)</f>
        <v>0</v>
      </c>
      <c r="BF19">
        <f>(AR19-AQ19)/(AR19-AJ19)</f>
        <v>0</v>
      </c>
      <c r="BG19">
        <f>(AK19-AR19)/(AK19-AJ19)</f>
        <v>0</v>
      </c>
      <c r="BH19">
        <f>(BD19*BB19/AQ19)</f>
        <v>0</v>
      </c>
      <c r="BI19">
        <f>(1-BH19)</f>
        <v>0</v>
      </c>
      <c r="BJ19">
        <f>$B$11*CH19+$C$11*CI19+$F$11*CJ19*(1-CM19)</f>
        <v>0</v>
      </c>
      <c r="BK19">
        <f>BJ19*BL19</f>
        <v>0</v>
      </c>
      <c r="BL19">
        <f>($B$11*$D$9+$C$11*$D$9+$F$11*((CW19+CO19)/MAX(CW19+CO19+CX19, 0.1)*$I$9+CX19/MAX(CW19+CO19+CX19, 0.1)*$J$9))/($B$11+$C$11+$F$11)</f>
        <v>0</v>
      </c>
      <c r="BM19">
        <f>($B$11*$K$9+$C$11*$K$9+$F$11*((CW19+CO19)/MAX(CW19+CO19+CX19, 0.1)*$P$9+CX19/MAX(CW19+CO19+CX19, 0.1)*$Q$9))/($B$11+$C$11+$F$11)</f>
        <v>0</v>
      </c>
      <c r="BN19">
        <v>6</v>
      </c>
      <c r="BO19">
        <v>0.5</v>
      </c>
      <c r="BP19" t="s">
        <v>272</v>
      </c>
      <c r="BQ19">
        <v>2</v>
      </c>
      <c r="BR19">
        <v>1604418233.1</v>
      </c>
      <c r="BS19">
        <v>38.6403</v>
      </c>
      <c r="BT19">
        <v>29.8084</v>
      </c>
      <c r="BU19">
        <v>21.7059</v>
      </c>
      <c r="BV19">
        <v>20.0227</v>
      </c>
      <c r="BW19">
        <v>38.8783</v>
      </c>
      <c r="BX19">
        <v>21.3785</v>
      </c>
      <c r="BY19">
        <v>499.959</v>
      </c>
      <c r="BZ19">
        <v>100.547</v>
      </c>
      <c r="CA19">
        <v>0.100033</v>
      </c>
      <c r="CB19">
        <v>25.118</v>
      </c>
      <c r="CC19">
        <v>25.0103</v>
      </c>
      <c r="CD19">
        <v>999.9</v>
      </c>
      <c r="CE19">
        <v>0</v>
      </c>
      <c r="CF19">
        <v>0</v>
      </c>
      <c r="CG19">
        <v>9972.5</v>
      </c>
      <c r="CH19">
        <v>0</v>
      </c>
      <c r="CI19">
        <v>1.01215</v>
      </c>
      <c r="CJ19">
        <v>1199.75</v>
      </c>
      <c r="CK19">
        <v>0.967003</v>
      </c>
      <c r="CL19">
        <v>0.0329973</v>
      </c>
      <c r="CM19">
        <v>0</v>
      </c>
      <c r="CN19">
        <v>2.4133</v>
      </c>
      <c r="CO19">
        <v>0</v>
      </c>
      <c r="CP19">
        <v>7639.73</v>
      </c>
      <c r="CQ19">
        <v>11399</v>
      </c>
      <c r="CR19">
        <v>38.125</v>
      </c>
      <c r="CS19">
        <v>41.25</v>
      </c>
      <c r="CT19">
        <v>39.625</v>
      </c>
      <c r="CU19">
        <v>39.937</v>
      </c>
      <c r="CV19">
        <v>38.437</v>
      </c>
      <c r="CW19">
        <v>1160.16</v>
      </c>
      <c r="CX19">
        <v>39.59</v>
      </c>
      <c r="CY19">
        <v>0</v>
      </c>
      <c r="CZ19">
        <v>1604418233.2</v>
      </c>
      <c r="DA19">
        <v>0</v>
      </c>
      <c r="DB19">
        <v>2.595944</v>
      </c>
      <c r="DC19">
        <v>-0.225569233298299</v>
      </c>
      <c r="DD19">
        <v>-433.261538487834</v>
      </c>
      <c r="DE19">
        <v>7690.0264</v>
      </c>
      <c r="DF19">
        <v>15</v>
      </c>
      <c r="DG19">
        <v>1604417947.1</v>
      </c>
      <c r="DH19" t="s">
        <v>273</v>
      </c>
      <c r="DI19">
        <v>1604417940.1</v>
      </c>
      <c r="DJ19">
        <v>1604417947.1</v>
      </c>
      <c r="DK19">
        <v>1</v>
      </c>
      <c r="DL19">
        <v>-0.134</v>
      </c>
      <c r="DM19">
        <v>0.013</v>
      </c>
      <c r="DN19">
        <v>0.037</v>
      </c>
      <c r="DO19">
        <v>0.31</v>
      </c>
      <c r="DP19">
        <v>420</v>
      </c>
      <c r="DQ19">
        <v>20</v>
      </c>
      <c r="DR19">
        <v>0.08</v>
      </c>
      <c r="DS19">
        <v>0.06</v>
      </c>
      <c r="DT19">
        <v>0</v>
      </c>
      <c r="DU19">
        <v>0</v>
      </c>
      <c r="DV19" t="s">
        <v>274</v>
      </c>
      <c r="DW19">
        <v>100</v>
      </c>
      <c r="DX19">
        <v>100</v>
      </c>
      <c r="DY19">
        <v>-0.238</v>
      </c>
      <c r="DZ19">
        <v>0.3274</v>
      </c>
      <c r="EA19">
        <v>-0.278027610152098</v>
      </c>
      <c r="EB19">
        <v>0.00106189765250334</v>
      </c>
      <c r="EC19">
        <v>-8.23004791133579e-07</v>
      </c>
      <c r="ED19">
        <v>1.95222372915411e-10</v>
      </c>
      <c r="EE19">
        <v>0.0605696754882689</v>
      </c>
      <c r="EF19">
        <v>0.0242991256848972</v>
      </c>
      <c r="EG19">
        <v>-0.00102667963148939</v>
      </c>
      <c r="EH19">
        <v>2.21636158600722e-05</v>
      </c>
      <c r="EI19">
        <v>2</v>
      </c>
      <c r="EJ19">
        <v>2037</v>
      </c>
      <c r="EK19">
        <v>1</v>
      </c>
      <c r="EL19">
        <v>24</v>
      </c>
      <c r="EM19">
        <v>4.9</v>
      </c>
      <c r="EN19">
        <v>4.8</v>
      </c>
      <c r="EO19">
        <v>2</v>
      </c>
      <c r="EP19">
        <v>511.653</v>
      </c>
      <c r="EQ19">
        <v>526.006</v>
      </c>
      <c r="ER19">
        <v>22.5067</v>
      </c>
      <c r="ES19">
        <v>25.4782</v>
      </c>
      <c r="ET19">
        <v>30.0004</v>
      </c>
      <c r="EU19">
        <v>25.3256</v>
      </c>
      <c r="EV19">
        <v>25.2838</v>
      </c>
      <c r="EW19">
        <v>3.49351</v>
      </c>
      <c r="EX19">
        <v>24.3565</v>
      </c>
      <c r="EY19">
        <v>100</v>
      </c>
      <c r="EZ19">
        <v>22.4875</v>
      </c>
      <c r="FA19">
        <v>24.29</v>
      </c>
      <c r="FB19">
        <v>20</v>
      </c>
      <c r="FC19">
        <v>102.325</v>
      </c>
      <c r="FD19">
        <v>102.099</v>
      </c>
    </row>
    <row r="20" spans="1:160">
      <c r="A20">
        <v>4</v>
      </c>
      <c r="B20">
        <v>1604418235.1</v>
      </c>
      <c r="C20">
        <v>6</v>
      </c>
      <c r="D20" t="s">
        <v>279</v>
      </c>
      <c r="E20" t="s">
        <v>280</v>
      </c>
      <c r="F20">
        <v>1604418235.1</v>
      </c>
      <c r="G20">
        <f>BY20*AE20*(BU20-BV20)/(100*BN20*(1000-AE20*BU20))</f>
        <v>0</v>
      </c>
      <c r="H20">
        <f>BY20*AE20*(BT20-BS20*(1000-AE20*BV20)/(1000-AE20*BU20))/(100*BN20)</f>
        <v>0</v>
      </c>
      <c r="I20">
        <f>BS20 - IF(AE20&gt;1, H20*BN20*100.0/(AG20*CG20), 0)</f>
        <v>0</v>
      </c>
      <c r="J20">
        <f>((P20-G20/2)*I20-H20)/(P20+G20/2)</f>
        <v>0</v>
      </c>
      <c r="K20">
        <f>J20*(BZ20+CA20)/1000.0</f>
        <v>0</v>
      </c>
      <c r="L20">
        <f>(BS20 - IF(AE20&gt;1, H20*BN20*100.0/(AG20*CG20), 0))*(BZ20+CA20)/1000.0</f>
        <v>0</v>
      </c>
      <c r="M20">
        <f>2.0/((1/O20-1/N20)+SIGN(O20)*SQRT((1/O20-1/N20)*(1/O20-1/N20) + 4*BO20/((BO20+1)*(BO20+1))*(2*1/O20*1/N20-1/N20*1/N20)))</f>
        <v>0</v>
      </c>
      <c r="N20">
        <f>IF(LEFT(BP20,1)&lt;&gt;"0",IF(LEFT(BP20,1)="1",3.0,BQ20),$D$5+$E$5*(CG20*BZ20/($K$5*1000))+$F$5*(CG20*BZ20/($K$5*1000))*MAX(MIN(BN20,$J$5),$I$5)*MAX(MIN(BN20,$J$5),$I$5)+$G$5*MAX(MIN(BN20,$J$5),$I$5)*(CG20*BZ20/($K$5*1000))+$H$5*(CG20*BZ20/($K$5*1000))*(CG20*BZ20/($K$5*1000)))</f>
        <v>0</v>
      </c>
      <c r="O20">
        <f>G20*(1000-(1000*0.61365*exp(17.502*S20/(240.97+S20))/(BZ20+CA20)+BU20)/2)/(1000*0.61365*exp(17.502*S20/(240.97+S20))/(BZ20+CA20)-BU20)</f>
        <v>0</v>
      </c>
      <c r="P20">
        <f>1/((BO20+1)/(M20/1.6)+1/(N20/1.37)) + BO20/((BO20+1)/(M20/1.6) + BO20/(N20/1.37))</f>
        <v>0</v>
      </c>
      <c r="Q20">
        <f>(BK20*BM20)</f>
        <v>0</v>
      </c>
      <c r="R20">
        <f>(CB20+(Q20+2*0.95*5.67E-8*(((CB20+$B$7)+273)^4-(CB20+273)^4)-44100*G20)/(1.84*29.3*N20+8*0.95*5.67E-8*(CB20+273)^3))</f>
        <v>0</v>
      </c>
      <c r="S20">
        <f>($C$7*CC20+$D$7*CD20+$E$7*R20)</f>
        <v>0</v>
      </c>
      <c r="T20">
        <f>0.61365*exp(17.502*S20/(240.97+S20))</f>
        <v>0</v>
      </c>
      <c r="U20">
        <f>(V20/W20*100)</f>
        <v>0</v>
      </c>
      <c r="V20">
        <f>BU20*(BZ20+CA20)/1000</f>
        <v>0</v>
      </c>
      <c r="W20">
        <f>0.61365*exp(17.502*CB20/(240.97+CB20))</f>
        <v>0</v>
      </c>
      <c r="X20">
        <f>(T20-BU20*(BZ20+CA20)/1000)</f>
        <v>0</v>
      </c>
      <c r="Y20">
        <f>(-G20*44100)</f>
        <v>0</v>
      </c>
      <c r="Z20">
        <f>2*29.3*N20*0.92*(CB20-S20)</f>
        <v>0</v>
      </c>
      <c r="AA20">
        <f>2*0.95*5.67E-8*(((CB20+$B$7)+273)^4-(S20+273)^4)</f>
        <v>0</v>
      </c>
      <c r="AB20">
        <f>Q20+AA20+Y20+Z20</f>
        <v>0</v>
      </c>
      <c r="AC20">
        <v>0</v>
      </c>
      <c r="AD20">
        <v>0</v>
      </c>
      <c r="AE20">
        <f>IF(AC20*$H$13&gt;=AG20,1.0,(AG20/(AG20-AC20*$H$13)))</f>
        <v>0</v>
      </c>
      <c r="AF20">
        <f>(AE20-1)*100</f>
        <v>0</v>
      </c>
      <c r="AG20">
        <f>MAX(0,($B$13+$C$13*CG20)/(1+$D$13*CG20)*BZ20/(CB20+273)*$E$13)</f>
        <v>0</v>
      </c>
      <c r="AH20" t="s">
        <v>271</v>
      </c>
      <c r="AI20" t="s">
        <v>271</v>
      </c>
      <c r="AJ20">
        <v>0</v>
      </c>
      <c r="AK20">
        <v>0</v>
      </c>
      <c r="AL20">
        <f>AK20-AJ20</f>
        <v>0</v>
      </c>
      <c r="AM20">
        <f>AL20/AK20</f>
        <v>0</v>
      </c>
      <c r="AN20">
        <v>0</v>
      </c>
      <c r="AO20" t="s">
        <v>271</v>
      </c>
      <c r="AP20" t="s">
        <v>271</v>
      </c>
      <c r="AQ20">
        <v>0</v>
      </c>
      <c r="AR20">
        <v>0</v>
      </c>
      <c r="AS20">
        <f>1-AQ20/AR20</f>
        <v>0</v>
      </c>
      <c r="AT20">
        <v>0.5</v>
      </c>
      <c r="AU20">
        <f>BK20</f>
        <v>0</v>
      </c>
      <c r="AV20">
        <f>H20</f>
        <v>0</v>
      </c>
      <c r="AW20">
        <f>AS20*AT20*AU20</f>
        <v>0</v>
      </c>
      <c r="AX20">
        <f>BC20/AR20</f>
        <v>0</v>
      </c>
      <c r="AY20">
        <f>(AV20-AN20)/AU20</f>
        <v>0</v>
      </c>
      <c r="AZ20">
        <f>(AK20-AR20)/AR20</f>
        <v>0</v>
      </c>
      <c r="BA20" t="s">
        <v>271</v>
      </c>
      <c r="BB20">
        <v>0</v>
      </c>
      <c r="BC20">
        <f>AR20-BB20</f>
        <v>0</v>
      </c>
      <c r="BD20">
        <f>(AR20-AQ20)/(AR20-BB20)</f>
        <v>0</v>
      </c>
      <c r="BE20">
        <f>(AK20-AR20)/(AK20-BB20)</f>
        <v>0</v>
      </c>
      <c r="BF20">
        <f>(AR20-AQ20)/(AR20-AJ20)</f>
        <v>0</v>
      </c>
      <c r="BG20">
        <f>(AK20-AR20)/(AK20-AJ20)</f>
        <v>0</v>
      </c>
      <c r="BH20">
        <f>(BD20*BB20/AQ20)</f>
        <v>0</v>
      </c>
      <c r="BI20">
        <f>(1-BH20)</f>
        <v>0</v>
      </c>
      <c r="BJ20">
        <f>$B$11*CH20+$C$11*CI20+$F$11*CJ20*(1-CM20)</f>
        <v>0</v>
      </c>
      <c r="BK20">
        <f>BJ20*BL20</f>
        <v>0</v>
      </c>
      <c r="BL20">
        <f>($B$11*$D$9+$C$11*$D$9+$F$11*((CW20+CO20)/MAX(CW20+CO20+CX20, 0.1)*$I$9+CX20/MAX(CW20+CO20+CX20, 0.1)*$J$9))/($B$11+$C$11+$F$11)</f>
        <v>0</v>
      </c>
      <c r="BM20">
        <f>($B$11*$K$9+$C$11*$K$9+$F$11*((CW20+CO20)/MAX(CW20+CO20+CX20, 0.1)*$P$9+CX20/MAX(CW20+CO20+CX20, 0.1)*$Q$9))/($B$11+$C$11+$F$11)</f>
        <v>0</v>
      </c>
      <c r="BN20">
        <v>6</v>
      </c>
      <c r="BO20">
        <v>0.5</v>
      </c>
      <c r="BP20" t="s">
        <v>272</v>
      </c>
      <c r="BQ20">
        <v>2</v>
      </c>
      <c r="BR20">
        <v>1604418235.1</v>
      </c>
      <c r="BS20">
        <v>36.6881</v>
      </c>
      <c r="BT20">
        <v>29.315</v>
      </c>
      <c r="BU20">
        <v>21.7062</v>
      </c>
      <c r="BV20">
        <v>20.0234</v>
      </c>
      <c r="BW20">
        <v>36.928</v>
      </c>
      <c r="BX20">
        <v>21.3788</v>
      </c>
      <c r="BY20">
        <v>499.917</v>
      </c>
      <c r="BZ20">
        <v>100.547</v>
      </c>
      <c r="CA20">
        <v>0.0995223</v>
      </c>
      <c r="CB20">
        <v>25.119</v>
      </c>
      <c r="CC20">
        <v>25.0149</v>
      </c>
      <c r="CD20">
        <v>999.9</v>
      </c>
      <c r="CE20">
        <v>0</v>
      </c>
      <c r="CF20">
        <v>0</v>
      </c>
      <c r="CG20">
        <v>10015</v>
      </c>
      <c r="CH20">
        <v>0</v>
      </c>
      <c r="CI20">
        <v>1.02195</v>
      </c>
      <c r="CJ20">
        <v>1200.05</v>
      </c>
      <c r="CK20">
        <v>0.967011</v>
      </c>
      <c r="CL20">
        <v>0.032989</v>
      </c>
      <c r="CM20">
        <v>0</v>
      </c>
      <c r="CN20">
        <v>2.793</v>
      </c>
      <c r="CO20">
        <v>0</v>
      </c>
      <c r="CP20">
        <v>7632.22</v>
      </c>
      <c r="CQ20">
        <v>11401.9</v>
      </c>
      <c r="CR20">
        <v>38.125</v>
      </c>
      <c r="CS20">
        <v>41.25</v>
      </c>
      <c r="CT20">
        <v>39.625</v>
      </c>
      <c r="CU20">
        <v>39.937</v>
      </c>
      <c r="CV20">
        <v>38.437</v>
      </c>
      <c r="CW20">
        <v>1160.46</v>
      </c>
      <c r="CX20">
        <v>39.59</v>
      </c>
      <c r="CY20">
        <v>0</v>
      </c>
      <c r="CZ20">
        <v>1604418235</v>
      </c>
      <c r="DA20">
        <v>0</v>
      </c>
      <c r="DB20">
        <v>2.59901538461538</v>
      </c>
      <c r="DC20">
        <v>0.248013672059724</v>
      </c>
      <c r="DD20">
        <v>-417.661196012923</v>
      </c>
      <c r="DE20">
        <v>7679.69269230769</v>
      </c>
      <c r="DF20">
        <v>15</v>
      </c>
      <c r="DG20">
        <v>1604417947.1</v>
      </c>
      <c r="DH20" t="s">
        <v>273</v>
      </c>
      <c r="DI20">
        <v>1604417940.1</v>
      </c>
      <c r="DJ20">
        <v>1604417947.1</v>
      </c>
      <c r="DK20">
        <v>1</v>
      </c>
      <c r="DL20">
        <v>-0.134</v>
      </c>
      <c r="DM20">
        <v>0.013</v>
      </c>
      <c r="DN20">
        <v>0.037</v>
      </c>
      <c r="DO20">
        <v>0.31</v>
      </c>
      <c r="DP20">
        <v>420</v>
      </c>
      <c r="DQ20">
        <v>20</v>
      </c>
      <c r="DR20">
        <v>0.08</v>
      </c>
      <c r="DS20">
        <v>0.06</v>
      </c>
      <c r="DT20">
        <v>0</v>
      </c>
      <c r="DU20">
        <v>0</v>
      </c>
      <c r="DV20" t="s">
        <v>274</v>
      </c>
      <c r="DW20">
        <v>100</v>
      </c>
      <c r="DX20">
        <v>100</v>
      </c>
      <c r="DY20">
        <v>-0.24</v>
      </c>
      <c r="DZ20">
        <v>0.3274</v>
      </c>
      <c r="EA20">
        <v>-0.278027610152098</v>
      </c>
      <c r="EB20">
        <v>0.00106189765250334</v>
      </c>
      <c r="EC20">
        <v>-8.23004791133579e-07</v>
      </c>
      <c r="ED20">
        <v>1.95222372915411e-10</v>
      </c>
      <c r="EE20">
        <v>0.0605696754882689</v>
      </c>
      <c r="EF20">
        <v>0.0242991256848972</v>
      </c>
      <c r="EG20">
        <v>-0.00102667963148939</v>
      </c>
      <c r="EH20">
        <v>2.21636158600722e-05</v>
      </c>
      <c r="EI20">
        <v>2</v>
      </c>
      <c r="EJ20">
        <v>2037</v>
      </c>
      <c r="EK20">
        <v>1</v>
      </c>
      <c r="EL20">
        <v>24</v>
      </c>
      <c r="EM20">
        <v>4.9</v>
      </c>
      <c r="EN20">
        <v>4.8</v>
      </c>
      <c r="EO20">
        <v>2</v>
      </c>
      <c r="EP20">
        <v>511.539</v>
      </c>
      <c r="EQ20">
        <v>526.106</v>
      </c>
      <c r="ER20">
        <v>22.499</v>
      </c>
      <c r="ES20">
        <v>25.4792</v>
      </c>
      <c r="ET20">
        <v>30.0003</v>
      </c>
      <c r="EU20">
        <v>25.3256</v>
      </c>
      <c r="EV20">
        <v>25.2842</v>
      </c>
      <c r="EW20">
        <v>3.48697</v>
      </c>
      <c r="EX20">
        <v>24.3565</v>
      </c>
      <c r="EY20">
        <v>100</v>
      </c>
      <c r="EZ20">
        <v>22.4875</v>
      </c>
      <c r="FA20">
        <v>29.34</v>
      </c>
      <c r="FB20">
        <v>20</v>
      </c>
      <c r="FC20">
        <v>102.324</v>
      </c>
      <c r="FD20">
        <v>102.098</v>
      </c>
    </row>
    <row r="21" spans="1:160">
      <c r="A21">
        <v>5</v>
      </c>
      <c r="B21">
        <v>1604418237.1</v>
      </c>
      <c r="C21">
        <v>8</v>
      </c>
      <c r="D21" t="s">
        <v>281</v>
      </c>
      <c r="E21" t="s">
        <v>282</v>
      </c>
      <c r="F21">
        <v>1604418237.1</v>
      </c>
      <c r="G21">
        <f>BY21*AE21*(BU21-BV21)/(100*BN21*(1000-AE21*BU21))</f>
        <v>0</v>
      </c>
      <c r="H21">
        <f>BY21*AE21*(BT21-BS21*(1000-AE21*BV21)/(1000-AE21*BU21))/(100*BN21)</f>
        <v>0</v>
      </c>
      <c r="I21">
        <f>BS21 - IF(AE21&gt;1, H21*BN21*100.0/(AG21*CG21), 0)</f>
        <v>0</v>
      </c>
      <c r="J21">
        <f>((P21-G21/2)*I21-H21)/(P21+G21/2)</f>
        <v>0</v>
      </c>
      <c r="K21">
        <f>J21*(BZ21+CA21)/1000.0</f>
        <v>0</v>
      </c>
      <c r="L21">
        <f>(BS21 - IF(AE21&gt;1, H21*BN21*100.0/(AG21*CG21), 0))*(BZ21+CA21)/1000.0</f>
        <v>0</v>
      </c>
      <c r="M21">
        <f>2.0/((1/O21-1/N21)+SIGN(O21)*SQRT((1/O21-1/N21)*(1/O21-1/N21) + 4*BO21/((BO21+1)*(BO21+1))*(2*1/O21*1/N21-1/N21*1/N21)))</f>
        <v>0</v>
      </c>
      <c r="N21">
        <f>IF(LEFT(BP21,1)&lt;&gt;"0",IF(LEFT(BP21,1)="1",3.0,BQ21),$D$5+$E$5*(CG21*BZ21/($K$5*1000))+$F$5*(CG21*BZ21/($K$5*1000))*MAX(MIN(BN21,$J$5),$I$5)*MAX(MIN(BN21,$J$5),$I$5)+$G$5*MAX(MIN(BN21,$J$5),$I$5)*(CG21*BZ21/($K$5*1000))+$H$5*(CG21*BZ21/($K$5*1000))*(CG21*BZ21/($K$5*1000)))</f>
        <v>0</v>
      </c>
      <c r="O21">
        <f>G21*(1000-(1000*0.61365*exp(17.502*S21/(240.97+S21))/(BZ21+CA21)+BU21)/2)/(1000*0.61365*exp(17.502*S21/(240.97+S21))/(BZ21+CA21)-BU21)</f>
        <v>0</v>
      </c>
      <c r="P21">
        <f>1/((BO21+1)/(M21/1.6)+1/(N21/1.37)) + BO21/((BO21+1)/(M21/1.6) + BO21/(N21/1.37))</f>
        <v>0</v>
      </c>
      <c r="Q21">
        <f>(BK21*BM21)</f>
        <v>0</v>
      </c>
      <c r="R21">
        <f>(CB21+(Q21+2*0.95*5.67E-8*(((CB21+$B$7)+273)^4-(CB21+273)^4)-44100*G21)/(1.84*29.3*N21+8*0.95*5.67E-8*(CB21+273)^3))</f>
        <v>0</v>
      </c>
      <c r="S21">
        <f>($C$7*CC21+$D$7*CD21+$E$7*R21)</f>
        <v>0</v>
      </c>
      <c r="T21">
        <f>0.61365*exp(17.502*S21/(240.97+S21))</f>
        <v>0</v>
      </c>
      <c r="U21">
        <f>(V21/W21*100)</f>
        <v>0</v>
      </c>
      <c r="V21">
        <f>BU21*(BZ21+CA21)/1000</f>
        <v>0</v>
      </c>
      <c r="W21">
        <f>0.61365*exp(17.502*CB21/(240.97+CB21))</f>
        <v>0</v>
      </c>
      <c r="X21">
        <f>(T21-BU21*(BZ21+CA21)/1000)</f>
        <v>0</v>
      </c>
      <c r="Y21">
        <f>(-G21*44100)</f>
        <v>0</v>
      </c>
      <c r="Z21">
        <f>2*29.3*N21*0.92*(CB21-S21)</f>
        <v>0</v>
      </c>
      <c r="AA21">
        <f>2*0.95*5.67E-8*(((CB21+$B$7)+273)^4-(S21+273)^4)</f>
        <v>0</v>
      </c>
      <c r="AB21">
        <f>Q21+AA21+Y21+Z21</f>
        <v>0</v>
      </c>
      <c r="AC21">
        <v>0</v>
      </c>
      <c r="AD21">
        <v>0</v>
      </c>
      <c r="AE21">
        <f>IF(AC21*$H$13&gt;=AG21,1.0,(AG21/(AG21-AC21*$H$13)))</f>
        <v>0</v>
      </c>
      <c r="AF21">
        <f>(AE21-1)*100</f>
        <v>0</v>
      </c>
      <c r="AG21">
        <f>MAX(0,($B$13+$C$13*CG21)/(1+$D$13*CG21)*BZ21/(CB21+273)*$E$13)</f>
        <v>0</v>
      </c>
      <c r="AH21" t="s">
        <v>271</v>
      </c>
      <c r="AI21" t="s">
        <v>271</v>
      </c>
      <c r="AJ21">
        <v>0</v>
      </c>
      <c r="AK21">
        <v>0</v>
      </c>
      <c r="AL21">
        <f>AK21-AJ21</f>
        <v>0</v>
      </c>
      <c r="AM21">
        <f>AL21/AK21</f>
        <v>0</v>
      </c>
      <c r="AN21">
        <v>0</v>
      </c>
      <c r="AO21" t="s">
        <v>271</v>
      </c>
      <c r="AP21" t="s">
        <v>271</v>
      </c>
      <c r="AQ21">
        <v>0</v>
      </c>
      <c r="AR21">
        <v>0</v>
      </c>
      <c r="AS21">
        <f>1-AQ21/AR21</f>
        <v>0</v>
      </c>
      <c r="AT21">
        <v>0.5</v>
      </c>
      <c r="AU21">
        <f>BK21</f>
        <v>0</v>
      </c>
      <c r="AV21">
        <f>H21</f>
        <v>0</v>
      </c>
      <c r="AW21">
        <f>AS21*AT21*AU21</f>
        <v>0</v>
      </c>
      <c r="AX21">
        <f>BC21/AR21</f>
        <v>0</v>
      </c>
      <c r="AY21">
        <f>(AV21-AN21)/AU21</f>
        <v>0</v>
      </c>
      <c r="AZ21">
        <f>(AK21-AR21)/AR21</f>
        <v>0</v>
      </c>
      <c r="BA21" t="s">
        <v>271</v>
      </c>
      <c r="BB21">
        <v>0</v>
      </c>
      <c r="BC21">
        <f>AR21-BB21</f>
        <v>0</v>
      </c>
      <c r="BD21">
        <f>(AR21-AQ21)/(AR21-BB21)</f>
        <v>0</v>
      </c>
      <c r="BE21">
        <f>(AK21-AR21)/(AK21-BB21)</f>
        <v>0</v>
      </c>
      <c r="BF21">
        <f>(AR21-AQ21)/(AR21-AJ21)</f>
        <v>0</v>
      </c>
      <c r="BG21">
        <f>(AK21-AR21)/(AK21-AJ21)</f>
        <v>0</v>
      </c>
      <c r="BH21">
        <f>(BD21*BB21/AQ21)</f>
        <v>0</v>
      </c>
      <c r="BI21">
        <f>(1-BH21)</f>
        <v>0</v>
      </c>
      <c r="BJ21">
        <f>$B$11*CH21+$C$11*CI21+$F$11*CJ21*(1-CM21)</f>
        <v>0</v>
      </c>
      <c r="BK21">
        <f>BJ21*BL21</f>
        <v>0</v>
      </c>
      <c r="BL21">
        <f>($B$11*$D$9+$C$11*$D$9+$F$11*((CW21+CO21)/MAX(CW21+CO21+CX21, 0.1)*$I$9+CX21/MAX(CW21+CO21+CX21, 0.1)*$J$9))/($B$11+$C$11+$F$11)</f>
        <v>0</v>
      </c>
      <c r="BM21">
        <f>($B$11*$K$9+$C$11*$K$9+$F$11*((CW21+CO21)/MAX(CW21+CO21+CX21, 0.1)*$P$9+CX21/MAX(CW21+CO21+CX21, 0.1)*$Q$9))/($B$11+$C$11+$F$11)</f>
        <v>0</v>
      </c>
      <c r="BN21">
        <v>6</v>
      </c>
      <c r="BO21">
        <v>0.5</v>
      </c>
      <c r="BP21" t="s">
        <v>272</v>
      </c>
      <c r="BQ21">
        <v>2</v>
      </c>
      <c r="BR21">
        <v>1604418237.1</v>
      </c>
      <c r="BS21">
        <v>35.1175</v>
      </c>
      <c r="BT21">
        <v>27.9449</v>
      </c>
      <c r="BU21">
        <v>21.7067</v>
      </c>
      <c r="BV21">
        <v>20.025</v>
      </c>
      <c r="BW21">
        <v>35.359</v>
      </c>
      <c r="BX21">
        <v>21.3794</v>
      </c>
      <c r="BY21">
        <v>500.01</v>
      </c>
      <c r="BZ21">
        <v>100.545</v>
      </c>
      <c r="CA21">
        <v>0.0997339</v>
      </c>
      <c r="CB21">
        <v>25.1167</v>
      </c>
      <c r="CC21">
        <v>25.0139</v>
      </c>
      <c r="CD21">
        <v>999.9</v>
      </c>
      <c r="CE21">
        <v>0</v>
      </c>
      <c r="CF21">
        <v>0</v>
      </c>
      <c r="CG21">
        <v>10030.6</v>
      </c>
      <c r="CH21">
        <v>0</v>
      </c>
      <c r="CI21">
        <v>1.03175</v>
      </c>
      <c r="CJ21">
        <v>1200.05</v>
      </c>
      <c r="CK21">
        <v>0.967011</v>
      </c>
      <c r="CL21">
        <v>0.032989</v>
      </c>
      <c r="CM21">
        <v>0</v>
      </c>
      <c r="CN21">
        <v>2.3272</v>
      </c>
      <c r="CO21">
        <v>0</v>
      </c>
      <c r="CP21">
        <v>7624.21</v>
      </c>
      <c r="CQ21">
        <v>11401.9</v>
      </c>
      <c r="CR21">
        <v>38.125</v>
      </c>
      <c r="CS21">
        <v>41.25</v>
      </c>
      <c r="CT21">
        <v>39.625</v>
      </c>
      <c r="CU21">
        <v>39.937</v>
      </c>
      <c r="CV21">
        <v>38.437</v>
      </c>
      <c r="CW21">
        <v>1160.46</v>
      </c>
      <c r="CX21">
        <v>39.59</v>
      </c>
      <c r="CY21">
        <v>0</v>
      </c>
      <c r="CZ21">
        <v>1604418236.8</v>
      </c>
      <c r="DA21">
        <v>0</v>
      </c>
      <c r="DB21">
        <v>2.58482</v>
      </c>
      <c r="DC21">
        <v>-0.251192313038971</v>
      </c>
      <c r="DD21">
        <v>-387.566154450223</v>
      </c>
      <c r="DE21">
        <v>7665.672</v>
      </c>
      <c r="DF21">
        <v>15</v>
      </c>
      <c r="DG21">
        <v>1604417947.1</v>
      </c>
      <c r="DH21" t="s">
        <v>273</v>
      </c>
      <c r="DI21">
        <v>1604417940.1</v>
      </c>
      <c r="DJ21">
        <v>1604417947.1</v>
      </c>
      <c r="DK21">
        <v>1</v>
      </c>
      <c r="DL21">
        <v>-0.134</v>
      </c>
      <c r="DM21">
        <v>0.013</v>
      </c>
      <c r="DN21">
        <v>0.037</v>
      </c>
      <c r="DO21">
        <v>0.31</v>
      </c>
      <c r="DP21">
        <v>420</v>
      </c>
      <c r="DQ21">
        <v>20</v>
      </c>
      <c r="DR21">
        <v>0.08</v>
      </c>
      <c r="DS21">
        <v>0.06</v>
      </c>
      <c r="DT21">
        <v>0</v>
      </c>
      <c r="DU21">
        <v>0</v>
      </c>
      <c r="DV21" t="s">
        <v>274</v>
      </c>
      <c r="DW21">
        <v>100</v>
      </c>
      <c r="DX21">
        <v>100</v>
      </c>
      <c r="DY21">
        <v>-0.242</v>
      </c>
      <c r="DZ21">
        <v>0.3273</v>
      </c>
      <c r="EA21">
        <v>-0.278027610152098</v>
      </c>
      <c r="EB21">
        <v>0.00106189765250334</v>
      </c>
      <c r="EC21">
        <v>-8.23004791133579e-07</v>
      </c>
      <c r="ED21">
        <v>1.95222372915411e-10</v>
      </c>
      <c r="EE21">
        <v>0.0605696754882689</v>
      </c>
      <c r="EF21">
        <v>0.0242991256848972</v>
      </c>
      <c r="EG21">
        <v>-0.00102667963148939</v>
      </c>
      <c r="EH21">
        <v>2.21636158600722e-05</v>
      </c>
      <c r="EI21">
        <v>2</v>
      </c>
      <c r="EJ21">
        <v>2037</v>
      </c>
      <c r="EK21">
        <v>1</v>
      </c>
      <c r="EL21">
        <v>24</v>
      </c>
      <c r="EM21">
        <v>5</v>
      </c>
      <c r="EN21">
        <v>4.8</v>
      </c>
      <c r="EO21">
        <v>2</v>
      </c>
      <c r="EP21">
        <v>511.512</v>
      </c>
      <c r="EQ21">
        <v>526.125</v>
      </c>
      <c r="ER21">
        <v>22.4917</v>
      </c>
      <c r="ES21">
        <v>25.4795</v>
      </c>
      <c r="ET21">
        <v>30.0002</v>
      </c>
      <c r="EU21">
        <v>25.3258</v>
      </c>
      <c r="EV21">
        <v>25.2842</v>
      </c>
      <c r="EW21">
        <v>3.53809</v>
      </c>
      <c r="EX21">
        <v>24.3565</v>
      </c>
      <c r="EY21">
        <v>100</v>
      </c>
      <c r="EZ21">
        <v>22.4875</v>
      </c>
      <c r="FA21">
        <v>29.34</v>
      </c>
      <c r="FB21">
        <v>20</v>
      </c>
      <c r="FC21">
        <v>102.324</v>
      </c>
      <c r="FD21">
        <v>102.097</v>
      </c>
    </row>
    <row r="22" spans="1:160">
      <c r="A22">
        <v>6</v>
      </c>
      <c r="B22">
        <v>1604418239.1</v>
      </c>
      <c r="C22">
        <v>10</v>
      </c>
      <c r="D22" t="s">
        <v>283</v>
      </c>
      <c r="E22" t="s">
        <v>284</v>
      </c>
      <c r="F22">
        <v>1604418239.1</v>
      </c>
      <c r="G22">
        <f>BY22*AE22*(BU22-BV22)/(100*BN22*(1000-AE22*BU22))</f>
        <v>0</v>
      </c>
      <c r="H22">
        <f>BY22*AE22*(BT22-BS22*(1000-AE22*BV22)/(1000-AE22*BU22))/(100*BN22)</f>
        <v>0</v>
      </c>
      <c r="I22">
        <f>BS22 - IF(AE22&gt;1, H22*BN22*100.0/(AG22*CG22), 0)</f>
        <v>0</v>
      </c>
      <c r="J22">
        <f>((P22-G22/2)*I22-H22)/(P22+G22/2)</f>
        <v>0</v>
      </c>
      <c r="K22">
        <f>J22*(BZ22+CA22)/1000.0</f>
        <v>0</v>
      </c>
      <c r="L22">
        <f>(BS22 - IF(AE22&gt;1, H22*BN22*100.0/(AG22*CG22), 0))*(BZ22+CA22)/1000.0</f>
        <v>0</v>
      </c>
      <c r="M22">
        <f>2.0/((1/O22-1/N22)+SIGN(O22)*SQRT((1/O22-1/N22)*(1/O22-1/N22) + 4*BO22/((BO22+1)*(BO22+1))*(2*1/O22*1/N22-1/N22*1/N22)))</f>
        <v>0</v>
      </c>
      <c r="N22">
        <f>IF(LEFT(BP22,1)&lt;&gt;"0",IF(LEFT(BP22,1)="1",3.0,BQ22),$D$5+$E$5*(CG22*BZ22/($K$5*1000))+$F$5*(CG22*BZ22/($K$5*1000))*MAX(MIN(BN22,$J$5),$I$5)*MAX(MIN(BN22,$J$5),$I$5)+$G$5*MAX(MIN(BN22,$J$5),$I$5)*(CG22*BZ22/($K$5*1000))+$H$5*(CG22*BZ22/($K$5*1000))*(CG22*BZ22/($K$5*1000)))</f>
        <v>0</v>
      </c>
      <c r="O22">
        <f>G22*(1000-(1000*0.61365*exp(17.502*S22/(240.97+S22))/(BZ22+CA22)+BU22)/2)/(1000*0.61365*exp(17.502*S22/(240.97+S22))/(BZ22+CA22)-BU22)</f>
        <v>0</v>
      </c>
      <c r="P22">
        <f>1/((BO22+1)/(M22/1.6)+1/(N22/1.37)) + BO22/((BO22+1)/(M22/1.6) + BO22/(N22/1.37))</f>
        <v>0</v>
      </c>
      <c r="Q22">
        <f>(BK22*BM22)</f>
        <v>0</v>
      </c>
      <c r="R22">
        <f>(CB22+(Q22+2*0.95*5.67E-8*(((CB22+$B$7)+273)^4-(CB22+273)^4)-44100*G22)/(1.84*29.3*N22+8*0.95*5.67E-8*(CB22+273)^3))</f>
        <v>0</v>
      </c>
      <c r="S22">
        <f>($C$7*CC22+$D$7*CD22+$E$7*R22)</f>
        <v>0</v>
      </c>
      <c r="T22">
        <f>0.61365*exp(17.502*S22/(240.97+S22))</f>
        <v>0</v>
      </c>
      <c r="U22">
        <f>(V22/W22*100)</f>
        <v>0</v>
      </c>
      <c r="V22">
        <f>BU22*(BZ22+CA22)/1000</f>
        <v>0</v>
      </c>
      <c r="W22">
        <f>0.61365*exp(17.502*CB22/(240.97+CB22))</f>
        <v>0</v>
      </c>
      <c r="X22">
        <f>(T22-BU22*(BZ22+CA22)/1000)</f>
        <v>0</v>
      </c>
      <c r="Y22">
        <f>(-G22*44100)</f>
        <v>0</v>
      </c>
      <c r="Z22">
        <f>2*29.3*N22*0.92*(CB22-S22)</f>
        <v>0</v>
      </c>
      <c r="AA22">
        <f>2*0.95*5.67E-8*(((CB22+$B$7)+273)^4-(S22+273)^4)</f>
        <v>0</v>
      </c>
      <c r="AB22">
        <f>Q22+AA22+Y22+Z22</f>
        <v>0</v>
      </c>
      <c r="AC22">
        <v>0</v>
      </c>
      <c r="AD22">
        <v>0</v>
      </c>
      <c r="AE22">
        <f>IF(AC22*$H$13&gt;=AG22,1.0,(AG22/(AG22-AC22*$H$13)))</f>
        <v>0</v>
      </c>
      <c r="AF22">
        <f>(AE22-1)*100</f>
        <v>0</v>
      </c>
      <c r="AG22">
        <f>MAX(0,($B$13+$C$13*CG22)/(1+$D$13*CG22)*BZ22/(CB22+273)*$E$13)</f>
        <v>0</v>
      </c>
      <c r="AH22" t="s">
        <v>271</v>
      </c>
      <c r="AI22" t="s">
        <v>271</v>
      </c>
      <c r="AJ22">
        <v>0</v>
      </c>
      <c r="AK22">
        <v>0</v>
      </c>
      <c r="AL22">
        <f>AK22-AJ22</f>
        <v>0</v>
      </c>
      <c r="AM22">
        <f>AL22/AK22</f>
        <v>0</v>
      </c>
      <c r="AN22">
        <v>0</v>
      </c>
      <c r="AO22" t="s">
        <v>271</v>
      </c>
      <c r="AP22" t="s">
        <v>271</v>
      </c>
      <c r="AQ22">
        <v>0</v>
      </c>
      <c r="AR22">
        <v>0</v>
      </c>
      <c r="AS22">
        <f>1-AQ22/AR22</f>
        <v>0</v>
      </c>
      <c r="AT22">
        <v>0.5</v>
      </c>
      <c r="AU22">
        <f>BK22</f>
        <v>0</v>
      </c>
      <c r="AV22">
        <f>H22</f>
        <v>0</v>
      </c>
      <c r="AW22">
        <f>AS22*AT22*AU22</f>
        <v>0</v>
      </c>
      <c r="AX22">
        <f>BC22/AR22</f>
        <v>0</v>
      </c>
      <c r="AY22">
        <f>(AV22-AN22)/AU22</f>
        <v>0</v>
      </c>
      <c r="AZ22">
        <f>(AK22-AR22)/AR22</f>
        <v>0</v>
      </c>
      <c r="BA22" t="s">
        <v>271</v>
      </c>
      <c r="BB22">
        <v>0</v>
      </c>
      <c r="BC22">
        <f>AR22-BB22</f>
        <v>0</v>
      </c>
      <c r="BD22">
        <f>(AR22-AQ22)/(AR22-BB22)</f>
        <v>0</v>
      </c>
      <c r="BE22">
        <f>(AK22-AR22)/(AK22-BB22)</f>
        <v>0</v>
      </c>
      <c r="BF22">
        <f>(AR22-AQ22)/(AR22-AJ22)</f>
        <v>0</v>
      </c>
      <c r="BG22">
        <f>(AK22-AR22)/(AK22-AJ22)</f>
        <v>0</v>
      </c>
      <c r="BH22">
        <f>(BD22*BB22/AQ22)</f>
        <v>0</v>
      </c>
      <c r="BI22">
        <f>(1-BH22)</f>
        <v>0</v>
      </c>
      <c r="BJ22">
        <f>$B$11*CH22+$C$11*CI22+$F$11*CJ22*(1-CM22)</f>
        <v>0</v>
      </c>
      <c r="BK22">
        <f>BJ22*BL22</f>
        <v>0</v>
      </c>
      <c r="BL22">
        <f>($B$11*$D$9+$C$11*$D$9+$F$11*((CW22+CO22)/MAX(CW22+CO22+CX22, 0.1)*$I$9+CX22/MAX(CW22+CO22+CX22, 0.1)*$J$9))/($B$11+$C$11+$F$11)</f>
        <v>0</v>
      </c>
      <c r="BM22">
        <f>($B$11*$K$9+$C$11*$K$9+$F$11*((CW22+CO22)/MAX(CW22+CO22+CX22, 0.1)*$P$9+CX22/MAX(CW22+CO22+CX22, 0.1)*$Q$9))/($B$11+$C$11+$F$11)</f>
        <v>0</v>
      </c>
      <c r="BN22">
        <v>6</v>
      </c>
      <c r="BO22">
        <v>0.5</v>
      </c>
      <c r="BP22" t="s">
        <v>272</v>
      </c>
      <c r="BQ22">
        <v>2</v>
      </c>
      <c r="BR22">
        <v>1604418239.1</v>
      </c>
      <c r="BS22">
        <v>33.6352</v>
      </c>
      <c r="BT22">
        <v>27.0639</v>
      </c>
      <c r="BU22">
        <v>21.7058</v>
      </c>
      <c r="BV22">
        <v>20.0275</v>
      </c>
      <c r="BW22">
        <v>33.8782</v>
      </c>
      <c r="BX22">
        <v>21.3785</v>
      </c>
      <c r="BY22">
        <v>500.001</v>
      </c>
      <c r="BZ22">
        <v>100.544</v>
      </c>
      <c r="CA22">
        <v>0.0999826</v>
      </c>
      <c r="CB22">
        <v>25.1151</v>
      </c>
      <c r="CC22">
        <v>25.005</v>
      </c>
      <c r="CD22">
        <v>999.9</v>
      </c>
      <c r="CE22">
        <v>0</v>
      </c>
      <c r="CF22">
        <v>0</v>
      </c>
      <c r="CG22">
        <v>10011.2</v>
      </c>
      <c r="CH22">
        <v>0</v>
      </c>
      <c r="CI22">
        <v>1.02195</v>
      </c>
      <c r="CJ22">
        <v>1200.04</v>
      </c>
      <c r="CK22">
        <v>0.967011</v>
      </c>
      <c r="CL22">
        <v>0.032989</v>
      </c>
      <c r="CM22">
        <v>0</v>
      </c>
      <c r="CN22">
        <v>2.6305</v>
      </c>
      <c r="CO22">
        <v>0</v>
      </c>
      <c r="CP22">
        <v>7613.11</v>
      </c>
      <c r="CQ22">
        <v>11401.8</v>
      </c>
      <c r="CR22">
        <v>38.125</v>
      </c>
      <c r="CS22">
        <v>41.25</v>
      </c>
      <c r="CT22">
        <v>39.625</v>
      </c>
      <c r="CU22">
        <v>39.937</v>
      </c>
      <c r="CV22">
        <v>38.437</v>
      </c>
      <c r="CW22">
        <v>1160.45</v>
      </c>
      <c r="CX22">
        <v>39.59</v>
      </c>
      <c r="CY22">
        <v>0</v>
      </c>
      <c r="CZ22">
        <v>1604418239.2</v>
      </c>
      <c r="DA22">
        <v>0</v>
      </c>
      <c r="DB22">
        <v>2.601688</v>
      </c>
      <c r="DC22">
        <v>-0.353992313858785</v>
      </c>
      <c r="DD22">
        <v>-354.895384609979</v>
      </c>
      <c r="DE22">
        <v>7650.8604</v>
      </c>
      <c r="DF22">
        <v>15</v>
      </c>
      <c r="DG22">
        <v>1604417947.1</v>
      </c>
      <c r="DH22" t="s">
        <v>273</v>
      </c>
      <c r="DI22">
        <v>1604417940.1</v>
      </c>
      <c r="DJ22">
        <v>1604417947.1</v>
      </c>
      <c r="DK22">
        <v>1</v>
      </c>
      <c r="DL22">
        <v>-0.134</v>
      </c>
      <c r="DM22">
        <v>0.013</v>
      </c>
      <c r="DN22">
        <v>0.037</v>
      </c>
      <c r="DO22">
        <v>0.31</v>
      </c>
      <c r="DP22">
        <v>420</v>
      </c>
      <c r="DQ22">
        <v>20</v>
      </c>
      <c r="DR22">
        <v>0.08</v>
      </c>
      <c r="DS22">
        <v>0.06</v>
      </c>
      <c r="DT22">
        <v>0</v>
      </c>
      <c r="DU22">
        <v>0</v>
      </c>
      <c r="DV22" t="s">
        <v>274</v>
      </c>
      <c r="DW22">
        <v>100</v>
      </c>
      <c r="DX22">
        <v>100</v>
      </c>
      <c r="DY22">
        <v>-0.243</v>
      </c>
      <c r="DZ22">
        <v>0.3273</v>
      </c>
      <c r="EA22">
        <v>-0.278027610152098</v>
      </c>
      <c r="EB22">
        <v>0.00106189765250334</v>
      </c>
      <c r="EC22">
        <v>-8.23004791133579e-07</v>
      </c>
      <c r="ED22">
        <v>1.95222372915411e-10</v>
      </c>
      <c r="EE22">
        <v>0.0605696754882689</v>
      </c>
      <c r="EF22">
        <v>0.0242991256848972</v>
      </c>
      <c r="EG22">
        <v>-0.00102667963148939</v>
      </c>
      <c r="EH22">
        <v>2.21636158600722e-05</v>
      </c>
      <c r="EI22">
        <v>2</v>
      </c>
      <c r="EJ22">
        <v>2037</v>
      </c>
      <c r="EK22">
        <v>1</v>
      </c>
      <c r="EL22">
        <v>24</v>
      </c>
      <c r="EM22">
        <v>5</v>
      </c>
      <c r="EN22">
        <v>4.9</v>
      </c>
      <c r="EO22">
        <v>2</v>
      </c>
      <c r="EP22">
        <v>511.435</v>
      </c>
      <c r="EQ22">
        <v>526.202</v>
      </c>
      <c r="ER22">
        <v>22.4849</v>
      </c>
      <c r="ES22">
        <v>25.4795</v>
      </c>
      <c r="ET22">
        <v>30.0002</v>
      </c>
      <c r="EU22">
        <v>25.3269</v>
      </c>
      <c r="EV22">
        <v>25.2842</v>
      </c>
      <c r="EW22">
        <v>3.66891</v>
      </c>
      <c r="EX22">
        <v>24.3565</v>
      </c>
      <c r="EY22">
        <v>100</v>
      </c>
      <c r="EZ22">
        <v>22.4743</v>
      </c>
      <c r="FA22">
        <v>34.46</v>
      </c>
      <c r="FB22">
        <v>20</v>
      </c>
      <c r="FC22">
        <v>102.325</v>
      </c>
      <c r="FD22">
        <v>102.097</v>
      </c>
    </row>
    <row r="23" spans="1:160">
      <c r="A23">
        <v>7</v>
      </c>
      <c r="B23">
        <v>1604418241.1</v>
      </c>
      <c r="C23">
        <v>12</v>
      </c>
      <c r="D23" t="s">
        <v>285</v>
      </c>
      <c r="E23" t="s">
        <v>286</v>
      </c>
      <c r="F23">
        <v>1604418241.1</v>
      </c>
      <c r="G23">
        <f>BY23*AE23*(BU23-BV23)/(100*BN23*(1000-AE23*BU23))</f>
        <v>0</v>
      </c>
      <c r="H23">
        <f>BY23*AE23*(BT23-BS23*(1000-AE23*BV23)/(1000-AE23*BU23))/(100*BN23)</f>
        <v>0</v>
      </c>
      <c r="I23">
        <f>BS23 - IF(AE23&gt;1, H23*BN23*100.0/(AG23*CG23), 0)</f>
        <v>0</v>
      </c>
      <c r="J23">
        <f>((P23-G23/2)*I23-H23)/(P23+G23/2)</f>
        <v>0</v>
      </c>
      <c r="K23">
        <f>J23*(BZ23+CA23)/1000.0</f>
        <v>0</v>
      </c>
      <c r="L23">
        <f>(BS23 - IF(AE23&gt;1, H23*BN23*100.0/(AG23*CG23), 0))*(BZ23+CA23)/1000.0</f>
        <v>0</v>
      </c>
      <c r="M23">
        <f>2.0/((1/O23-1/N23)+SIGN(O23)*SQRT((1/O23-1/N23)*(1/O23-1/N23) + 4*BO23/((BO23+1)*(BO23+1))*(2*1/O23*1/N23-1/N23*1/N23)))</f>
        <v>0</v>
      </c>
      <c r="N23">
        <f>IF(LEFT(BP23,1)&lt;&gt;"0",IF(LEFT(BP23,1)="1",3.0,BQ23),$D$5+$E$5*(CG23*BZ23/($K$5*1000))+$F$5*(CG23*BZ23/($K$5*1000))*MAX(MIN(BN23,$J$5),$I$5)*MAX(MIN(BN23,$J$5),$I$5)+$G$5*MAX(MIN(BN23,$J$5),$I$5)*(CG23*BZ23/($K$5*1000))+$H$5*(CG23*BZ23/($K$5*1000))*(CG23*BZ23/($K$5*1000)))</f>
        <v>0</v>
      </c>
      <c r="O23">
        <f>G23*(1000-(1000*0.61365*exp(17.502*S23/(240.97+S23))/(BZ23+CA23)+BU23)/2)/(1000*0.61365*exp(17.502*S23/(240.97+S23))/(BZ23+CA23)-BU23)</f>
        <v>0</v>
      </c>
      <c r="P23">
        <f>1/((BO23+1)/(M23/1.6)+1/(N23/1.37)) + BO23/((BO23+1)/(M23/1.6) + BO23/(N23/1.37))</f>
        <v>0</v>
      </c>
      <c r="Q23">
        <f>(BK23*BM23)</f>
        <v>0</v>
      </c>
      <c r="R23">
        <f>(CB23+(Q23+2*0.95*5.67E-8*(((CB23+$B$7)+273)^4-(CB23+273)^4)-44100*G23)/(1.84*29.3*N23+8*0.95*5.67E-8*(CB23+273)^3))</f>
        <v>0</v>
      </c>
      <c r="S23">
        <f>($C$7*CC23+$D$7*CD23+$E$7*R23)</f>
        <v>0</v>
      </c>
      <c r="T23">
        <f>0.61365*exp(17.502*S23/(240.97+S23))</f>
        <v>0</v>
      </c>
      <c r="U23">
        <f>(V23/W23*100)</f>
        <v>0</v>
      </c>
      <c r="V23">
        <f>BU23*(BZ23+CA23)/1000</f>
        <v>0</v>
      </c>
      <c r="W23">
        <f>0.61365*exp(17.502*CB23/(240.97+CB23))</f>
        <v>0</v>
      </c>
      <c r="X23">
        <f>(T23-BU23*(BZ23+CA23)/1000)</f>
        <v>0</v>
      </c>
      <c r="Y23">
        <f>(-G23*44100)</f>
        <v>0</v>
      </c>
      <c r="Z23">
        <f>2*29.3*N23*0.92*(CB23-S23)</f>
        <v>0</v>
      </c>
      <c r="AA23">
        <f>2*0.95*5.67E-8*(((CB23+$B$7)+273)^4-(S23+273)^4)</f>
        <v>0</v>
      </c>
      <c r="AB23">
        <f>Q23+AA23+Y23+Z23</f>
        <v>0</v>
      </c>
      <c r="AC23">
        <v>0</v>
      </c>
      <c r="AD23">
        <v>0</v>
      </c>
      <c r="AE23">
        <f>IF(AC23*$H$13&gt;=AG23,1.0,(AG23/(AG23-AC23*$H$13)))</f>
        <v>0</v>
      </c>
      <c r="AF23">
        <f>(AE23-1)*100</f>
        <v>0</v>
      </c>
      <c r="AG23">
        <f>MAX(0,($B$13+$C$13*CG23)/(1+$D$13*CG23)*BZ23/(CB23+273)*$E$13)</f>
        <v>0</v>
      </c>
      <c r="AH23" t="s">
        <v>271</v>
      </c>
      <c r="AI23" t="s">
        <v>271</v>
      </c>
      <c r="AJ23">
        <v>0</v>
      </c>
      <c r="AK23">
        <v>0</v>
      </c>
      <c r="AL23">
        <f>AK23-AJ23</f>
        <v>0</v>
      </c>
      <c r="AM23">
        <f>AL23/AK23</f>
        <v>0</v>
      </c>
      <c r="AN23">
        <v>0</v>
      </c>
      <c r="AO23" t="s">
        <v>271</v>
      </c>
      <c r="AP23" t="s">
        <v>271</v>
      </c>
      <c r="AQ23">
        <v>0</v>
      </c>
      <c r="AR23">
        <v>0</v>
      </c>
      <c r="AS23">
        <f>1-AQ23/AR23</f>
        <v>0</v>
      </c>
      <c r="AT23">
        <v>0.5</v>
      </c>
      <c r="AU23">
        <f>BK23</f>
        <v>0</v>
      </c>
      <c r="AV23">
        <f>H23</f>
        <v>0</v>
      </c>
      <c r="AW23">
        <f>AS23*AT23*AU23</f>
        <v>0</v>
      </c>
      <c r="AX23">
        <f>BC23/AR23</f>
        <v>0</v>
      </c>
      <c r="AY23">
        <f>(AV23-AN23)/AU23</f>
        <v>0</v>
      </c>
      <c r="AZ23">
        <f>(AK23-AR23)/AR23</f>
        <v>0</v>
      </c>
      <c r="BA23" t="s">
        <v>271</v>
      </c>
      <c r="BB23">
        <v>0</v>
      </c>
      <c r="BC23">
        <f>AR23-BB23</f>
        <v>0</v>
      </c>
      <c r="BD23">
        <f>(AR23-AQ23)/(AR23-BB23)</f>
        <v>0</v>
      </c>
      <c r="BE23">
        <f>(AK23-AR23)/(AK23-BB23)</f>
        <v>0</v>
      </c>
      <c r="BF23">
        <f>(AR23-AQ23)/(AR23-AJ23)</f>
        <v>0</v>
      </c>
      <c r="BG23">
        <f>(AK23-AR23)/(AK23-AJ23)</f>
        <v>0</v>
      </c>
      <c r="BH23">
        <f>(BD23*BB23/AQ23)</f>
        <v>0</v>
      </c>
      <c r="BI23">
        <f>(1-BH23)</f>
        <v>0</v>
      </c>
      <c r="BJ23">
        <f>$B$11*CH23+$C$11*CI23+$F$11*CJ23*(1-CM23)</f>
        <v>0</v>
      </c>
      <c r="BK23">
        <f>BJ23*BL23</f>
        <v>0</v>
      </c>
      <c r="BL23">
        <f>($B$11*$D$9+$C$11*$D$9+$F$11*((CW23+CO23)/MAX(CW23+CO23+CX23, 0.1)*$I$9+CX23/MAX(CW23+CO23+CX23, 0.1)*$J$9))/($B$11+$C$11+$F$11)</f>
        <v>0</v>
      </c>
      <c r="BM23">
        <f>($B$11*$K$9+$C$11*$K$9+$F$11*((CW23+CO23)/MAX(CW23+CO23+CX23, 0.1)*$P$9+CX23/MAX(CW23+CO23+CX23, 0.1)*$Q$9))/($B$11+$C$11+$F$11)</f>
        <v>0</v>
      </c>
      <c r="BN23">
        <v>6</v>
      </c>
      <c r="BO23">
        <v>0.5</v>
      </c>
      <c r="BP23" t="s">
        <v>272</v>
      </c>
      <c r="BQ23">
        <v>2</v>
      </c>
      <c r="BR23">
        <v>1604418241.1</v>
      </c>
      <c r="BS23">
        <v>32.33</v>
      </c>
      <c r="BT23">
        <v>28.0222</v>
      </c>
      <c r="BU23">
        <v>21.7045</v>
      </c>
      <c r="BV23">
        <v>20.0281</v>
      </c>
      <c r="BW23">
        <v>32.5743</v>
      </c>
      <c r="BX23">
        <v>21.3772</v>
      </c>
      <c r="BY23">
        <v>500.03</v>
      </c>
      <c r="BZ23">
        <v>100.545</v>
      </c>
      <c r="CA23">
        <v>0.100074</v>
      </c>
      <c r="CB23">
        <v>25.1148</v>
      </c>
      <c r="CC23">
        <v>25.0018</v>
      </c>
      <c r="CD23">
        <v>999.9</v>
      </c>
      <c r="CE23">
        <v>0</v>
      </c>
      <c r="CF23">
        <v>0</v>
      </c>
      <c r="CG23">
        <v>9999.38</v>
      </c>
      <c r="CH23">
        <v>0</v>
      </c>
      <c r="CI23">
        <v>1.00795</v>
      </c>
      <c r="CJ23">
        <v>1200.04</v>
      </c>
      <c r="CK23">
        <v>0.967011</v>
      </c>
      <c r="CL23">
        <v>0.032989</v>
      </c>
      <c r="CM23">
        <v>0</v>
      </c>
      <c r="CN23">
        <v>2.6878</v>
      </c>
      <c r="CO23">
        <v>0</v>
      </c>
      <c r="CP23">
        <v>7605.24</v>
      </c>
      <c r="CQ23">
        <v>11401.8</v>
      </c>
      <c r="CR23">
        <v>38.125</v>
      </c>
      <c r="CS23">
        <v>41.25</v>
      </c>
      <c r="CT23">
        <v>39.562</v>
      </c>
      <c r="CU23">
        <v>39.937</v>
      </c>
      <c r="CV23">
        <v>38.437</v>
      </c>
      <c r="CW23">
        <v>1160.45</v>
      </c>
      <c r="CX23">
        <v>39.59</v>
      </c>
      <c r="CY23">
        <v>0</v>
      </c>
      <c r="CZ23">
        <v>1604418241</v>
      </c>
      <c r="DA23">
        <v>0</v>
      </c>
      <c r="DB23">
        <v>2.57459230769231</v>
      </c>
      <c r="DC23">
        <v>0.318270080174429</v>
      </c>
      <c r="DD23">
        <v>-331.276238864814</v>
      </c>
      <c r="DE23">
        <v>7642.46961538462</v>
      </c>
      <c r="DF23">
        <v>15</v>
      </c>
      <c r="DG23">
        <v>1604417947.1</v>
      </c>
      <c r="DH23" t="s">
        <v>273</v>
      </c>
      <c r="DI23">
        <v>1604417940.1</v>
      </c>
      <c r="DJ23">
        <v>1604417947.1</v>
      </c>
      <c r="DK23">
        <v>1</v>
      </c>
      <c r="DL23">
        <v>-0.134</v>
      </c>
      <c r="DM23">
        <v>0.013</v>
      </c>
      <c r="DN23">
        <v>0.037</v>
      </c>
      <c r="DO23">
        <v>0.31</v>
      </c>
      <c r="DP23">
        <v>420</v>
      </c>
      <c r="DQ23">
        <v>20</v>
      </c>
      <c r="DR23">
        <v>0.08</v>
      </c>
      <c r="DS23">
        <v>0.06</v>
      </c>
      <c r="DT23">
        <v>0</v>
      </c>
      <c r="DU23">
        <v>0</v>
      </c>
      <c r="DV23" t="s">
        <v>274</v>
      </c>
      <c r="DW23">
        <v>100</v>
      </c>
      <c r="DX23">
        <v>100</v>
      </c>
      <c r="DY23">
        <v>-0.244</v>
      </c>
      <c r="DZ23">
        <v>0.3273</v>
      </c>
      <c r="EA23">
        <v>-0.278027610152098</v>
      </c>
      <c r="EB23">
        <v>0.00106189765250334</v>
      </c>
      <c r="EC23">
        <v>-8.23004791133579e-07</v>
      </c>
      <c r="ED23">
        <v>1.95222372915411e-10</v>
      </c>
      <c r="EE23">
        <v>0.0605696754882689</v>
      </c>
      <c r="EF23">
        <v>0.0242991256848972</v>
      </c>
      <c r="EG23">
        <v>-0.00102667963148939</v>
      </c>
      <c r="EH23">
        <v>2.21636158600722e-05</v>
      </c>
      <c r="EI23">
        <v>2</v>
      </c>
      <c r="EJ23">
        <v>2037</v>
      </c>
      <c r="EK23">
        <v>1</v>
      </c>
      <c r="EL23">
        <v>24</v>
      </c>
      <c r="EM23">
        <v>5</v>
      </c>
      <c r="EN23">
        <v>4.9</v>
      </c>
      <c r="EO23">
        <v>2</v>
      </c>
      <c r="EP23">
        <v>511.557</v>
      </c>
      <c r="EQ23">
        <v>526.068</v>
      </c>
      <c r="ER23">
        <v>22.4795</v>
      </c>
      <c r="ES23">
        <v>25.4795</v>
      </c>
      <c r="ET23">
        <v>30.0002</v>
      </c>
      <c r="EU23">
        <v>25.3278</v>
      </c>
      <c r="EV23">
        <v>25.2842</v>
      </c>
      <c r="EW23">
        <v>3.8057</v>
      </c>
      <c r="EX23">
        <v>24.3565</v>
      </c>
      <c r="EY23">
        <v>100</v>
      </c>
      <c r="EZ23">
        <v>22.4743</v>
      </c>
      <c r="FA23">
        <v>39.48</v>
      </c>
      <c r="FB23">
        <v>20</v>
      </c>
      <c r="FC23">
        <v>102.325</v>
      </c>
      <c r="FD23">
        <v>102.097</v>
      </c>
    </row>
    <row r="24" spans="1:160">
      <c r="A24">
        <v>8</v>
      </c>
      <c r="B24">
        <v>1604418243.1</v>
      </c>
      <c r="C24">
        <v>14</v>
      </c>
      <c r="D24" t="s">
        <v>287</v>
      </c>
      <c r="E24" t="s">
        <v>288</v>
      </c>
      <c r="F24">
        <v>1604418243.1</v>
      </c>
      <c r="G24">
        <f>BY24*AE24*(BU24-BV24)/(100*BN24*(1000-AE24*BU24))</f>
        <v>0</v>
      </c>
      <c r="H24">
        <f>BY24*AE24*(BT24-BS24*(1000-AE24*BV24)/(1000-AE24*BU24))/(100*BN24)</f>
        <v>0</v>
      </c>
      <c r="I24">
        <f>BS24 - IF(AE24&gt;1, H24*BN24*100.0/(AG24*CG24), 0)</f>
        <v>0</v>
      </c>
      <c r="J24">
        <f>((P24-G24/2)*I24-H24)/(P24+G24/2)</f>
        <v>0</v>
      </c>
      <c r="K24">
        <f>J24*(BZ24+CA24)/1000.0</f>
        <v>0</v>
      </c>
      <c r="L24">
        <f>(BS24 - IF(AE24&gt;1, H24*BN24*100.0/(AG24*CG24), 0))*(BZ24+CA24)/1000.0</f>
        <v>0</v>
      </c>
      <c r="M24">
        <f>2.0/((1/O24-1/N24)+SIGN(O24)*SQRT((1/O24-1/N24)*(1/O24-1/N24) + 4*BO24/((BO24+1)*(BO24+1))*(2*1/O24*1/N24-1/N24*1/N24)))</f>
        <v>0</v>
      </c>
      <c r="N24">
        <f>IF(LEFT(BP24,1)&lt;&gt;"0",IF(LEFT(BP24,1)="1",3.0,BQ24),$D$5+$E$5*(CG24*BZ24/($K$5*1000))+$F$5*(CG24*BZ24/($K$5*1000))*MAX(MIN(BN24,$J$5),$I$5)*MAX(MIN(BN24,$J$5),$I$5)+$G$5*MAX(MIN(BN24,$J$5),$I$5)*(CG24*BZ24/($K$5*1000))+$H$5*(CG24*BZ24/($K$5*1000))*(CG24*BZ24/($K$5*1000)))</f>
        <v>0</v>
      </c>
      <c r="O24">
        <f>G24*(1000-(1000*0.61365*exp(17.502*S24/(240.97+S24))/(BZ24+CA24)+BU24)/2)/(1000*0.61365*exp(17.502*S24/(240.97+S24))/(BZ24+CA24)-BU24)</f>
        <v>0</v>
      </c>
      <c r="P24">
        <f>1/((BO24+1)/(M24/1.6)+1/(N24/1.37)) + BO24/((BO24+1)/(M24/1.6) + BO24/(N24/1.37))</f>
        <v>0</v>
      </c>
      <c r="Q24">
        <f>(BK24*BM24)</f>
        <v>0</v>
      </c>
      <c r="R24">
        <f>(CB24+(Q24+2*0.95*5.67E-8*(((CB24+$B$7)+273)^4-(CB24+273)^4)-44100*G24)/(1.84*29.3*N24+8*0.95*5.67E-8*(CB24+273)^3))</f>
        <v>0</v>
      </c>
      <c r="S24">
        <f>($C$7*CC24+$D$7*CD24+$E$7*R24)</f>
        <v>0</v>
      </c>
      <c r="T24">
        <f>0.61365*exp(17.502*S24/(240.97+S24))</f>
        <v>0</v>
      </c>
      <c r="U24">
        <f>(V24/W24*100)</f>
        <v>0</v>
      </c>
      <c r="V24">
        <f>BU24*(BZ24+CA24)/1000</f>
        <v>0</v>
      </c>
      <c r="W24">
        <f>0.61365*exp(17.502*CB24/(240.97+CB24))</f>
        <v>0</v>
      </c>
      <c r="X24">
        <f>(T24-BU24*(BZ24+CA24)/1000)</f>
        <v>0</v>
      </c>
      <c r="Y24">
        <f>(-G24*44100)</f>
        <v>0</v>
      </c>
      <c r="Z24">
        <f>2*29.3*N24*0.92*(CB24-S24)</f>
        <v>0</v>
      </c>
      <c r="AA24">
        <f>2*0.95*5.67E-8*(((CB24+$B$7)+273)^4-(S24+273)^4)</f>
        <v>0</v>
      </c>
      <c r="AB24">
        <f>Q24+AA24+Y24+Z24</f>
        <v>0</v>
      </c>
      <c r="AC24">
        <v>0</v>
      </c>
      <c r="AD24">
        <v>0</v>
      </c>
      <c r="AE24">
        <f>IF(AC24*$H$13&gt;=AG24,1.0,(AG24/(AG24-AC24*$H$13)))</f>
        <v>0</v>
      </c>
      <c r="AF24">
        <f>(AE24-1)*100</f>
        <v>0</v>
      </c>
      <c r="AG24">
        <f>MAX(0,($B$13+$C$13*CG24)/(1+$D$13*CG24)*BZ24/(CB24+273)*$E$13)</f>
        <v>0</v>
      </c>
      <c r="AH24" t="s">
        <v>271</v>
      </c>
      <c r="AI24" t="s">
        <v>271</v>
      </c>
      <c r="AJ24">
        <v>0</v>
      </c>
      <c r="AK24">
        <v>0</v>
      </c>
      <c r="AL24">
        <f>AK24-AJ24</f>
        <v>0</v>
      </c>
      <c r="AM24">
        <f>AL24/AK24</f>
        <v>0</v>
      </c>
      <c r="AN24">
        <v>0</v>
      </c>
      <c r="AO24" t="s">
        <v>271</v>
      </c>
      <c r="AP24" t="s">
        <v>271</v>
      </c>
      <c r="AQ24">
        <v>0</v>
      </c>
      <c r="AR24">
        <v>0</v>
      </c>
      <c r="AS24">
        <f>1-AQ24/AR24</f>
        <v>0</v>
      </c>
      <c r="AT24">
        <v>0.5</v>
      </c>
      <c r="AU24">
        <f>BK24</f>
        <v>0</v>
      </c>
      <c r="AV24">
        <f>H24</f>
        <v>0</v>
      </c>
      <c r="AW24">
        <f>AS24*AT24*AU24</f>
        <v>0</v>
      </c>
      <c r="AX24">
        <f>BC24/AR24</f>
        <v>0</v>
      </c>
      <c r="AY24">
        <f>(AV24-AN24)/AU24</f>
        <v>0</v>
      </c>
      <c r="AZ24">
        <f>(AK24-AR24)/AR24</f>
        <v>0</v>
      </c>
      <c r="BA24" t="s">
        <v>271</v>
      </c>
      <c r="BB24">
        <v>0</v>
      </c>
      <c r="BC24">
        <f>AR24-BB24</f>
        <v>0</v>
      </c>
      <c r="BD24">
        <f>(AR24-AQ24)/(AR24-BB24)</f>
        <v>0</v>
      </c>
      <c r="BE24">
        <f>(AK24-AR24)/(AK24-BB24)</f>
        <v>0</v>
      </c>
      <c r="BF24">
        <f>(AR24-AQ24)/(AR24-AJ24)</f>
        <v>0</v>
      </c>
      <c r="BG24">
        <f>(AK24-AR24)/(AK24-AJ24)</f>
        <v>0</v>
      </c>
      <c r="BH24">
        <f>(BD24*BB24/AQ24)</f>
        <v>0</v>
      </c>
      <c r="BI24">
        <f>(1-BH24)</f>
        <v>0</v>
      </c>
      <c r="BJ24">
        <f>$B$11*CH24+$C$11*CI24+$F$11*CJ24*(1-CM24)</f>
        <v>0</v>
      </c>
      <c r="BK24">
        <f>BJ24*BL24</f>
        <v>0</v>
      </c>
      <c r="BL24">
        <f>($B$11*$D$9+$C$11*$D$9+$F$11*((CW24+CO24)/MAX(CW24+CO24+CX24, 0.1)*$I$9+CX24/MAX(CW24+CO24+CX24, 0.1)*$J$9))/($B$11+$C$11+$F$11)</f>
        <v>0</v>
      </c>
      <c r="BM24">
        <f>($B$11*$K$9+$C$11*$K$9+$F$11*((CW24+CO24)/MAX(CW24+CO24+CX24, 0.1)*$P$9+CX24/MAX(CW24+CO24+CX24, 0.1)*$Q$9))/($B$11+$C$11+$F$11)</f>
        <v>0</v>
      </c>
      <c r="BN24">
        <v>6</v>
      </c>
      <c r="BO24">
        <v>0.5</v>
      </c>
      <c r="BP24" t="s">
        <v>272</v>
      </c>
      <c r="BQ24">
        <v>2</v>
      </c>
      <c r="BR24">
        <v>1604418243.1</v>
      </c>
      <c r="BS24">
        <v>31.5963</v>
      </c>
      <c r="BT24">
        <v>30.208</v>
      </c>
      <c r="BU24">
        <v>21.7045</v>
      </c>
      <c r="BV24">
        <v>20.029</v>
      </c>
      <c r="BW24">
        <v>31.8413</v>
      </c>
      <c r="BX24">
        <v>21.3772</v>
      </c>
      <c r="BY24">
        <v>500.085</v>
      </c>
      <c r="BZ24">
        <v>100.547</v>
      </c>
      <c r="CA24">
        <v>0.100416</v>
      </c>
      <c r="CB24">
        <v>25.1138</v>
      </c>
      <c r="CC24">
        <v>25.0017</v>
      </c>
      <c r="CD24">
        <v>999.9</v>
      </c>
      <c r="CE24">
        <v>0</v>
      </c>
      <c r="CF24">
        <v>0</v>
      </c>
      <c r="CG24">
        <v>9977.5</v>
      </c>
      <c r="CH24">
        <v>0</v>
      </c>
      <c r="CI24">
        <v>1.00795</v>
      </c>
      <c r="CJ24">
        <v>1199.74</v>
      </c>
      <c r="CK24">
        <v>0.967003</v>
      </c>
      <c r="CL24">
        <v>0.0329973</v>
      </c>
      <c r="CM24">
        <v>0</v>
      </c>
      <c r="CN24">
        <v>2.4435</v>
      </c>
      <c r="CO24">
        <v>0</v>
      </c>
      <c r="CP24">
        <v>7595.03</v>
      </c>
      <c r="CQ24">
        <v>11399</v>
      </c>
      <c r="CR24">
        <v>38.187</v>
      </c>
      <c r="CS24">
        <v>41.25</v>
      </c>
      <c r="CT24">
        <v>39.625</v>
      </c>
      <c r="CU24">
        <v>39.937</v>
      </c>
      <c r="CV24">
        <v>38.437</v>
      </c>
      <c r="CW24">
        <v>1160.15</v>
      </c>
      <c r="CX24">
        <v>39.59</v>
      </c>
      <c r="CY24">
        <v>0</v>
      </c>
      <c r="CZ24">
        <v>1604418242.8</v>
      </c>
      <c r="DA24">
        <v>0</v>
      </c>
      <c r="DB24">
        <v>2.592404</v>
      </c>
      <c r="DC24">
        <v>0.0301307652202382</v>
      </c>
      <c r="DD24">
        <v>-302.333077345868</v>
      </c>
      <c r="DE24">
        <v>7630.848</v>
      </c>
      <c r="DF24">
        <v>15</v>
      </c>
      <c r="DG24">
        <v>1604417947.1</v>
      </c>
      <c r="DH24" t="s">
        <v>273</v>
      </c>
      <c r="DI24">
        <v>1604417940.1</v>
      </c>
      <c r="DJ24">
        <v>1604417947.1</v>
      </c>
      <c r="DK24">
        <v>1</v>
      </c>
      <c r="DL24">
        <v>-0.134</v>
      </c>
      <c r="DM24">
        <v>0.013</v>
      </c>
      <c r="DN24">
        <v>0.037</v>
      </c>
      <c r="DO24">
        <v>0.31</v>
      </c>
      <c r="DP24">
        <v>420</v>
      </c>
      <c r="DQ24">
        <v>20</v>
      </c>
      <c r="DR24">
        <v>0.08</v>
      </c>
      <c r="DS24">
        <v>0.06</v>
      </c>
      <c r="DT24">
        <v>0</v>
      </c>
      <c r="DU24">
        <v>0</v>
      </c>
      <c r="DV24" t="s">
        <v>274</v>
      </c>
      <c r="DW24">
        <v>100</v>
      </c>
      <c r="DX24">
        <v>100</v>
      </c>
      <c r="DY24">
        <v>-0.245</v>
      </c>
      <c r="DZ24">
        <v>0.3273</v>
      </c>
      <c r="EA24">
        <v>-0.278027610152098</v>
      </c>
      <c r="EB24">
        <v>0.00106189765250334</v>
      </c>
      <c r="EC24">
        <v>-8.23004791133579e-07</v>
      </c>
      <c r="ED24">
        <v>1.95222372915411e-10</v>
      </c>
      <c r="EE24">
        <v>0.0605696754882689</v>
      </c>
      <c r="EF24">
        <v>0.0242991256848972</v>
      </c>
      <c r="EG24">
        <v>-0.00102667963148939</v>
      </c>
      <c r="EH24">
        <v>2.21636158600722e-05</v>
      </c>
      <c r="EI24">
        <v>2</v>
      </c>
      <c r="EJ24">
        <v>2037</v>
      </c>
      <c r="EK24">
        <v>1</v>
      </c>
      <c r="EL24">
        <v>24</v>
      </c>
      <c r="EM24">
        <v>5</v>
      </c>
      <c r="EN24">
        <v>4.9</v>
      </c>
      <c r="EO24">
        <v>2</v>
      </c>
      <c r="EP24">
        <v>511.643</v>
      </c>
      <c r="EQ24">
        <v>525.915</v>
      </c>
      <c r="ER24">
        <v>22.4742</v>
      </c>
      <c r="ES24">
        <v>25.4795</v>
      </c>
      <c r="ET24">
        <v>30.0002</v>
      </c>
      <c r="EU24">
        <v>25.3278</v>
      </c>
      <c r="EV24">
        <v>25.2842</v>
      </c>
      <c r="EW24">
        <v>3.91606</v>
      </c>
      <c r="EX24">
        <v>24.3565</v>
      </c>
      <c r="EY24">
        <v>100</v>
      </c>
      <c r="EZ24">
        <v>22.4717</v>
      </c>
      <c r="FA24">
        <v>39.48</v>
      </c>
      <c r="FB24">
        <v>20</v>
      </c>
      <c r="FC24">
        <v>102.324</v>
      </c>
      <c r="FD24">
        <v>102.098</v>
      </c>
    </row>
    <row r="25" spans="1:160">
      <c r="A25">
        <v>9</v>
      </c>
      <c r="B25">
        <v>1604418245.1</v>
      </c>
      <c r="C25">
        <v>16</v>
      </c>
      <c r="D25" t="s">
        <v>289</v>
      </c>
      <c r="E25" t="s">
        <v>290</v>
      </c>
      <c r="F25">
        <v>1604418245.1</v>
      </c>
      <c r="G25">
        <f>BY25*AE25*(BU25-BV25)/(100*BN25*(1000-AE25*BU25))</f>
        <v>0</v>
      </c>
      <c r="H25">
        <f>BY25*AE25*(BT25-BS25*(1000-AE25*BV25)/(1000-AE25*BU25))/(100*BN25)</f>
        <v>0</v>
      </c>
      <c r="I25">
        <f>BS25 - IF(AE25&gt;1, H25*BN25*100.0/(AG25*CG25), 0)</f>
        <v>0</v>
      </c>
      <c r="J25">
        <f>((P25-G25/2)*I25-H25)/(P25+G25/2)</f>
        <v>0</v>
      </c>
      <c r="K25">
        <f>J25*(BZ25+CA25)/1000.0</f>
        <v>0</v>
      </c>
      <c r="L25">
        <f>(BS25 - IF(AE25&gt;1, H25*BN25*100.0/(AG25*CG25), 0))*(BZ25+CA25)/1000.0</f>
        <v>0</v>
      </c>
      <c r="M25">
        <f>2.0/((1/O25-1/N25)+SIGN(O25)*SQRT((1/O25-1/N25)*(1/O25-1/N25) + 4*BO25/((BO25+1)*(BO25+1))*(2*1/O25*1/N25-1/N25*1/N25)))</f>
        <v>0</v>
      </c>
      <c r="N25">
        <f>IF(LEFT(BP25,1)&lt;&gt;"0",IF(LEFT(BP25,1)="1",3.0,BQ25),$D$5+$E$5*(CG25*BZ25/($K$5*1000))+$F$5*(CG25*BZ25/($K$5*1000))*MAX(MIN(BN25,$J$5),$I$5)*MAX(MIN(BN25,$J$5),$I$5)+$G$5*MAX(MIN(BN25,$J$5),$I$5)*(CG25*BZ25/($K$5*1000))+$H$5*(CG25*BZ25/($K$5*1000))*(CG25*BZ25/($K$5*1000)))</f>
        <v>0</v>
      </c>
      <c r="O25">
        <f>G25*(1000-(1000*0.61365*exp(17.502*S25/(240.97+S25))/(BZ25+CA25)+BU25)/2)/(1000*0.61365*exp(17.502*S25/(240.97+S25))/(BZ25+CA25)-BU25)</f>
        <v>0</v>
      </c>
      <c r="P25">
        <f>1/((BO25+1)/(M25/1.6)+1/(N25/1.37)) + BO25/((BO25+1)/(M25/1.6) + BO25/(N25/1.37))</f>
        <v>0</v>
      </c>
      <c r="Q25">
        <f>(BK25*BM25)</f>
        <v>0</v>
      </c>
      <c r="R25">
        <f>(CB25+(Q25+2*0.95*5.67E-8*(((CB25+$B$7)+273)^4-(CB25+273)^4)-44100*G25)/(1.84*29.3*N25+8*0.95*5.67E-8*(CB25+273)^3))</f>
        <v>0</v>
      </c>
      <c r="S25">
        <f>($C$7*CC25+$D$7*CD25+$E$7*R25)</f>
        <v>0</v>
      </c>
      <c r="T25">
        <f>0.61365*exp(17.502*S25/(240.97+S25))</f>
        <v>0</v>
      </c>
      <c r="U25">
        <f>(V25/W25*100)</f>
        <v>0</v>
      </c>
      <c r="V25">
        <f>BU25*(BZ25+CA25)/1000</f>
        <v>0</v>
      </c>
      <c r="W25">
        <f>0.61365*exp(17.502*CB25/(240.97+CB25))</f>
        <v>0</v>
      </c>
      <c r="X25">
        <f>(T25-BU25*(BZ25+CA25)/1000)</f>
        <v>0</v>
      </c>
      <c r="Y25">
        <f>(-G25*44100)</f>
        <v>0</v>
      </c>
      <c r="Z25">
        <f>2*29.3*N25*0.92*(CB25-S25)</f>
        <v>0</v>
      </c>
      <c r="AA25">
        <f>2*0.95*5.67E-8*(((CB25+$B$7)+273)^4-(S25+273)^4)</f>
        <v>0</v>
      </c>
      <c r="AB25">
        <f>Q25+AA25+Y25+Z25</f>
        <v>0</v>
      </c>
      <c r="AC25">
        <v>0</v>
      </c>
      <c r="AD25">
        <v>0</v>
      </c>
      <c r="AE25">
        <f>IF(AC25*$H$13&gt;=AG25,1.0,(AG25/(AG25-AC25*$H$13)))</f>
        <v>0</v>
      </c>
      <c r="AF25">
        <f>(AE25-1)*100</f>
        <v>0</v>
      </c>
      <c r="AG25">
        <f>MAX(0,($B$13+$C$13*CG25)/(1+$D$13*CG25)*BZ25/(CB25+273)*$E$13)</f>
        <v>0</v>
      </c>
      <c r="AH25" t="s">
        <v>271</v>
      </c>
      <c r="AI25" t="s">
        <v>271</v>
      </c>
      <c r="AJ25">
        <v>0</v>
      </c>
      <c r="AK25">
        <v>0</v>
      </c>
      <c r="AL25">
        <f>AK25-AJ25</f>
        <v>0</v>
      </c>
      <c r="AM25">
        <f>AL25/AK25</f>
        <v>0</v>
      </c>
      <c r="AN25">
        <v>0</v>
      </c>
      <c r="AO25" t="s">
        <v>271</v>
      </c>
      <c r="AP25" t="s">
        <v>271</v>
      </c>
      <c r="AQ25">
        <v>0</v>
      </c>
      <c r="AR25">
        <v>0</v>
      </c>
      <c r="AS25">
        <f>1-AQ25/AR25</f>
        <v>0</v>
      </c>
      <c r="AT25">
        <v>0.5</v>
      </c>
      <c r="AU25">
        <f>BK25</f>
        <v>0</v>
      </c>
      <c r="AV25">
        <f>H25</f>
        <v>0</v>
      </c>
      <c r="AW25">
        <f>AS25*AT25*AU25</f>
        <v>0</v>
      </c>
      <c r="AX25">
        <f>BC25/AR25</f>
        <v>0</v>
      </c>
      <c r="AY25">
        <f>(AV25-AN25)/AU25</f>
        <v>0</v>
      </c>
      <c r="AZ25">
        <f>(AK25-AR25)/AR25</f>
        <v>0</v>
      </c>
      <c r="BA25" t="s">
        <v>271</v>
      </c>
      <c r="BB25">
        <v>0</v>
      </c>
      <c r="BC25">
        <f>AR25-BB25</f>
        <v>0</v>
      </c>
      <c r="BD25">
        <f>(AR25-AQ25)/(AR25-BB25)</f>
        <v>0</v>
      </c>
      <c r="BE25">
        <f>(AK25-AR25)/(AK25-BB25)</f>
        <v>0</v>
      </c>
      <c r="BF25">
        <f>(AR25-AQ25)/(AR25-AJ25)</f>
        <v>0</v>
      </c>
      <c r="BG25">
        <f>(AK25-AR25)/(AK25-AJ25)</f>
        <v>0</v>
      </c>
      <c r="BH25">
        <f>(BD25*BB25/AQ25)</f>
        <v>0</v>
      </c>
      <c r="BI25">
        <f>(1-BH25)</f>
        <v>0</v>
      </c>
      <c r="BJ25">
        <f>$B$11*CH25+$C$11*CI25+$F$11*CJ25*(1-CM25)</f>
        <v>0</v>
      </c>
      <c r="BK25">
        <f>BJ25*BL25</f>
        <v>0</v>
      </c>
      <c r="BL25">
        <f>($B$11*$D$9+$C$11*$D$9+$F$11*((CW25+CO25)/MAX(CW25+CO25+CX25, 0.1)*$I$9+CX25/MAX(CW25+CO25+CX25, 0.1)*$J$9))/($B$11+$C$11+$F$11)</f>
        <v>0</v>
      </c>
      <c r="BM25">
        <f>($B$11*$K$9+$C$11*$K$9+$F$11*((CW25+CO25)/MAX(CW25+CO25+CX25, 0.1)*$P$9+CX25/MAX(CW25+CO25+CX25, 0.1)*$Q$9))/($B$11+$C$11+$F$11)</f>
        <v>0</v>
      </c>
      <c r="BN25">
        <v>6</v>
      </c>
      <c r="BO25">
        <v>0.5</v>
      </c>
      <c r="BP25" t="s">
        <v>272</v>
      </c>
      <c r="BQ25">
        <v>2</v>
      </c>
      <c r="BR25">
        <v>1604418245.1</v>
      </c>
      <c r="BS25">
        <v>31.6078</v>
      </c>
      <c r="BT25">
        <v>33.1342</v>
      </c>
      <c r="BU25">
        <v>21.7055</v>
      </c>
      <c r="BV25">
        <v>20.03</v>
      </c>
      <c r="BW25">
        <v>31.8529</v>
      </c>
      <c r="BX25">
        <v>21.3782</v>
      </c>
      <c r="BY25">
        <v>499.992</v>
      </c>
      <c r="BZ25">
        <v>100.547</v>
      </c>
      <c r="CA25">
        <v>0.100216</v>
      </c>
      <c r="CB25">
        <v>25.1106</v>
      </c>
      <c r="CC25">
        <v>25.0048</v>
      </c>
      <c r="CD25">
        <v>999.9</v>
      </c>
      <c r="CE25">
        <v>0</v>
      </c>
      <c r="CF25">
        <v>0</v>
      </c>
      <c r="CG25">
        <v>9973.75</v>
      </c>
      <c r="CH25">
        <v>0</v>
      </c>
      <c r="CI25">
        <v>1.00795</v>
      </c>
      <c r="CJ25">
        <v>1200.04</v>
      </c>
      <c r="CK25">
        <v>0.967011</v>
      </c>
      <c r="CL25">
        <v>0.032989</v>
      </c>
      <c r="CM25">
        <v>0</v>
      </c>
      <c r="CN25">
        <v>2.8347</v>
      </c>
      <c r="CO25">
        <v>0</v>
      </c>
      <c r="CP25">
        <v>7587.63</v>
      </c>
      <c r="CQ25">
        <v>11401.8</v>
      </c>
      <c r="CR25">
        <v>38.125</v>
      </c>
      <c r="CS25">
        <v>41.25</v>
      </c>
      <c r="CT25">
        <v>39.625</v>
      </c>
      <c r="CU25">
        <v>39.937</v>
      </c>
      <c r="CV25">
        <v>38.437</v>
      </c>
      <c r="CW25">
        <v>1160.45</v>
      </c>
      <c r="CX25">
        <v>39.59</v>
      </c>
      <c r="CY25">
        <v>0</v>
      </c>
      <c r="CZ25">
        <v>1604418245.2</v>
      </c>
      <c r="DA25">
        <v>0</v>
      </c>
      <c r="DB25">
        <v>2.594448</v>
      </c>
      <c r="DC25">
        <v>0.131323074414187</v>
      </c>
      <c r="DD25">
        <v>-281.87384613659</v>
      </c>
      <c r="DE25">
        <v>7619.004</v>
      </c>
      <c r="DF25">
        <v>15</v>
      </c>
      <c r="DG25">
        <v>1604417947.1</v>
      </c>
      <c r="DH25" t="s">
        <v>273</v>
      </c>
      <c r="DI25">
        <v>1604417940.1</v>
      </c>
      <c r="DJ25">
        <v>1604417947.1</v>
      </c>
      <c r="DK25">
        <v>1</v>
      </c>
      <c r="DL25">
        <v>-0.134</v>
      </c>
      <c r="DM25">
        <v>0.013</v>
      </c>
      <c r="DN25">
        <v>0.037</v>
      </c>
      <c r="DO25">
        <v>0.31</v>
      </c>
      <c r="DP25">
        <v>420</v>
      </c>
      <c r="DQ25">
        <v>20</v>
      </c>
      <c r="DR25">
        <v>0.08</v>
      </c>
      <c r="DS25">
        <v>0.06</v>
      </c>
      <c r="DT25">
        <v>0</v>
      </c>
      <c r="DU25">
        <v>0</v>
      </c>
      <c r="DV25" t="s">
        <v>274</v>
      </c>
      <c r="DW25">
        <v>100</v>
      </c>
      <c r="DX25">
        <v>100</v>
      </c>
      <c r="DY25">
        <v>-0.245</v>
      </c>
      <c r="DZ25">
        <v>0.3273</v>
      </c>
      <c r="EA25">
        <v>-0.278027610152098</v>
      </c>
      <c r="EB25">
        <v>0.00106189765250334</v>
      </c>
      <c r="EC25">
        <v>-8.23004791133579e-07</v>
      </c>
      <c r="ED25">
        <v>1.95222372915411e-10</v>
      </c>
      <c r="EE25">
        <v>0.0605696754882689</v>
      </c>
      <c r="EF25">
        <v>0.0242991256848972</v>
      </c>
      <c r="EG25">
        <v>-0.00102667963148939</v>
      </c>
      <c r="EH25">
        <v>2.21636158600722e-05</v>
      </c>
      <c r="EI25">
        <v>2</v>
      </c>
      <c r="EJ25">
        <v>2037</v>
      </c>
      <c r="EK25">
        <v>1</v>
      </c>
      <c r="EL25">
        <v>24</v>
      </c>
      <c r="EM25">
        <v>5.1</v>
      </c>
      <c r="EN25">
        <v>5</v>
      </c>
      <c r="EO25">
        <v>2</v>
      </c>
      <c r="EP25">
        <v>511.443</v>
      </c>
      <c r="EQ25">
        <v>526.131</v>
      </c>
      <c r="ER25">
        <v>22.4706</v>
      </c>
      <c r="ES25">
        <v>25.4798</v>
      </c>
      <c r="ET25">
        <v>30.0001</v>
      </c>
      <c r="EU25">
        <v>25.3278</v>
      </c>
      <c r="EV25">
        <v>25.2849</v>
      </c>
      <c r="EW25">
        <v>4.07211</v>
      </c>
      <c r="EX25">
        <v>24.3565</v>
      </c>
      <c r="EY25">
        <v>100</v>
      </c>
      <c r="EZ25">
        <v>22.4717</v>
      </c>
      <c r="FA25">
        <v>44.55</v>
      </c>
      <c r="FB25">
        <v>20</v>
      </c>
      <c r="FC25">
        <v>102.323</v>
      </c>
      <c r="FD25">
        <v>102.096</v>
      </c>
    </row>
    <row r="26" spans="1:160">
      <c r="A26">
        <v>10</v>
      </c>
      <c r="B26">
        <v>1604418247.1</v>
      </c>
      <c r="C26">
        <v>18</v>
      </c>
      <c r="D26" t="s">
        <v>291</v>
      </c>
      <c r="E26" t="s">
        <v>292</v>
      </c>
      <c r="F26">
        <v>1604418247.1</v>
      </c>
      <c r="G26">
        <f>BY26*AE26*(BU26-BV26)/(100*BN26*(1000-AE26*BU26))</f>
        <v>0</v>
      </c>
      <c r="H26">
        <f>BY26*AE26*(BT26-BS26*(1000-AE26*BV26)/(1000-AE26*BU26))/(100*BN26)</f>
        <v>0</v>
      </c>
      <c r="I26">
        <f>BS26 - IF(AE26&gt;1, H26*BN26*100.0/(AG26*CG26), 0)</f>
        <v>0</v>
      </c>
      <c r="J26">
        <f>((P26-G26/2)*I26-H26)/(P26+G26/2)</f>
        <v>0</v>
      </c>
      <c r="K26">
        <f>J26*(BZ26+CA26)/1000.0</f>
        <v>0</v>
      </c>
      <c r="L26">
        <f>(BS26 - IF(AE26&gt;1, H26*BN26*100.0/(AG26*CG26), 0))*(BZ26+CA26)/1000.0</f>
        <v>0</v>
      </c>
      <c r="M26">
        <f>2.0/((1/O26-1/N26)+SIGN(O26)*SQRT((1/O26-1/N26)*(1/O26-1/N26) + 4*BO26/((BO26+1)*(BO26+1))*(2*1/O26*1/N26-1/N26*1/N26)))</f>
        <v>0</v>
      </c>
      <c r="N26">
        <f>IF(LEFT(BP26,1)&lt;&gt;"0",IF(LEFT(BP26,1)="1",3.0,BQ26),$D$5+$E$5*(CG26*BZ26/($K$5*1000))+$F$5*(CG26*BZ26/($K$5*1000))*MAX(MIN(BN26,$J$5),$I$5)*MAX(MIN(BN26,$J$5),$I$5)+$G$5*MAX(MIN(BN26,$J$5),$I$5)*(CG26*BZ26/($K$5*1000))+$H$5*(CG26*BZ26/($K$5*1000))*(CG26*BZ26/($K$5*1000)))</f>
        <v>0</v>
      </c>
      <c r="O26">
        <f>G26*(1000-(1000*0.61365*exp(17.502*S26/(240.97+S26))/(BZ26+CA26)+BU26)/2)/(1000*0.61365*exp(17.502*S26/(240.97+S26))/(BZ26+CA26)-BU26)</f>
        <v>0</v>
      </c>
      <c r="P26">
        <f>1/((BO26+1)/(M26/1.6)+1/(N26/1.37)) + BO26/((BO26+1)/(M26/1.6) + BO26/(N26/1.37))</f>
        <v>0</v>
      </c>
      <c r="Q26">
        <f>(BK26*BM26)</f>
        <v>0</v>
      </c>
      <c r="R26">
        <f>(CB26+(Q26+2*0.95*5.67E-8*(((CB26+$B$7)+273)^4-(CB26+273)^4)-44100*G26)/(1.84*29.3*N26+8*0.95*5.67E-8*(CB26+273)^3))</f>
        <v>0</v>
      </c>
      <c r="S26">
        <f>($C$7*CC26+$D$7*CD26+$E$7*R26)</f>
        <v>0</v>
      </c>
      <c r="T26">
        <f>0.61365*exp(17.502*S26/(240.97+S26))</f>
        <v>0</v>
      </c>
      <c r="U26">
        <f>(V26/W26*100)</f>
        <v>0</v>
      </c>
      <c r="V26">
        <f>BU26*(BZ26+CA26)/1000</f>
        <v>0</v>
      </c>
      <c r="W26">
        <f>0.61365*exp(17.502*CB26/(240.97+CB26))</f>
        <v>0</v>
      </c>
      <c r="X26">
        <f>(T26-BU26*(BZ26+CA26)/1000)</f>
        <v>0</v>
      </c>
      <c r="Y26">
        <f>(-G26*44100)</f>
        <v>0</v>
      </c>
      <c r="Z26">
        <f>2*29.3*N26*0.92*(CB26-S26)</f>
        <v>0</v>
      </c>
      <c r="AA26">
        <f>2*0.95*5.67E-8*(((CB26+$B$7)+273)^4-(S26+273)^4)</f>
        <v>0</v>
      </c>
      <c r="AB26">
        <f>Q26+AA26+Y26+Z26</f>
        <v>0</v>
      </c>
      <c r="AC26">
        <v>0</v>
      </c>
      <c r="AD26">
        <v>0</v>
      </c>
      <c r="AE26">
        <f>IF(AC26*$H$13&gt;=AG26,1.0,(AG26/(AG26-AC26*$H$13)))</f>
        <v>0</v>
      </c>
      <c r="AF26">
        <f>(AE26-1)*100</f>
        <v>0</v>
      </c>
      <c r="AG26">
        <f>MAX(0,($B$13+$C$13*CG26)/(1+$D$13*CG26)*BZ26/(CB26+273)*$E$13)</f>
        <v>0</v>
      </c>
      <c r="AH26" t="s">
        <v>271</v>
      </c>
      <c r="AI26" t="s">
        <v>271</v>
      </c>
      <c r="AJ26">
        <v>0</v>
      </c>
      <c r="AK26">
        <v>0</v>
      </c>
      <c r="AL26">
        <f>AK26-AJ26</f>
        <v>0</v>
      </c>
      <c r="AM26">
        <f>AL26/AK26</f>
        <v>0</v>
      </c>
      <c r="AN26">
        <v>0</v>
      </c>
      <c r="AO26" t="s">
        <v>271</v>
      </c>
      <c r="AP26" t="s">
        <v>271</v>
      </c>
      <c r="AQ26">
        <v>0</v>
      </c>
      <c r="AR26">
        <v>0</v>
      </c>
      <c r="AS26">
        <f>1-AQ26/AR26</f>
        <v>0</v>
      </c>
      <c r="AT26">
        <v>0.5</v>
      </c>
      <c r="AU26">
        <f>BK26</f>
        <v>0</v>
      </c>
      <c r="AV26">
        <f>H26</f>
        <v>0</v>
      </c>
      <c r="AW26">
        <f>AS26*AT26*AU26</f>
        <v>0</v>
      </c>
      <c r="AX26">
        <f>BC26/AR26</f>
        <v>0</v>
      </c>
      <c r="AY26">
        <f>(AV26-AN26)/AU26</f>
        <v>0</v>
      </c>
      <c r="AZ26">
        <f>(AK26-AR26)/AR26</f>
        <v>0</v>
      </c>
      <c r="BA26" t="s">
        <v>271</v>
      </c>
      <c r="BB26">
        <v>0</v>
      </c>
      <c r="BC26">
        <f>AR26-BB26</f>
        <v>0</v>
      </c>
      <c r="BD26">
        <f>(AR26-AQ26)/(AR26-BB26)</f>
        <v>0</v>
      </c>
      <c r="BE26">
        <f>(AK26-AR26)/(AK26-BB26)</f>
        <v>0</v>
      </c>
      <c r="BF26">
        <f>(AR26-AQ26)/(AR26-AJ26)</f>
        <v>0</v>
      </c>
      <c r="BG26">
        <f>(AK26-AR26)/(AK26-AJ26)</f>
        <v>0</v>
      </c>
      <c r="BH26">
        <f>(BD26*BB26/AQ26)</f>
        <v>0</v>
      </c>
      <c r="BI26">
        <f>(1-BH26)</f>
        <v>0</v>
      </c>
      <c r="BJ26">
        <f>$B$11*CH26+$C$11*CI26+$F$11*CJ26*(1-CM26)</f>
        <v>0</v>
      </c>
      <c r="BK26">
        <f>BJ26*BL26</f>
        <v>0</v>
      </c>
      <c r="BL26">
        <f>($B$11*$D$9+$C$11*$D$9+$F$11*((CW26+CO26)/MAX(CW26+CO26+CX26, 0.1)*$I$9+CX26/MAX(CW26+CO26+CX26, 0.1)*$J$9))/($B$11+$C$11+$F$11)</f>
        <v>0</v>
      </c>
      <c r="BM26">
        <f>($B$11*$K$9+$C$11*$K$9+$F$11*((CW26+CO26)/MAX(CW26+CO26+CX26, 0.1)*$P$9+CX26/MAX(CW26+CO26+CX26, 0.1)*$Q$9))/($B$11+$C$11+$F$11)</f>
        <v>0</v>
      </c>
      <c r="BN26">
        <v>6</v>
      </c>
      <c r="BO26">
        <v>0.5</v>
      </c>
      <c r="BP26" t="s">
        <v>272</v>
      </c>
      <c r="BQ26">
        <v>2</v>
      </c>
      <c r="BR26">
        <v>1604418247.1</v>
      </c>
      <c r="BS26">
        <v>32.3511</v>
      </c>
      <c r="BT26">
        <v>36.1574</v>
      </c>
      <c r="BU26">
        <v>21.7059</v>
      </c>
      <c r="BV26">
        <v>20.0323</v>
      </c>
      <c r="BW26">
        <v>32.5953</v>
      </c>
      <c r="BX26">
        <v>21.3785</v>
      </c>
      <c r="BY26">
        <v>500.01</v>
      </c>
      <c r="BZ26">
        <v>100.547</v>
      </c>
      <c r="CA26">
        <v>0.0998659</v>
      </c>
      <c r="CB26">
        <v>25.1072</v>
      </c>
      <c r="CC26">
        <v>25.0047</v>
      </c>
      <c r="CD26">
        <v>999.9</v>
      </c>
      <c r="CE26">
        <v>0</v>
      </c>
      <c r="CF26">
        <v>0</v>
      </c>
      <c r="CG26">
        <v>10010.6</v>
      </c>
      <c r="CH26">
        <v>0</v>
      </c>
      <c r="CI26">
        <v>1.00795</v>
      </c>
      <c r="CJ26">
        <v>1200.04</v>
      </c>
      <c r="CK26">
        <v>0.967011</v>
      </c>
      <c r="CL26">
        <v>0.032989</v>
      </c>
      <c r="CM26">
        <v>0</v>
      </c>
      <c r="CN26">
        <v>2.7243</v>
      </c>
      <c r="CO26">
        <v>0</v>
      </c>
      <c r="CP26">
        <v>7581.4</v>
      </c>
      <c r="CQ26">
        <v>11401.8</v>
      </c>
      <c r="CR26">
        <v>38.187</v>
      </c>
      <c r="CS26">
        <v>41.25</v>
      </c>
      <c r="CT26">
        <v>39.625</v>
      </c>
      <c r="CU26">
        <v>40</v>
      </c>
      <c r="CV26">
        <v>38.437</v>
      </c>
      <c r="CW26">
        <v>1160.45</v>
      </c>
      <c r="CX26">
        <v>39.59</v>
      </c>
      <c r="CY26">
        <v>0</v>
      </c>
      <c r="CZ26">
        <v>1604418247</v>
      </c>
      <c r="DA26">
        <v>0</v>
      </c>
      <c r="DB26">
        <v>2.61228846153846</v>
      </c>
      <c r="DC26">
        <v>0.0308752174788471</v>
      </c>
      <c r="DD26">
        <v>-266.863247492721</v>
      </c>
      <c r="DE26">
        <v>7612.16807692308</v>
      </c>
      <c r="DF26">
        <v>15</v>
      </c>
      <c r="DG26">
        <v>1604417947.1</v>
      </c>
      <c r="DH26" t="s">
        <v>273</v>
      </c>
      <c r="DI26">
        <v>1604417940.1</v>
      </c>
      <c r="DJ26">
        <v>1604417947.1</v>
      </c>
      <c r="DK26">
        <v>1</v>
      </c>
      <c r="DL26">
        <v>-0.134</v>
      </c>
      <c r="DM26">
        <v>0.013</v>
      </c>
      <c r="DN26">
        <v>0.037</v>
      </c>
      <c r="DO26">
        <v>0.31</v>
      </c>
      <c r="DP26">
        <v>420</v>
      </c>
      <c r="DQ26">
        <v>20</v>
      </c>
      <c r="DR26">
        <v>0.08</v>
      </c>
      <c r="DS26">
        <v>0.06</v>
      </c>
      <c r="DT26">
        <v>0</v>
      </c>
      <c r="DU26">
        <v>0</v>
      </c>
      <c r="DV26" t="s">
        <v>274</v>
      </c>
      <c r="DW26">
        <v>100</v>
      </c>
      <c r="DX26">
        <v>100</v>
      </c>
      <c r="DY26">
        <v>-0.244</v>
      </c>
      <c r="DZ26">
        <v>0.3274</v>
      </c>
      <c r="EA26">
        <v>-0.278027610152098</v>
      </c>
      <c r="EB26">
        <v>0.00106189765250334</v>
      </c>
      <c r="EC26">
        <v>-8.23004791133579e-07</v>
      </c>
      <c r="ED26">
        <v>1.95222372915411e-10</v>
      </c>
      <c r="EE26">
        <v>0.0605696754882689</v>
      </c>
      <c r="EF26">
        <v>0.0242991256848972</v>
      </c>
      <c r="EG26">
        <v>-0.00102667963148939</v>
      </c>
      <c r="EH26">
        <v>2.21636158600722e-05</v>
      </c>
      <c r="EI26">
        <v>2</v>
      </c>
      <c r="EJ26">
        <v>2037</v>
      </c>
      <c r="EK26">
        <v>1</v>
      </c>
      <c r="EL26">
        <v>24</v>
      </c>
      <c r="EM26">
        <v>5.1</v>
      </c>
      <c r="EN26">
        <v>5</v>
      </c>
      <c r="EO26">
        <v>2</v>
      </c>
      <c r="EP26">
        <v>511.629</v>
      </c>
      <c r="EQ26">
        <v>526.103</v>
      </c>
      <c r="ER26">
        <v>22.4685</v>
      </c>
      <c r="ES26">
        <v>25.4808</v>
      </c>
      <c r="ET26">
        <v>30</v>
      </c>
      <c r="EU26">
        <v>25.3278</v>
      </c>
      <c r="EV26">
        <v>25.2858</v>
      </c>
      <c r="EW26">
        <v>4.22444</v>
      </c>
      <c r="EX26">
        <v>24.3565</v>
      </c>
      <c r="EY26">
        <v>100</v>
      </c>
      <c r="EZ26">
        <v>22.4717</v>
      </c>
      <c r="FA26">
        <v>49.6</v>
      </c>
      <c r="FB26">
        <v>20</v>
      </c>
      <c r="FC26">
        <v>102.323</v>
      </c>
      <c r="FD26">
        <v>102.096</v>
      </c>
    </row>
    <row r="27" spans="1:160">
      <c r="A27">
        <v>11</v>
      </c>
      <c r="B27">
        <v>1604418249.1</v>
      </c>
      <c r="C27">
        <v>20</v>
      </c>
      <c r="D27" t="s">
        <v>293</v>
      </c>
      <c r="E27" t="s">
        <v>294</v>
      </c>
      <c r="F27">
        <v>1604418249.1</v>
      </c>
      <c r="G27">
        <f>BY27*AE27*(BU27-BV27)/(100*BN27*(1000-AE27*BU27))</f>
        <v>0</v>
      </c>
      <c r="H27">
        <f>BY27*AE27*(BT27-BS27*(1000-AE27*BV27)/(1000-AE27*BU27))/(100*BN27)</f>
        <v>0</v>
      </c>
      <c r="I27">
        <f>BS27 - IF(AE27&gt;1, H27*BN27*100.0/(AG27*CG27), 0)</f>
        <v>0</v>
      </c>
      <c r="J27">
        <f>((P27-G27/2)*I27-H27)/(P27+G27/2)</f>
        <v>0</v>
      </c>
      <c r="K27">
        <f>J27*(BZ27+CA27)/1000.0</f>
        <v>0</v>
      </c>
      <c r="L27">
        <f>(BS27 - IF(AE27&gt;1, H27*BN27*100.0/(AG27*CG27), 0))*(BZ27+CA27)/1000.0</f>
        <v>0</v>
      </c>
      <c r="M27">
        <f>2.0/((1/O27-1/N27)+SIGN(O27)*SQRT((1/O27-1/N27)*(1/O27-1/N27) + 4*BO27/((BO27+1)*(BO27+1))*(2*1/O27*1/N27-1/N27*1/N27)))</f>
        <v>0</v>
      </c>
      <c r="N27">
        <f>IF(LEFT(BP27,1)&lt;&gt;"0",IF(LEFT(BP27,1)="1",3.0,BQ27),$D$5+$E$5*(CG27*BZ27/($K$5*1000))+$F$5*(CG27*BZ27/($K$5*1000))*MAX(MIN(BN27,$J$5),$I$5)*MAX(MIN(BN27,$J$5),$I$5)+$G$5*MAX(MIN(BN27,$J$5),$I$5)*(CG27*BZ27/($K$5*1000))+$H$5*(CG27*BZ27/($K$5*1000))*(CG27*BZ27/($K$5*1000)))</f>
        <v>0</v>
      </c>
      <c r="O27">
        <f>G27*(1000-(1000*0.61365*exp(17.502*S27/(240.97+S27))/(BZ27+CA27)+BU27)/2)/(1000*0.61365*exp(17.502*S27/(240.97+S27))/(BZ27+CA27)-BU27)</f>
        <v>0</v>
      </c>
      <c r="P27">
        <f>1/((BO27+1)/(M27/1.6)+1/(N27/1.37)) + BO27/((BO27+1)/(M27/1.6) + BO27/(N27/1.37))</f>
        <v>0</v>
      </c>
      <c r="Q27">
        <f>(BK27*BM27)</f>
        <v>0</v>
      </c>
      <c r="R27">
        <f>(CB27+(Q27+2*0.95*5.67E-8*(((CB27+$B$7)+273)^4-(CB27+273)^4)-44100*G27)/(1.84*29.3*N27+8*0.95*5.67E-8*(CB27+273)^3))</f>
        <v>0</v>
      </c>
      <c r="S27">
        <f>($C$7*CC27+$D$7*CD27+$E$7*R27)</f>
        <v>0</v>
      </c>
      <c r="T27">
        <f>0.61365*exp(17.502*S27/(240.97+S27))</f>
        <v>0</v>
      </c>
      <c r="U27">
        <f>(V27/W27*100)</f>
        <v>0</v>
      </c>
      <c r="V27">
        <f>BU27*(BZ27+CA27)/1000</f>
        <v>0</v>
      </c>
      <c r="W27">
        <f>0.61365*exp(17.502*CB27/(240.97+CB27))</f>
        <v>0</v>
      </c>
      <c r="X27">
        <f>(T27-BU27*(BZ27+CA27)/1000)</f>
        <v>0</v>
      </c>
      <c r="Y27">
        <f>(-G27*44100)</f>
        <v>0</v>
      </c>
      <c r="Z27">
        <f>2*29.3*N27*0.92*(CB27-S27)</f>
        <v>0</v>
      </c>
      <c r="AA27">
        <f>2*0.95*5.67E-8*(((CB27+$B$7)+273)^4-(S27+273)^4)</f>
        <v>0</v>
      </c>
      <c r="AB27">
        <f>Q27+AA27+Y27+Z27</f>
        <v>0</v>
      </c>
      <c r="AC27">
        <v>0</v>
      </c>
      <c r="AD27">
        <v>0</v>
      </c>
      <c r="AE27">
        <f>IF(AC27*$H$13&gt;=AG27,1.0,(AG27/(AG27-AC27*$H$13)))</f>
        <v>0</v>
      </c>
      <c r="AF27">
        <f>(AE27-1)*100</f>
        <v>0</v>
      </c>
      <c r="AG27">
        <f>MAX(0,($B$13+$C$13*CG27)/(1+$D$13*CG27)*BZ27/(CB27+273)*$E$13)</f>
        <v>0</v>
      </c>
      <c r="AH27" t="s">
        <v>271</v>
      </c>
      <c r="AI27" t="s">
        <v>271</v>
      </c>
      <c r="AJ27">
        <v>0</v>
      </c>
      <c r="AK27">
        <v>0</v>
      </c>
      <c r="AL27">
        <f>AK27-AJ27</f>
        <v>0</v>
      </c>
      <c r="AM27">
        <f>AL27/AK27</f>
        <v>0</v>
      </c>
      <c r="AN27">
        <v>0</v>
      </c>
      <c r="AO27" t="s">
        <v>271</v>
      </c>
      <c r="AP27" t="s">
        <v>271</v>
      </c>
      <c r="AQ27">
        <v>0</v>
      </c>
      <c r="AR27">
        <v>0</v>
      </c>
      <c r="AS27">
        <f>1-AQ27/AR27</f>
        <v>0</v>
      </c>
      <c r="AT27">
        <v>0.5</v>
      </c>
      <c r="AU27">
        <f>BK27</f>
        <v>0</v>
      </c>
      <c r="AV27">
        <f>H27</f>
        <v>0</v>
      </c>
      <c r="AW27">
        <f>AS27*AT27*AU27</f>
        <v>0</v>
      </c>
      <c r="AX27">
        <f>BC27/AR27</f>
        <v>0</v>
      </c>
      <c r="AY27">
        <f>(AV27-AN27)/AU27</f>
        <v>0</v>
      </c>
      <c r="AZ27">
        <f>(AK27-AR27)/AR27</f>
        <v>0</v>
      </c>
      <c r="BA27" t="s">
        <v>271</v>
      </c>
      <c r="BB27">
        <v>0</v>
      </c>
      <c r="BC27">
        <f>AR27-BB27</f>
        <v>0</v>
      </c>
      <c r="BD27">
        <f>(AR27-AQ27)/(AR27-BB27)</f>
        <v>0</v>
      </c>
      <c r="BE27">
        <f>(AK27-AR27)/(AK27-BB27)</f>
        <v>0</v>
      </c>
      <c r="BF27">
        <f>(AR27-AQ27)/(AR27-AJ27)</f>
        <v>0</v>
      </c>
      <c r="BG27">
        <f>(AK27-AR27)/(AK27-AJ27)</f>
        <v>0</v>
      </c>
      <c r="BH27">
        <f>(BD27*BB27/AQ27)</f>
        <v>0</v>
      </c>
      <c r="BI27">
        <f>(1-BH27)</f>
        <v>0</v>
      </c>
      <c r="BJ27">
        <f>$B$11*CH27+$C$11*CI27+$F$11*CJ27*(1-CM27)</f>
        <v>0</v>
      </c>
      <c r="BK27">
        <f>BJ27*BL27</f>
        <v>0</v>
      </c>
      <c r="BL27">
        <f>($B$11*$D$9+$C$11*$D$9+$F$11*((CW27+CO27)/MAX(CW27+CO27+CX27, 0.1)*$I$9+CX27/MAX(CW27+CO27+CX27, 0.1)*$J$9))/($B$11+$C$11+$F$11)</f>
        <v>0</v>
      </c>
      <c r="BM27">
        <f>($B$11*$K$9+$C$11*$K$9+$F$11*((CW27+CO27)/MAX(CW27+CO27+CX27, 0.1)*$P$9+CX27/MAX(CW27+CO27+CX27, 0.1)*$Q$9))/($B$11+$C$11+$F$11)</f>
        <v>0</v>
      </c>
      <c r="BN27">
        <v>6</v>
      </c>
      <c r="BO27">
        <v>0.5</v>
      </c>
      <c r="BP27" t="s">
        <v>272</v>
      </c>
      <c r="BQ27">
        <v>2</v>
      </c>
      <c r="BR27">
        <v>1604418249.1</v>
      </c>
      <c r="BS27">
        <v>33.6442</v>
      </c>
      <c r="BT27">
        <v>39.1963</v>
      </c>
      <c r="BU27">
        <v>21.7077</v>
      </c>
      <c r="BV27">
        <v>20.0343</v>
      </c>
      <c r="BW27">
        <v>33.8872</v>
      </c>
      <c r="BX27">
        <v>21.3803</v>
      </c>
      <c r="BY27">
        <v>500.06</v>
      </c>
      <c r="BZ27">
        <v>100.546</v>
      </c>
      <c r="CA27">
        <v>0.100001</v>
      </c>
      <c r="CB27">
        <v>25.1051</v>
      </c>
      <c r="CC27">
        <v>24.9998</v>
      </c>
      <c r="CD27">
        <v>999.9</v>
      </c>
      <c r="CE27">
        <v>0</v>
      </c>
      <c r="CF27">
        <v>0</v>
      </c>
      <c r="CG27">
        <v>10006.2</v>
      </c>
      <c r="CH27">
        <v>0</v>
      </c>
      <c r="CI27">
        <v>1.00795</v>
      </c>
      <c r="CJ27">
        <v>1200.05</v>
      </c>
      <c r="CK27">
        <v>0.967011</v>
      </c>
      <c r="CL27">
        <v>0.032989</v>
      </c>
      <c r="CM27">
        <v>0</v>
      </c>
      <c r="CN27">
        <v>2.1958</v>
      </c>
      <c r="CO27">
        <v>0</v>
      </c>
      <c r="CP27">
        <v>7576</v>
      </c>
      <c r="CQ27">
        <v>11401.9</v>
      </c>
      <c r="CR27">
        <v>38.187</v>
      </c>
      <c r="CS27">
        <v>41.25</v>
      </c>
      <c r="CT27">
        <v>39.562</v>
      </c>
      <c r="CU27">
        <v>39.937</v>
      </c>
      <c r="CV27">
        <v>38.437</v>
      </c>
      <c r="CW27">
        <v>1160.46</v>
      </c>
      <c r="CX27">
        <v>39.59</v>
      </c>
      <c r="CY27">
        <v>0</v>
      </c>
      <c r="CZ27">
        <v>1604418248.8</v>
      </c>
      <c r="DA27">
        <v>0</v>
      </c>
      <c r="DB27">
        <v>2.582912</v>
      </c>
      <c r="DC27">
        <v>-0.097223063097312</v>
      </c>
      <c r="DD27">
        <v>-251.037692682138</v>
      </c>
      <c r="DE27">
        <v>7603.2032</v>
      </c>
      <c r="DF27">
        <v>15</v>
      </c>
      <c r="DG27">
        <v>1604417947.1</v>
      </c>
      <c r="DH27" t="s">
        <v>273</v>
      </c>
      <c r="DI27">
        <v>1604417940.1</v>
      </c>
      <c r="DJ27">
        <v>1604417947.1</v>
      </c>
      <c r="DK27">
        <v>1</v>
      </c>
      <c r="DL27">
        <v>-0.134</v>
      </c>
      <c r="DM27">
        <v>0.013</v>
      </c>
      <c r="DN27">
        <v>0.037</v>
      </c>
      <c r="DO27">
        <v>0.31</v>
      </c>
      <c r="DP27">
        <v>420</v>
      </c>
      <c r="DQ27">
        <v>20</v>
      </c>
      <c r="DR27">
        <v>0.08</v>
      </c>
      <c r="DS27">
        <v>0.06</v>
      </c>
      <c r="DT27">
        <v>0</v>
      </c>
      <c r="DU27">
        <v>0</v>
      </c>
      <c r="DV27" t="s">
        <v>274</v>
      </c>
      <c r="DW27">
        <v>100</v>
      </c>
      <c r="DX27">
        <v>100</v>
      </c>
      <c r="DY27">
        <v>-0.243</v>
      </c>
      <c r="DZ27">
        <v>0.3274</v>
      </c>
      <c r="EA27">
        <v>-0.278027610152098</v>
      </c>
      <c r="EB27">
        <v>0.00106189765250334</v>
      </c>
      <c r="EC27">
        <v>-8.23004791133579e-07</v>
      </c>
      <c r="ED27">
        <v>1.95222372915411e-10</v>
      </c>
      <c r="EE27">
        <v>0.0605696754882689</v>
      </c>
      <c r="EF27">
        <v>0.0242991256848972</v>
      </c>
      <c r="EG27">
        <v>-0.00102667963148939</v>
      </c>
      <c r="EH27">
        <v>2.21636158600722e-05</v>
      </c>
      <c r="EI27">
        <v>2</v>
      </c>
      <c r="EJ27">
        <v>2037</v>
      </c>
      <c r="EK27">
        <v>1</v>
      </c>
      <c r="EL27">
        <v>24</v>
      </c>
      <c r="EM27">
        <v>5.2</v>
      </c>
      <c r="EN27">
        <v>5</v>
      </c>
      <c r="EO27">
        <v>2</v>
      </c>
      <c r="EP27">
        <v>511.673</v>
      </c>
      <c r="EQ27">
        <v>526.032</v>
      </c>
      <c r="ER27">
        <v>22.467</v>
      </c>
      <c r="ES27">
        <v>25.4817</v>
      </c>
      <c r="ET27">
        <v>30.0001</v>
      </c>
      <c r="EU27">
        <v>25.328</v>
      </c>
      <c r="EV27">
        <v>25.2864</v>
      </c>
      <c r="EW27">
        <v>4.34776</v>
      </c>
      <c r="EX27">
        <v>24.3565</v>
      </c>
      <c r="EY27">
        <v>100</v>
      </c>
      <c r="EZ27">
        <v>22.4675</v>
      </c>
      <c r="FA27">
        <v>49.6</v>
      </c>
      <c r="FB27">
        <v>20</v>
      </c>
      <c r="FC27">
        <v>102.323</v>
      </c>
      <c r="FD27">
        <v>102.097</v>
      </c>
    </row>
    <row r="28" spans="1:160">
      <c r="A28">
        <v>12</v>
      </c>
      <c r="B28">
        <v>1604418251.1</v>
      </c>
      <c r="C28">
        <v>22</v>
      </c>
      <c r="D28" t="s">
        <v>295</v>
      </c>
      <c r="E28" t="s">
        <v>296</v>
      </c>
      <c r="F28">
        <v>1604418251.1</v>
      </c>
      <c r="G28">
        <f>BY28*AE28*(BU28-BV28)/(100*BN28*(1000-AE28*BU28))</f>
        <v>0</v>
      </c>
      <c r="H28">
        <f>BY28*AE28*(BT28-BS28*(1000-AE28*BV28)/(1000-AE28*BU28))/(100*BN28)</f>
        <v>0</v>
      </c>
      <c r="I28">
        <f>BS28 - IF(AE28&gt;1, H28*BN28*100.0/(AG28*CG28), 0)</f>
        <v>0</v>
      </c>
      <c r="J28">
        <f>((P28-G28/2)*I28-H28)/(P28+G28/2)</f>
        <v>0</v>
      </c>
      <c r="K28">
        <f>J28*(BZ28+CA28)/1000.0</f>
        <v>0</v>
      </c>
      <c r="L28">
        <f>(BS28 - IF(AE28&gt;1, H28*BN28*100.0/(AG28*CG28), 0))*(BZ28+CA28)/1000.0</f>
        <v>0</v>
      </c>
      <c r="M28">
        <f>2.0/((1/O28-1/N28)+SIGN(O28)*SQRT((1/O28-1/N28)*(1/O28-1/N28) + 4*BO28/((BO28+1)*(BO28+1))*(2*1/O28*1/N28-1/N28*1/N28)))</f>
        <v>0</v>
      </c>
      <c r="N28">
        <f>IF(LEFT(BP28,1)&lt;&gt;"0",IF(LEFT(BP28,1)="1",3.0,BQ28),$D$5+$E$5*(CG28*BZ28/($K$5*1000))+$F$5*(CG28*BZ28/($K$5*1000))*MAX(MIN(BN28,$J$5),$I$5)*MAX(MIN(BN28,$J$5),$I$5)+$G$5*MAX(MIN(BN28,$J$5),$I$5)*(CG28*BZ28/($K$5*1000))+$H$5*(CG28*BZ28/($K$5*1000))*(CG28*BZ28/($K$5*1000)))</f>
        <v>0</v>
      </c>
      <c r="O28">
        <f>G28*(1000-(1000*0.61365*exp(17.502*S28/(240.97+S28))/(BZ28+CA28)+BU28)/2)/(1000*0.61365*exp(17.502*S28/(240.97+S28))/(BZ28+CA28)-BU28)</f>
        <v>0</v>
      </c>
      <c r="P28">
        <f>1/((BO28+1)/(M28/1.6)+1/(N28/1.37)) + BO28/((BO28+1)/(M28/1.6) + BO28/(N28/1.37))</f>
        <v>0</v>
      </c>
      <c r="Q28">
        <f>(BK28*BM28)</f>
        <v>0</v>
      </c>
      <c r="R28">
        <f>(CB28+(Q28+2*0.95*5.67E-8*(((CB28+$B$7)+273)^4-(CB28+273)^4)-44100*G28)/(1.84*29.3*N28+8*0.95*5.67E-8*(CB28+273)^3))</f>
        <v>0</v>
      </c>
      <c r="S28">
        <f>($C$7*CC28+$D$7*CD28+$E$7*R28)</f>
        <v>0</v>
      </c>
      <c r="T28">
        <f>0.61365*exp(17.502*S28/(240.97+S28))</f>
        <v>0</v>
      </c>
      <c r="U28">
        <f>(V28/W28*100)</f>
        <v>0</v>
      </c>
      <c r="V28">
        <f>BU28*(BZ28+CA28)/1000</f>
        <v>0</v>
      </c>
      <c r="W28">
        <f>0.61365*exp(17.502*CB28/(240.97+CB28))</f>
        <v>0</v>
      </c>
      <c r="X28">
        <f>(T28-BU28*(BZ28+CA28)/1000)</f>
        <v>0</v>
      </c>
      <c r="Y28">
        <f>(-G28*44100)</f>
        <v>0</v>
      </c>
      <c r="Z28">
        <f>2*29.3*N28*0.92*(CB28-S28)</f>
        <v>0</v>
      </c>
      <c r="AA28">
        <f>2*0.95*5.67E-8*(((CB28+$B$7)+273)^4-(S28+273)^4)</f>
        <v>0</v>
      </c>
      <c r="AB28">
        <f>Q28+AA28+Y28+Z28</f>
        <v>0</v>
      </c>
      <c r="AC28">
        <v>0</v>
      </c>
      <c r="AD28">
        <v>0</v>
      </c>
      <c r="AE28">
        <f>IF(AC28*$H$13&gt;=AG28,1.0,(AG28/(AG28-AC28*$H$13)))</f>
        <v>0</v>
      </c>
      <c r="AF28">
        <f>(AE28-1)*100</f>
        <v>0</v>
      </c>
      <c r="AG28">
        <f>MAX(0,($B$13+$C$13*CG28)/(1+$D$13*CG28)*BZ28/(CB28+273)*$E$13)</f>
        <v>0</v>
      </c>
      <c r="AH28" t="s">
        <v>271</v>
      </c>
      <c r="AI28" t="s">
        <v>271</v>
      </c>
      <c r="AJ28">
        <v>0</v>
      </c>
      <c r="AK28">
        <v>0</v>
      </c>
      <c r="AL28">
        <f>AK28-AJ28</f>
        <v>0</v>
      </c>
      <c r="AM28">
        <f>AL28/AK28</f>
        <v>0</v>
      </c>
      <c r="AN28">
        <v>0</v>
      </c>
      <c r="AO28" t="s">
        <v>271</v>
      </c>
      <c r="AP28" t="s">
        <v>271</v>
      </c>
      <c r="AQ28">
        <v>0</v>
      </c>
      <c r="AR28">
        <v>0</v>
      </c>
      <c r="AS28">
        <f>1-AQ28/AR28</f>
        <v>0</v>
      </c>
      <c r="AT28">
        <v>0.5</v>
      </c>
      <c r="AU28">
        <f>BK28</f>
        <v>0</v>
      </c>
      <c r="AV28">
        <f>H28</f>
        <v>0</v>
      </c>
      <c r="AW28">
        <f>AS28*AT28*AU28</f>
        <v>0</v>
      </c>
      <c r="AX28">
        <f>BC28/AR28</f>
        <v>0</v>
      </c>
      <c r="AY28">
        <f>(AV28-AN28)/AU28</f>
        <v>0</v>
      </c>
      <c r="AZ28">
        <f>(AK28-AR28)/AR28</f>
        <v>0</v>
      </c>
      <c r="BA28" t="s">
        <v>271</v>
      </c>
      <c r="BB28">
        <v>0</v>
      </c>
      <c r="BC28">
        <f>AR28-BB28</f>
        <v>0</v>
      </c>
      <c r="BD28">
        <f>(AR28-AQ28)/(AR28-BB28)</f>
        <v>0</v>
      </c>
      <c r="BE28">
        <f>(AK28-AR28)/(AK28-BB28)</f>
        <v>0</v>
      </c>
      <c r="BF28">
        <f>(AR28-AQ28)/(AR28-AJ28)</f>
        <v>0</v>
      </c>
      <c r="BG28">
        <f>(AK28-AR28)/(AK28-AJ28)</f>
        <v>0</v>
      </c>
      <c r="BH28">
        <f>(BD28*BB28/AQ28)</f>
        <v>0</v>
      </c>
      <c r="BI28">
        <f>(1-BH28)</f>
        <v>0</v>
      </c>
      <c r="BJ28">
        <f>$B$11*CH28+$C$11*CI28+$F$11*CJ28*(1-CM28)</f>
        <v>0</v>
      </c>
      <c r="BK28">
        <f>BJ28*BL28</f>
        <v>0</v>
      </c>
      <c r="BL28">
        <f>($B$11*$D$9+$C$11*$D$9+$F$11*((CW28+CO28)/MAX(CW28+CO28+CX28, 0.1)*$I$9+CX28/MAX(CW28+CO28+CX28, 0.1)*$J$9))/($B$11+$C$11+$F$11)</f>
        <v>0</v>
      </c>
      <c r="BM28">
        <f>($B$11*$K$9+$C$11*$K$9+$F$11*((CW28+CO28)/MAX(CW28+CO28+CX28, 0.1)*$P$9+CX28/MAX(CW28+CO28+CX28, 0.1)*$Q$9))/($B$11+$C$11+$F$11)</f>
        <v>0</v>
      </c>
      <c r="BN28">
        <v>6</v>
      </c>
      <c r="BO28">
        <v>0.5</v>
      </c>
      <c r="BP28" t="s">
        <v>272</v>
      </c>
      <c r="BQ28">
        <v>2</v>
      </c>
      <c r="BR28">
        <v>1604418251.1</v>
      </c>
      <c r="BS28">
        <v>35.383</v>
      </c>
      <c r="BT28">
        <v>42.4889</v>
      </c>
      <c r="BU28">
        <v>21.7098</v>
      </c>
      <c r="BV28">
        <v>20.0343</v>
      </c>
      <c r="BW28">
        <v>35.6242</v>
      </c>
      <c r="BX28">
        <v>21.3824</v>
      </c>
      <c r="BY28">
        <v>499.958</v>
      </c>
      <c r="BZ28">
        <v>100.546</v>
      </c>
      <c r="CA28">
        <v>0.0999951</v>
      </c>
      <c r="CB28">
        <v>25.1051</v>
      </c>
      <c r="CC28">
        <v>25.0016</v>
      </c>
      <c r="CD28">
        <v>999.9</v>
      </c>
      <c r="CE28">
        <v>0</v>
      </c>
      <c r="CF28">
        <v>0</v>
      </c>
      <c r="CG28">
        <v>10001.9</v>
      </c>
      <c r="CH28">
        <v>0</v>
      </c>
      <c r="CI28">
        <v>1.00795</v>
      </c>
      <c r="CJ28">
        <v>1200.04</v>
      </c>
      <c r="CK28">
        <v>0.967011</v>
      </c>
      <c r="CL28">
        <v>0.032989</v>
      </c>
      <c r="CM28">
        <v>0</v>
      </c>
      <c r="CN28">
        <v>2.6845</v>
      </c>
      <c r="CO28">
        <v>0</v>
      </c>
      <c r="CP28">
        <v>7570.01</v>
      </c>
      <c r="CQ28">
        <v>11401.8</v>
      </c>
      <c r="CR28">
        <v>38.187</v>
      </c>
      <c r="CS28">
        <v>41.25</v>
      </c>
      <c r="CT28">
        <v>39.625</v>
      </c>
      <c r="CU28">
        <v>39.937</v>
      </c>
      <c r="CV28">
        <v>38.437</v>
      </c>
      <c r="CW28">
        <v>1160.45</v>
      </c>
      <c r="CX28">
        <v>39.59</v>
      </c>
      <c r="CY28">
        <v>0</v>
      </c>
      <c r="CZ28">
        <v>1604418251.2</v>
      </c>
      <c r="DA28">
        <v>0</v>
      </c>
      <c r="DB28">
        <v>2.587004</v>
      </c>
      <c r="DC28">
        <v>0.0502077115988059</v>
      </c>
      <c r="DD28">
        <v>-229.447692273505</v>
      </c>
      <c r="DE28">
        <v>7593.6084</v>
      </c>
      <c r="DF28">
        <v>15</v>
      </c>
      <c r="DG28">
        <v>1604417947.1</v>
      </c>
      <c r="DH28" t="s">
        <v>273</v>
      </c>
      <c r="DI28">
        <v>1604417940.1</v>
      </c>
      <c r="DJ28">
        <v>1604417947.1</v>
      </c>
      <c r="DK28">
        <v>1</v>
      </c>
      <c r="DL28">
        <v>-0.134</v>
      </c>
      <c r="DM28">
        <v>0.013</v>
      </c>
      <c r="DN28">
        <v>0.037</v>
      </c>
      <c r="DO28">
        <v>0.31</v>
      </c>
      <c r="DP28">
        <v>420</v>
      </c>
      <c r="DQ28">
        <v>20</v>
      </c>
      <c r="DR28">
        <v>0.08</v>
      </c>
      <c r="DS28">
        <v>0.06</v>
      </c>
      <c r="DT28">
        <v>0</v>
      </c>
      <c r="DU28">
        <v>0</v>
      </c>
      <c r="DV28" t="s">
        <v>274</v>
      </c>
      <c r="DW28">
        <v>100</v>
      </c>
      <c r="DX28">
        <v>100</v>
      </c>
      <c r="DY28">
        <v>-0.241</v>
      </c>
      <c r="DZ28">
        <v>0.3274</v>
      </c>
      <c r="EA28">
        <v>-0.278027610152098</v>
      </c>
      <c r="EB28">
        <v>0.00106189765250334</v>
      </c>
      <c r="EC28">
        <v>-8.23004791133579e-07</v>
      </c>
      <c r="ED28">
        <v>1.95222372915411e-10</v>
      </c>
      <c r="EE28">
        <v>0.0605696754882689</v>
      </c>
      <c r="EF28">
        <v>0.0242991256848972</v>
      </c>
      <c r="EG28">
        <v>-0.00102667963148939</v>
      </c>
      <c r="EH28">
        <v>2.21636158600722e-05</v>
      </c>
      <c r="EI28">
        <v>2</v>
      </c>
      <c r="EJ28">
        <v>2037</v>
      </c>
      <c r="EK28">
        <v>1</v>
      </c>
      <c r="EL28">
        <v>24</v>
      </c>
      <c r="EM28">
        <v>5.2</v>
      </c>
      <c r="EN28">
        <v>5.1</v>
      </c>
      <c r="EO28">
        <v>2</v>
      </c>
      <c r="EP28">
        <v>511.424</v>
      </c>
      <c r="EQ28">
        <v>526.185</v>
      </c>
      <c r="ER28">
        <v>22.466</v>
      </c>
      <c r="ES28">
        <v>25.4817</v>
      </c>
      <c r="ET28">
        <v>30.0001</v>
      </c>
      <c r="EU28">
        <v>25.3291</v>
      </c>
      <c r="EV28">
        <v>25.2864</v>
      </c>
      <c r="EW28">
        <v>4.51076</v>
      </c>
      <c r="EX28">
        <v>24.3565</v>
      </c>
      <c r="EY28">
        <v>100</v>
      </c>
      <c r="EZ28">
        <v>22.4675</v>
      </c>
      <c r="FA28">
        <v>54.64</v>
      </c>
      <c r="FB28">
        <v>20</v>
      </c>
      <c r="FC28">
        <v>102.322</v>
      </c>
      <c r="FD28">
        <v>102.097</v>
      </c>
    </row>
    <row r="29" spans="1:160">
      <c r="A29">
        <v>13</v>
      </c>
      <c r="B29">
        <v>1604418253.1</v>
      </c>
      <c r="C29">
        <v>24</v>
      </c>
      <c r="D29" t="s">
        <v>297</v>
      </c>
      <c r="E29" t="s">
        <v>298</v>
      </c>
      <c r="F29">
        <v>1604418253.1</v>
      </c>
      <c r="G29">
        <f>BY29*AE29*(BU29-BV29)/(100*BN29*(1000-AE29*BU29))</f>
        <v>0</v>
      </c>
      <c r="H29">
        <f>BY29*AE29*(BT29-BS29*(1000-AE29*BV29)/(1000-AE29*BU29))/(100*BN29)</f>
        <v>0</v>
      </c>
      <c r="I29">
        <f>BS29 - IF(AE29&gt;1, H29*BN29*100.0/(AG29*CG29), 0)</f>
        <v>0</v>
      </c>
      <c r="J29">
        <f>((P29-G29/2)*I29-H29)/(P29+G29/2)</f>
        <v>0</v>
      </c>
      <c r="K29">
        <f>J29*(BZ29+CA29)/1000.0</f>
        <v>0</v>
      </c>
      <c r="L29">
        <f>(BS29 - IF(AE29&gt;1, H29*BN29*100.0/(AG29*CG29), 0))*(BZ29+CA29)/1000.0</f>
        <v>0</v>
      </c>
      <c r="M29">
        <f>2.0/((1/O29-1/N29)+SIGN(O29)*SQRT((1/O29-1/N29)*(1/O29-1/N29) + 4*BO29/((BO29+1)*(BO29+1))*(2*1/O29*1/N29-1/N29*1/N29)))</f>
        <v>0</v>
      </c>
      <c r="N29">
        <f>IF(LEFT(BP29,1)&lt;&gt;"0",IF(LEFT(BP29,1)="1",3.0,BQ29),$D$5+$E$5*(CG29*BZ29/($K$5*1000))+$F$5*(CG29*BZ29/($K$5*1000))*MAX(MIN(BN29,$J$5),$I$5)*MAX(MIN(BN29,$J$5),$I$5)+$G$5*MAX(MIN(BN29,$J$5),$I$5)*(CG29*BZ29/($K$5*1000))+$H$5*(CG29*BZ29/($K$5*1000))*(CG29*BZ29/($K$5*1000)))</f>
        <v>0</v>
      </c>
      <c r="O29">
        <f>G29*(1000-(1000*0.61365*exp(17.502*S29/(240.97+S29))/(BZ29+CA29)+BU29)/2)/(1000*0.61365*exp(17.502*S29/(240.97+S29))/(BZ29+CA29)-BU29)</f>
        <v>0</v>
      </c>
      <c r="P29">
        <f>1/((BO29+1)/(M29/1.6)+1/(N29/1.37)) + BO29/((BO29+1)/(M29/1.6) + BO29/(N29/1.37))</f>
        <v>0</v>
      </c>
      <c r="Q29">
        <f>(BK29*BM29)</f>
        <v>0</v>
      </c>
      <c r="R29">
        <f>(CB29+(Q29+2*0.95*5.67E-8*(((CB29+$B$7)+273)^4-(CB29+273)^4)-44100*G29)/(1.84*29.3*N29+8*0.95*5.67E-8*(CB29+273)^3))</f>
        <v>0</v>
      </c>
      <c r="S29">
        <f>($C$7*CC29+$D$7*CD29+$E$7*R29)</f>
        <v>0</v>
      </c>
      <c r="T29">
        <f>0.61365*exp(17.502*S29/(240.97+S29))</f>
        <v>0</v>
      </c>
      <c r="U29">
        <f>(V29/W29*100)</f>
        <v>0</v>
      </c>
      <c r="V29">
        <f>BU29*(BZ29+CA29)/1000</f>
        <v>0</v>
      </c>
      <c r="W29">
        <f>0.61365*exp(17.502*CB29/(240.97+CB29))</f>
        <v>0</v>
      </c>
      <c r="X29">
        <f>(T29-BU29*(BZ29+CA29)/1000)</f>
        <v>0</v>
      </c>
      <c r="Y29">
        <f>(-G29*44100)</f>
        <v>0</v>
      </c>
      <c r="Z29">
        <f>2*29.3*N29*0.92*(CB29-S29)</f>
        <v>0</v>
      </c>
      <c r="AA29">
        <f>2*0.95*5.67E-8*(((CB29+$B$7)+273)^4-(S29+273)^4)</f>
        <v>0</v>
      </c>
      <c r="AB29">
        <f>Q29+AA29+Y29+Z29</f>
        <v>0</v>
      </c>
      <c r="AC29">
        <v>0</v>
      </c>
      <c r="AD29">
        <v>0</v>
      </c>
      <c r="AE29">
        <f>IF(AC29*$H$13&gt;=AG29,1.0,(AG29/(AG29-AC29*$H$13)))</f>
        <v>0</v>
      </c>
      <c r="AF29">
        <f>(AE29-1)*100</f>
        <v>0</v>
      </c>
      <c r="AG29">
        <f>MAX(0,($B$13+$C$13*CG29)/(1+$D$13*CG29)*BZ29/(CB29+273)*$E$13)</f>
        <v>0</v>
      </c>
      <c r="AH29" t="s">
        <v>271</v>
      </c>
      <c r="AI29" t="s">
        <v>271</v>
      </c>
      <c r="AJ29">
        <v>0</v>
      </c>
      <c r="AK29">
        <v>0</v>
      </c>
      <c r="AL29">
        <f>AK29-AJ29</f>
        <v>0</v>
      </c>
      <c r="AM29">
        <f>AL29/AK29</f>
        <v>0</v>
      </c>
      <c r="AN29">
        <v>0</v>
      </c>
      <c r="AO29" t="s">
        <v>271</v>
      </c>
      <c r="AP29" t="s">
        <v>271</v>
      </c>
      <c r="AQ29">
        <v>0</v>
      </c>
      <c r="AR29">
        <v>0</v>
      </c>
      <c r="AS29">
        <f>1-AQ29/AR29</f>
        <v>0</v>
      </c>
      <c r="AT29">
        <v>0.5</v>
      </c>
      <c r="AU29">
        <f>BK29</f>
        <v>0</v>
      </c>
      <c r="AV29">
        <f>H29</f>
        <v>0</v>
      </c>
      <c r="AW29">
        <f>AS29*AT29*AU29</f>
        <v>0</v>
      </c>
      <c r="AX29">
        <f>BC29/AR29</f>
        <v>0</v>
      </c>
      <c r="AY29">
        <f>(AV29-AN29)/AU29</f>
        <v>0</v>
      </c>
      <c r="AZ29">
        <f>(AK29-AR29)/AR29</f>
        <v>0</v>
      </c>
      <c r="BA29" t="s">
        <v>271</v>
      </c>
      <c r="BB29">
        <v>0</v>
      </c>
      <c r="BC29">
        <f>AR29-BB29</f>
        <v>0</v>
      </c>
      <c r="BD29">
        <f>(AR29-AQ29)/(AR29-BB29)</f>
        <v>0</v>
      </c>
      <c r="BE29">
        <f>(AK29-AR29)/(AK29-BB29)</f>
        <v>0</v>
      </c>
      <c r="BF29">
        <f>(AR29-AQ29)/(AR29-AJ29)</f>
        <v>0</v>
      </c>
      <c r="BG29">
        <f>(AK29-AR29)/(AK29-AJ29)</f>
        <v>0</v>
      </c>
      <c r="BH29">
        <f>(BD29*BB29/AQ29)</f>
        <v>0</v>
      </c>
      <c r="BI29">
        <f>(1-BH29)</f>
        <v>0</v>
      </c>
      <c r="BJ29">
        <f>$B$11*CH29+$C$11*CI29+$F$11*CJ29*(1-CM29)</f>
        <v>0</v>
      </c>
      <c r="BK29">
        <f>BJ29*BL29</f>
        <v>0</v>
      </c>
      <c r="BL29">
        <f>($B$11*$D$9+$C$11*$D$9+$F$11*((CW29+CO29)/MAX(CW29+CO29+CX29, 0.1)*$I$9+CX29/MAX(CW29+CO29+CX29, 0.1)*$J$9))/($B$11+$C$11+$F$11)</f>
        <v>0</v>
      </c>
      <c r="BM29">
        <f>($B$11*$K$9+$C$11*$K$9+$F$11*((CW29+CO29)/MAX(CW29+CO29+CX29, 0.1)*$P$9+CX29/MAX(CW29+CO29+CX29, 0.1)*$Q$9))/($B$11+$C$11+$F$11)</f>
        <v>0</v>
      </c>
      <c r="BN29">
        <v>6</v>
      </c>
      <c r="BO29">
        <v>0.5</v>
      </c>
      <c r="BP29" t="s">
        <v>272</v>
      </c>
      <c r="BQ29">
        <v>2</v>
      </c>
      <c r="BR29">
        <v>1604418253.1</v>
      </c>
      <c r="BS29">
        <v>37.4859</v>
      </c>
      <c r="BT29">
        <v>45.7785</v>
      </c>
      <c r="BU29">
        <v>21.7106</v>
      </c>
      <c r="BV29">
        <v>20.034</v>
      </c>
      <c r="BW29">
        <v>37.725</v>
      </c>
      <c r="BX29">
        <v>21.3832</v>
      </c>
      <c r="BY29">
        <v>500.043</v>
      </c>
      <c r="BZ29">
        <v>100.546</v>
      </c>
      <c r="CA29">
        <v>0.100071</v>
      </c>
      <c r="CB29">
        <v>25.1042</v>
      </c>
      <c r="CC29">
        <v>24.9974</v>
      </c>
      <c r="CD29">
        <v>999.9</v>
      </c>
      <c r="CE29">
        <v>0</v>
      </c>
      <c r="CF29">
        <v>0</v>
      </c>
      <c r="CG29">
        <v>10012.5</v>
      </c>
      <c r="CH29">
        <v>0</v>
      </c>
      <c r="CI29">
        <v>1.00795</v>
      </c>
      <c r="CJ29">
        <v>1200.05</v>
      </c>
      <c r="CK29">
        <v>0.967011</v>
      </c>
      <c r="CL29">
        <v>0.032989</v>
      </c>
      <c r="CM29">
        <v>0</v>
      </c>
      <c r="CN29">
        <v>2.6077</v>
      </c>
      <c r="CO29">
        <v>0</v>
      </c>
      <c r="CP29">
        <v>7566.67</v>
      </c>
      <c r="CQ29">
        <v>11402</v>
      </c>
      <c r="CR29">
        <v>38.125</v>
      </c>
      <c r="CS29">
        <v>41.187</v>
      </c>
      <c r="CT29">
        <v>39.625</v>
      </c>
      <c r="CU29">
        <v>39.937</v>
      </c>
      <c r="CV29">
        <v>38.437</v>
      </c>
      <c r="CW29">
        <v>1160.46</v>
      </c>
      <c r="CX29">
        <v>39.59</v>
      </c>
      <c r="CY29">
        <v>0</v>
      </c>
      <c r="CZ29">
        <v>1604418253</v>
      </c>
      <c r="DA29">
        <v>0</v>
      </c>
      <c r="DB29">
        <v>2.60745384615385</v>
      </c>
      <c r="DC29">
        <v>0.0420444593645773</v>
      </c>
      <c r="DD29">
        <v>-209.473845839747</v>
      </c>
      <c r="DE29">
        <v>7588.35961538462</v>
      </c>
      <c r="DF29">
        <v>15</v>
      </c>
      <c r="DG29">
        <v>1604417947.1</v>
      </c>
      <c r="DH29" t="s">
        <v>273</v>
      </c>
      <c r="DI29">
        <v>1604417940.1</v>
      </c>
      <c r="DJ29">
        <v>1604417947.1</v>
      </c>
      <c r="DK29">
        <v>1</v>
      </c>
      <c r="DL29">
        <v>-0.134</v>
      </c>
      <c r="DM29">
        <v>0.013</v>
      </c>
      <c r="DN29">
        <v>0.037</v>
      </c>
      <c r="DO29">
        <v>0.31</v>
      </c>
      <c r="DP29">
        <v>420</v>
      </c>
      <c r="DQ29">
        <v>20</v>
      </c>
      <c r="DR29">
        <v>0.08</v>
      </c>
      <c r="DS29">
        <v>0.06</v>
      </c>
      <c r="DT29">
        <v>0</v>
      </c>
      <c r="DU29">
        <v>0</v>
      </c>
      <c r="DV29" t="s">
        <v>274</v>
      </c>
      <c r="DW29">
        <v>100</v>
      </c>
      <c r="DX29">
        <v>100</v>
      </c>
      <c r="DY29">
        <v>-0.239</v>
      </c>
      <c r="DZ29">
        <v>0.3274</v>
      </c>
      <c r="EA29">
        <v>-0.278027610152098</v>
      </c>
      <c r="EB29">
        <v>0.00106189765250334</v>
      </c>
      <c r="EC29">
        <v>-8.23004791133579e-07</v>
      </c>
      <c r="ED29">
        <v>1.95222372915411e-10</v>
      </c>
      <c r="EE29">
        <v>0.0605696754882689</v>
      </c>
      <c r="EF29">
        <v>0.0242991256848972</v>
      </c>
      <c r="EG29">
        <v>-0.00102667963148939</v>
      </c>
      <c r="EH29">
        <v>2.21636158600722e-05</v>
      </c>
      <c r="EI29">
        <v>2</v>
      </c>
      <c r="EJ29">
        <v>2037</v>
      </c>
      <c r="EK29">
        <v>1</v>
      </c>
      <c r="EL29">
        <v>24</v>
      </c>
      <c r="EM29">
        <v>5.2</v>
      </c>
      <c r="EN29">
        <v>5.1</v>
      </c>
      <c r="EO29">
        <v>2</v>
      </c>
      <c r="EP29">
        <v>511.489</v>
      </c>
      <c r="EQ29">
        <v>526.109</v>
      </c>
      <c r="ER29">
        <v>22.4647</v>
      </c>
      <c r="ES29">
        <v>25.4817</v>
      </c>
      <c r="ET29">
        <v>30.0001</v>
      </c>
      <c r="EU29">
        <v>25.3299</v>
      </c>
      <c r="EV29">
        <v>25.2864</v>
      </c>
      <c r="EW29">
        <v>4.60656</v>
      </c>
      <c r="EX29">
        <v>24.3565</v>
      </c>
      <c r="EY29">
        <v>100</v>
      </c>
      <c r="EZ29">
        <v>22.5058</v>
      </c>
      <c r="FA29">
        <v>59.67</v>
      </c>
      <c r="FB29">
        <v>20</v>
      </c>
      <c r="FC29">
        <v>102.321</v>
      </c>
      <c r="FD29">
        <v>102.097</v>
      </c>
    </row>
    <row r="30" spans="1:160">
      <c r="A30">
        <v>14</v>
      </c>
      <c r="B30">
        <v>1604418255.1</v>
      </c>
      <c r="C30">
        <v>26</v>
      </c>
      <c r="D30" t="s">
        <v>299</v>
      </c>
      <c r="E30" t="s">
        <v>300</v>
      </c>
      <c r="F30">
        <v>1604418255.1</v>
      </c>
      <c r="G30">
        <f>BY30*AE30*(BU30-BV30)/(100*BN30*(1000-AE30*BU30))</f>
        <v>0</v>
      </c>
      <c r="H30">
        <f>BY30*AE30*(BT30-BS30*(1000-AE30*BV30)/(1000-AE30*BU30))/(100*BN30)</f>
        <v>0</v>
      </c>
      <c r="I30">
        <f>BS30 - IF(AE30&gt;1, H30*BN30*100.0/(AG30*CG30), 0)</f>
        <v>0</v>
      </c>
      <c r="J30">
        <f>((P30-G30/2)*I30-H30)/(P30+G30/2)</f>
        <v>0</v>
      </c>
      <c r="K30">
        <f>J30*(BZ30+CA30)/1000.0</f>
        <v>0</v>
      </c>
      <c r="L30">
        <f>(BS30 - IF(AE30&gt;1, H30*BN30*100.0/(AG30*CG30), 0))*(BZ30+CA30)/1000.0</f>
        <v>0</v>
      </c>
      <c r="M30">
        <f>2.0/((1/O30-1/N30)+SIGN(O30)*SQRT((1/O30-1/N30)*(1/O30-1/N30) + 4*BO30/((BO30+1)*(BO30+1))*(2*1/O30*1/N30-1/N30*1/N30)))</f>
        <v>0</v>
      </c>
      <c r="N30">
        <f>IF(LEFT(BP30,1)&lt;&gt;"0",IF(LEFT(BP30,1)="1",3.0,BQ30),$D$5+$E$5*(CG30*BZ30/($K$5*1000))+$F$5*(CG30*BZ30/($K$5*1000))*MAX(MIN(BN30,$J$5),$I$5)*MAX(MIN(BN30,$J$5),$I$5)+$G$5*MAX(MIN(BN30,$J$5),$I$5)*(CG30*BZ30/($K$5*1000))+$H$5*(CG30*BZ30/($K$5*1000))*(CG30*BZ30/($K$5*1000)))</f>
        <v>0</v>
      </c>
      <c r="O30">
        <f>G30*(1000-(1000*0.61365*exp(17.502*S30/(240.97+S30))/(BZ30+CA30)+BU30)/2)/(1000*0.61365*exp(17.502*S30/(240.97+S30))/(BZ30+CA30)-BU30)</f>
        <v>0</v>
      </c>
      <c r="P30">
        <f>1/((BO30+1)/(M30/1.6)+1/(N30/1.37)) + BO30/((BO30+1)/(M30/1.6) + BO30/(N30/1.37))</f>
        <v>0</v>
      </c>
      <c r="Q30">
        <f>(BK30*BM30)</f>
        <v>0</v>
      </c>
      <c r="R30">
        <f>(CB30+(Q30+2*0.95*5.67E-8*(((CB30+$B$7)+273)^4-(CB30+273)^4)-44100*G30)/(1.84*29.3*N30+8*0.95*5.67E-8*(CB30+273)^3))</f>
        <v>0</v>
      </c>
      <c r="S30">
        <f>($C$7*CC30+$D$7*CD30+$E$7*R30)</f>
        <v>0</v>
      </c>
      <c r="T30">
        <f>0.61365*exp(17.502*S30/(240.97+S30))</f>
        <v>0</v>
      </c>
      <c r="U30">
        <f>(V30/W30*100)</f>
        <v>0</v>
      </c>
      <c r="V30">
        <f>BU30*(BZ30+CA30)/1000</f>
        <v>0</v>
      </c>
      <c r="W30">
        <f>0.61365*exp(17.502*CB30/(240.97+CB30))</f>
        <v>0</v>
      </c>
      <c r="X30">
        <f>(T30-BU30*(BZ30+CA30)/1000)</f>
        <v>0</v>
      </c>
      <c r="Y30">
        <f>(-G30*44100)</f>
        <v>0</v>
      </c>
      <c r="Z30">
        <f>2*29.3*N30*0.92*(CB30-S30)</f>
        <v>0</v>
      </c>
      <c r="AA30">
        <f>2*0.95*5.67E-8*(((CB30+$B$7)+273)^4-(S30+273)^4)</f>
        <v>0</v>
      </c>
      <c r="AB30">
        <f>Q30+AA30+Y30+Z30</f>
        <v>0</v>
      </c>
      <c r="AC30">
        <v>0</v>
      </c>
      <c r="AD30">
        <v>0</v>
      </c>
      <c r="AE30">
        <f>IF(AC30*$H$13&gt;=AG30,1.0,(AG30/(AG30-AC30*$H$13)))</f>
        <v>0</v>
      </c>
      <c r="AF30">
        <f>(AE30-1)*100</f>
        <v>0</v>
      </c>
      <c r="AG30">
        <f>MAX(0,($B$13+$C$13*CG30)/(1+$D$13*CG30)*BZ30/(CB30+273)*$E$13)</f>
        <v>0</v>
      </c>
      <c r="AH30" t="s">
        <v>271</v>
      </c>
      <c r="AI30" t="s">
        <v>271</v>
      </c>
      <c r="AJ30">
        <v>0</v>
      </c>
      <c r="AK30">
        <v>0</v>
      </c>
      <c r="AL30">
        <f>AK30-AJ30</f>
        <v>0</v>
      </c>
      <c r="AM30">
        <f>AL30/AK30</f>
        <v>0</v>
      </c>
      <c r="AN30">
        <v>0</v>
      </c>
      <c r="AO30" t="s">
        <v>271</v>
      </c>
      <c r="AP30" t="s">
        <v>271</v>
      </c>
      <c r="AQ30">
        <v>0</v>
      </c>
      <c r="AR30">
        <v>0</v>
      </c>
      <c r="AS30">
        <f>1-AQ30/AR30</f>
        <v>0</v>
      </c>
      <c r="AT30">
        <v>0.5</v>
      </c>
      <c r="AU30">
        <f>BK30</f>
        <v>0</v>
      </c>
      <c r="AV30">
        <f>H30</f>
        <v>0</v>
      </c>
      <c r="AW30">
        <f>AS30*AT30*AU30</f>
        <v>0</v>
      </c>
      <c r="AX30">
        <f>BC30/AR30</f>
        <v>0</v>
      </c>
      <c r="AY30">
        <f>(AV30-AN30)/AU30</f>
        <v>0</v>
      </c>
      <c r="AZ30">
        <f>(AK30-AR30)/AR30</f>
        <v>0</v>
      </c>
      <c r="BA30" t="s">
        <v>271</v>
      </c>
      <c r="BB30">
        <v>0</v>
      </c>
      <c r="BC30">
        <f>AR30-BB30</f>
        <v>0</v>
      </c>
      <c r="BD30">
        <f>(AR30-AQ30)/(AR30-BB30)</f>
        <v>0</v>
      </c>
      <c r="BE30">
        <f>(AK30-AR30)/(AK30-BB30)</f>
        <v>0</v>
      </c>
      <c r="BF30">
        <f>(AR30-AQ30)/(AR30-AJ30)</f>
        <v>0</v>
      </c>
      <c r="BG30">
        <f>(AK30-AR30)/(AK30-AJ30)</f>
        <v>0</v>
      </c>
      <c r="BH30">
        <f>(BD30*BB30/AQ30)</f>
        <v>0</v>
      </c>
      <c r="BI30">
        <f>(1-BH30)</f>
        <v>0</v>
      </c>
      <c r="BJ30">
        <f>$B$11*CH30+$C$11*CI30+$F$11*CJ30*(1-CM30)</f>
        <v>0</v>
      </c>
      <c r="BK30">
        <f>BJ30*BL30</f>
        <v>0</v>
      </c>
      <c r="BL30">
        <f>($B$11*$D$9+$C$11*$D$9+$F$11*((CW30+CO30)/MAX(CW30+CO30+CX30, 0.1)*$I$9+CX30/MAX(CW30+CO30+CX30, 0.1)*$J$9))/($B$11+$C$11+$F$11)</f>
        <v>0</v>
      </c>
      <c r="BM30">
        <f>($B$11*$K$9+$C$11*$K$9+$F$11*((CW30+CO30)/MAX(CW30+CO30+CX30, 0.1)*$P$9+CX30/MAX(CW30+CO30+CX30, 0.1)*$Q$9))/($B$11+$C$11+$F$11)</f>
        <v>0</v>
      </c>
      <c r="BN30">
        <v>6</v>
      </c>
      <c r="BO30">
        <v>0.5</v>
      </c>
      <c r="BP30" t="s">
        <v>272</v>
      </c>
      <c r="BQ30">
        <v>2</v>
      </c>
      <c r="BR30">
        <v>1604418255.1</v>
      </c>
      <c r="BS30">
        <v>39.8606</v>
      </c>
      <c r="BT30">
        <v>48.9834</v>
      </c>
      <c r="BU30">
        <v>21.7144</v>
      </c>
      <c r="BV30">
        <v>20.0343</v>
      </c>
      <c r="BW30">
        <v>40.0974</v>
      </c>
      <c r="BX30">
        <v>21.3869</v>
      </c>
      <c r="BY30">
        <v>500.051</v>
      </c>
      <c r="BZ30">
        <v>100.546</v>
      </c>
      <c r="CA30">
        <v>0.099991</v>
      </c>
      <c r="CB30">
        <v>25.1032</v>
      </c>
      <c r="CC30">
        <v>24.9948</v>
      </c>
      <c r="CD30">
        <v>999.9</v>
      </c>
      <c r="CE30">
        <v>0</v>
      </c>
      <c r="CF30">
        <v>0</v>
      </c>
      <c r="CG30">
        <v>10018.8</v>
      </c>
      <c r="CH30">
        <v>0</v>
      </c>
      <c r="CI30">
        <v>1.00795</v>
      </c>
      <c r="CJ30">
        <v>1199.75</v>
      </c>
      <c r="CK30">
        <v>0.967003</v>
      </c>
      <c r="CL30">
        <v>0.0329973</v>
      </c>
      <c r="CM30">
        <v>0</v>
      </c>
      <c r="CN30">
        <v>2.6679</v>
      </c>
      <c r="CO30">
        <v>0</v>
      </c>
      <c r="CP30">
        <v>7561.65</v>
      </c>
      <c r="CQ30">
        <v>11399.1</v>
      </c>
      <c r="CR30">
        <v>38.187</v>
      </c>
      <c r="CS30">
        <v>41.25</v>
      </c>
      <c r="CT30">
        <v>39.625</v>
      </c>
      <c r="CU30">
        <v>39.937</v>
      </c>
      <c r="CV30">
        <v>38.437</v>
      </c>
      <c r="CW30">
        <v>1160.16</v>
      </c>
      <c r="CX30">
        <v>39.59</v>
      </c>
      <c r="CY30">
        <v>0</v>
      </c>
      <c r="CZ30">
        <v>1604418254.8</v>
      </c>
      <c r="DA30">
        <v>0</v>
      </c>
      <c r="DB30">
        <v>2.606484</v>
      </c>
      <c r="DC30">
        <v>0.195176939618213</v>
      </c>
      <c r="DD30">
        <v>-185.639231031439</v>
      </c>
      <c r="DE30">
        <v>7581.4268</v>
      </c>
      <c r="DF30">
        <v>15</v>
      </c>
      <c r="DG30">
        <v>1604417947.1</v>
      </c>
      <c r="DH30" t="s">
        <v>273</v>
      </c>
      <c r="DI30">
        <v>1604417940.1</v>
      </c>
      <c r="DJ30">
        <v>1604417947.1</v>
      </c>
      <c r="DK30">
        <v>1</v>
      </c>
      <c r="DL30">
        <v>-0.134</v>
      </c>
      <c r="DM30">
        <v>0.013</v>
      </c>
      <c r="DN30">
        <v>0.037</v>
      </c>
      <c r="DO30">
        <v>0.31</v>
      </c>
      <c r="DP30">
        <v>420</v>
      </c>
      <c r="DQ30">
        <v>20</v>
      </c>
      <c r="DR30">
        <v>0.08</v>
      </c>
      <c r="DS30">
        <v>0.06</v>
      </c>
      <c r="DT30">
        <v>0</v>
      </c>
      <c r="DU30">
        <v>0</v>
      </c>
      <c r="DV30" t="s">
        <v>274</v>
      </c>
      <c r="DW30">
        <v>100</v>
      </c>
      <c r="DX30">
        <v>100</v>
      </c>
      <c r="DY30">
        <v>-0.237</v>
      </c>
      <c r="DZ30">
        <v>0.3275</v>
      </c>
      <c r="EA30">
        <v>-0.278027610152098</v>
      </c>
      <c r="EB30">
        <v>0.00106189765250334</v>
      </c>
      <c r="EC30">
        <v>-8.23004791133579e-07</v>
      </c>
      <c r="ED30">
        <v>1.95222372915411e-10</v>
      </c>
      <c r="EE30">
        <v>0.0605696754882689</v>
      </c>
      <c r="EF30">
        <v>0.0242991256848972</v>
      </c>
      <c r="EG30">
        <v>-0.00102667963148939</v>
      </c>
      <c r="EH30">
        <v>2.21636158600722e-05</v>
      </c>
      <c r="EI30">
        <v>2</v>
      </c>
      <c r="EJ30">
        <v>2037</v>
      </c>
      <c r="EK30">
        <v>1</v>
      </c>
      <c r="EL30">
        <v>24</v>
      </c>
      <c r="EM30">
        <v>5.2</v>
      </c>
      <c r="EN30">
        <v>5.1</v>
      </c>
      <c r="EO30">
        <v>2</v>
      </c>
      <c r="EP30">
        <v>511.489</v>
      </c>
      <c r="EQ30">
        <v>526.128</v>
      </c>
      <c r="ER30">
        <v>22.466</v>
      </c>
      <c r="ES30">
        <v>25.4817</v>
      </c>
      <c r="ET30">
        <v>30.0001</v>
      </c>
      <c r="EU30">
        <v>25.3299</v>
      </c>
      <c r="EV30">
        <v>25.2864</v>
      </c>
      <c r="EW30">
        <v>4.77339</v>
      </c>
      <c r="EX30">
        <v>24.3565</v>
      </c>
      <c r="EY30">
        <v>100</v>
      </c>
      <c r="EZ30">
        <v>22.5058</v>
      </c>
      <c r="FA30">
        <v>59.67</v>
      </c>
      <c r="FB30">
        <v>20</v>
      </c>
      <c r="FC30">
        <v>102.322</v>
      </c>
      <c r="FD30">
        <v>102.097</v>
      </c>
    </row>
    <row r="31" spans="1:160">
      <c r="A31">
        <v>15</v>
      </c>
      <c r="B31">
        <v>1604418257.1</v>
      </c>
      <c r="C31">
        <v>28</v>
      </c>
      <c r="D31" t="s">
        <v>301</v>
      </c>
      <c r="E31" t="s">
        <v>302</v>
      </c>
      <c r="F31">
        <v>1604418257.1</v>
      </c>
      <c r="G31">
        <f>BY31*AE31*(BU31-BV31)/(100*BN31*(1000-AE31*BU31))</f>
        <v>0</v>
      </c>
      <c r="H31">
        <f>BY31*AE31*(BT31-BS31*(1000-AE31*BV31)/(1000-AE31*BU31))/(100*BN31)</f>
        <v>0</v>
      </c>
      <c r="I31">
        <f>BS31 - IF(AE31&gt;1, H31*BN31*100.0/(AG31*CG31), 0)</f>
        <v>0</v>
      </c>
      <c r="J31">
        <f>((P31-G31/2)*I31-H31)/(P31+G31/2)</f>
        <v>0</v>
      </c>
      <c r="K31">
        <f>J31*(BZ31+CA31)/1000.0</f>
        <v>0</v>
      </c>
      <c r="L31">
        <f>(BS31 - IF(AE31&gt;1, H31*BN31*100.0/(AG31*CG31), 0))*(BZ31+CA31)/1000.0</f>
        <v>0</v>
      </c>
      <c r="M31">
        <f>2.0/((1/O31-1/N31)+SIGN(O31)*SQRT((1/O31-1/N31)*(1/O31-1/N31) + 4*BO31/((BO31+1)*(BO31+1))*(2*1/O31*1/N31-1/N31*1/N31)))</f>
        <v>0</v>
      </c>
      <c r="N31">
        <f>IF(LEFT(BP31,1)&lt;&gt;"0",IF(LEFT(BP31,1)="1",3.0,BQ31),$D$5+$E$5*(CG31*BZ31/($K$5*1000))+$F$5*(CG31*BZ31/($K$5*1000))*MAX(MIN(BN31,$J$5),$I$5)*MAX(MIN(BN31,$J$5),$I$5)+$G$5*MAX(MIN(BN31,$J$5),$I$5)*(CG31*BZ31/($K$5*1000))+$H$5*(CG31*BZ31/($K$5*1000))*(CG31*BZ31/($K$5*1000)))</f>
        <v>0</v>
      </c>
      <c r="O31">
        <f>G31*(1000-(1000*0.61365*exp(17.502*S31/(240.97+S31))/(BZ31+CA31)+BU31)/2)/(1000*0.61365*exp(17.502*S31/(240.97+S31))/(BZ31+CA31)-BU31)</f>
        <v>0</v>
      </c>
      <c r="P31">
        <f>1/((BO31+1)/(M31/1.6)+1/(N31/1.37)) + BO31/((BO31+1)/(M31/1.6) + BO31/(N31/1.37))</f>
        <v>0</v>
      </c>
      <c r="Q31">
        <f>(BK31*BM31)</f>
        <v>0</v>
      </c>
      <c r="R31">
        <f>(CB31+(Q31+2*0.95*5.67E-8*(((CB31+$B$7)+273)^4-(CB31+273)^4)-44100*G31)/(1.84*29.3*N31+8*0.95*5.67E-8*(CB31+273)^3))</f>
        <v>0</v>
      </c>
      <c r="S31">
        <f>($C$7*CC31+$D$7*CD31+$E$7*R31)</f>
        <v>0</v>
      </c>
      <c r="T31">
        <f>0.61365*exp(17.502*S31/(240.97+S31))</f>
        <v>0</v>
      </c>
      <c r="U31">
        <f>(V31/W31*100)</f>
        <v>0</v>
      </c>
      <c r="V31">
        <f>BU31*(BZ31+CA31)/1000</f>
        <v>0</v>
      </c>
      <c r="W31">
        <f>0.61365*exp(17.502*CB31/(240.97+CB31))</f>
        <v>0</v>
      </c>
      <c r="X31">
        <f>(T31-BU31*(BZ31+CA31)/1000)</f>
        <v>0</v>
      </c>
      <c r="Y31">
        <f>(-G31*44100)</f>
        <v>0</v>
      </c>
      <c r="Z31">
        <f>2*29.3*N31*0.92*(CB31-S31)</f>
        <v>0</v>
      </c>
      <c r="AA31">
        <f>2*0.95*5.67E-8*(((CB31+$B$7)+273)^4-(S31+273)^4)</f>
        <v>0</v>
      </c>
      <c r="AB31">
        <f>Q31+AA31+Y31+Z31</f>
        <v>0</v>
      </c>
      <c r="AC31">
        <v>0</v>
      </c>
      <c r="AD31">
        <v>0</v>
      </c>
      <c r="AE31">
        <f>IF(AC31*$H$13&gt;=AG31,1.0,(AG31/(AG31-AC31*$H$13)))</f>
        <v>0</v>
      </c>
      <c r="AF31">
        <f>(AE31-1)*100</f>
        <v>0</v>
      </c>
      <c r="AG31">
        <f>MAX(0,($B$13+$C$13*CG31)/(1+$D$13*CG31)*BZ31/(CB31+273)*$E$13)</f>
        <v>0</v>
      </c>
      <c r="AH31" t="s">
        <v>271</v>
      </c>
      <c r="AI31" t="s">
        <v>271</v>
      </c>
      <c r="AJ31">
        <v>0</v>
      </c>
      <c r="AK31">
        <v>0</v>
      </c>
      <c r="AL31">
        <f>AK31-AJ31</f>
        <v>0</v>
      </c>
      <c r="AM31">
        <f>AL31/AK31</f>
        <v>0</v>
      </c>
      <c r="AN31">
        <v>0</v>
      </c>
      <c r="AO31" t="s">
        <v>271</v>
      </c>
      <c r="AP31" t="s">
        <v>271</v>
      </c>
      <c r="AQ31">
        <v>0</v>
      </c>
      <c r="AR31">
        <v>0</v>
      </c>
      <c r="AS31">
        <f>1-AQ31/AR31</f>
        <v>0</v>
      </c>
      <c r="AT31">
        <v>0.5</v>
      </c>
      <c r="AU31">
        <f>BK31</f>
        <v>0</v>
      </c>
      <c r="AV31">
        <f>H31</f>
        <v>0</v>
      </c>
      <c r="AW31">
        <f>AS31*AT31*AU31</f>
        <v>0</v>
      </c>
      <c r="AX31">
        <f>BC31/AR31</f>
        <v>0</v>
      </c>
      <c r="AY31">
        <f>(AV31-AN31)/AU31</f>
        <v>0</v>
      </c>
      <c r="AZ31">
        <f>(AK31-AR31)/AR31</f>
        <v>0</v>
      </c>
      <c r="BA31" t="s">
        <v>271</v>
      </c>
      <c r="BB31">
        <v>0</v>
      </c>
      <c r="BC31">
        <f>AR31-BB31</f>
        <v>0</v>
      </c>
      <c r="BD31">
        <f>(AR31-AQ31)/(AR31-BB31)</f>
        <v>0</v>
      </c>
      <c r="BE31">
        <f>(AK31-AR31)/(AK31-BB31)</f>
        <v>0</v>
      </c>
      <c r="BF31">
        <f>(AR31-AQ31)/(AR31-AJ31)</f>
        <v>0</v>
      </c>
      <c r="BG31">
        <f>(AK31-AR31)/(AK31-AJ31)</f>
        <v>0</v>
      </c>
      <c r="BH31">
        <f>(BD31*BB31/AQ31)</f>
        <v>0</v>
      </c>
      <c r="BI31">
        <f>(1-BH31)</f>
        <v>0</v>
      </c>
      <c r="BJ31">
        <f>$B$11*CH31+$C$11*CI31+$F$11*CJ31*(1-CM31)</f>
        <v>0</v>
      </c>
      <c r="BK31">
        <f>BJ31*BL31</f>
        <v>0</v>
      </c>
      <c r="BL31">
        <f>($B$11*$D$9+$C$11*$D$9+$F$11*((CW31+CO31)/MAX(CW31+CO31+CX31, 0.1)*$I$9+CX31/MAX(CW31+CO31+CX31, 0.1)*$J$9))/($B$11+$C$11+$F$11)</f>
        <v>0</v>
      </c>
      <c r="BM31">
        <f>($B$11*$K$9+$C$11*$K$9+$F$11*((CW31+CO31)/MAX(CW31+CO31+CX31, 0.1)*$P$9+CX31/MAX(CW31+CO31+CX31, 0.1)*$Q$9))/($B$11+$C$11+$F$11)</f>
        <v>0</v>
      </c>
      <c r="BN31">
        <v>6</v>
      </c>
      <c r="BO31">
        <v>0.5</v>
      </c>
      <c r="BP31" t="s">
        <v>272</v>
      </c>
      <c r="BQ31">
        <v>2</v>
      </c>
      <c r="BR31">
        <v>1604418257.1</v>
      </c>
      <c r="BS31">
        <v>42.436</v>
      </c>
      <c r="BT31">
        <v>52.2024</v>
      </c>
      <c r="BU31">
        <v>21.7174</v>
      </c>
      <c r="BV31">
        <v>20.0358</v>
      </c>
      <c r="BW31">
        <v>42.6702</v>
      </c>
      <c r="BX31">
        <v>21.3899</v>
      </c>
      <c r="BY31">
        <v>499.873</v>
      </c>
      <c r="BZ31">
        <v>100.545</v>
      </c>
      <c r="CA31">
        <v>0.099443</v>
      </c>
      <c r="CB31">
        <v>25.1016</v>
      </c>
      <c r="CC31">
        <v>25.0011</v>
      </c>
      <c r="CD31">
        <v>999.9</v>
      </c>
      <c r="CE31">
        <v>0</v>
      </c>
      <c r="CF31">
        <v>0</v>
      </c>
      <c r="CG31">
        <v>10064.4</v>
      </c>
      <c r="CH31">
        <v>0</v>
      </c>
      <c r="CI31">
        <v>1.00795</v>
      </c>
      <c r="CJ31">
        <v>1200.04</v>
      </c>
      <c r="CK31">
        <v>0.967011</v>
      </c>
      <c r="CL31">
        <v>0.032989</v>
      </c>
      <c r="CM31">
        <v>0</v>
      </c>
      <c r="CN31">
        <v>2.6204</v>
      </c>
      <c r="CO31">
        <v>0</v>
      </c>
      <c r="CP31">
        <v>7560.78</v>
      </c>
      <c r="CQ31">
        <v>11401.9</v>
      </c>
      <c r="CR31">
        <v>38.125</v>
      </c>
      <c r="CS31">
        <v>41.25</v>
      </c>
      <c r="CT31">
        <v>39.625</v>
      </c>
      <c r="CU31">
        <v>39.937</v>
      </c>
      <c r="CV31">
        <v>38.437</v>
      </c>
      <c r="CW31">
        <v>1160.45</v>
      </c>
      <c r="CX31">
        <v>39.59</v>
      </c>
      <c r="CY31">
        <v>0</v>
      </c>
      <c r="CZ31">
        <v>1604418257.2</v>
      </c>
      <c r="DA31">
        <v>0</v>
      </c>
      <c r="DB31">
        <v>2.595036</v>
      </c>
      <c r="DC31">
        <v>0.159684627878353</v>
      </c>
      <c r="DD31">
        <v>-149.763846165701</v>
      </c>
      <c r="DE31">
        <v>7574.5688</v>
      </c>
      <c r="DF31">
        <v>15</v>
      </c>
      <c r="DG31">
        <v>1604417947.1</v>
      </c>
      <c r="DH31" t="s">
        <v>273</v>
      </c>
      <c r="DI31">
        <v>1604417940.1</v>
      </c>
      <c r="DJ31">
        <v>1604417947.1</v>
      </c>
      <c r="DK31">
        <v>1</v>
      </c>
      <c r="DL31">
        <v>-0.134</v>
      </c>
      <c r="DM31">
        <v>0.013</v>
      </c>
      <c r="DN31">
        <v>0.037</v>
      </c>
      <c r="DO31">
        <v>0.31</v>
      </c>
      <c r="DP31">
        <v>420</v>
      </c>
      <c r="DQ31">
        <v>20</v>
      </c>
      <c r="DR31">
        <v>0.08</v>
      </c>
      <c r="DS31">
        <v>0.06</v>
      </c>
      <c r="DT31">
        <v>0</v>
      </c>
      <c r="DU31">
        <v>0</v>
      </c>
      <c r="DV31" t="s">
        <v>274</v>
      </c>
      <c r="DW31">
        <v>100</v>
      </c>
      <c r="DX31">
        <v>100</v>
      </c>
      <c r="DY31">
        <v>-0.234</v>
      </c>
      <c r="DZ31">
        <v>0.3275</v>
      </c>
      <c r="EA31">
        <v>-0.278027610152098</v>
      </c>
      <c r="EB31">
        <v>0.00106189765250334</v>
      </c>
      <c r="EC31">
        <v>-8.23004791133579e-07</v>
      </c>
      <c r="ED31">
        <v>1.95222372915411e-10</v>
      </c>
      <c r="EE31">
        <v>0.0605696754882689</v>
      </c>
      <c r="EF31">
        <v>0.0242991256848972</v>
      </c>
      <c r="EG31">
        <v>-0.00102667963148939</v>
      </c>
      <c r="EH31">
        <v>2.21636158600722e-05</v>
      </c>
      <c r="EI31">
        <v>2</v>
      </c>
      <c r="EJ31">
        <v>2037</v>
      </c>
      <c r="EK31">
        <v>1</v>
      </c>
      <c r="EL31">
        <v>24</v>
      </c>
      <c r="EM31">
        <v>5.3</v>
      </c>
      <c r="EN31">
        <v>5.2</v>
      </c>
      <c r="EO31">
        <v>2</v>
      </c>
      <c r="EP31">
        <v>511.318</v>
      </c>
      <c r="EQ31">
        <v>526.262</v>
      </c>
      <c r="ER31">
        <v>22.4784</v>
      </c>
      <c r="ES31">
        <v>25.4817</v>
      </c>
      <c r="ET31">
        <v>30.0001</v>
      </c>
      <c r="EU31">
        <v>25.3299</v>
      </c>
      <c r="EV31">
        <v>25.2864</v>
      </c>
      <c r="EW31">
        <v>4.92633</v>
      </c>
      <c r="EX31">
        <v>24.3565</v>
      </c>
      <c r="EY31">
        <v>100</v>
      </c>
      <c r="EZ31">
        <v>22.5058</v>
      </c>
      <c r="FA31">
        <v>64.75</v>
      </c>
      <c r="FB31">
        <v>20</v>
      </c>
      <c r="FC31">
        <v>102.322</v>
      </c>
      <c r="FD31">
        <v>102.096</v>
      </c>
    </row>
    <row r="32" spans="1:160">
      <c r="A32">
        <v>16</v>
      </c>
      <c r="B32">
        <v>1604418259.1</v>
      </c>
      <c r="C32">
        <v>30</v>
      </c>
      <c r="D32" t="s">
        <v>303</v>
      </c>
      <c r="E32" t="s">
        <v>304</v>
      </c>
      <c r="F32">
        <v>1604418259.1</v>
      </c>
      <c r="G32">
        <f>BY32*AE32*(BU32-BV32)/(100*BN32*(1000-AE32*BU32))</f>
        <v>0</v>
      </c>
      <c r="H32">
        <f>BY32*AE32*(BT32-BS32*(1000-AE32*BV32)/(1000-AE32*BU32))/(100*BN32)</f>
        <v>0</v>
      </c>
      <c r="I32">
        <f>BS32 - IF(AE32&gt;1, H32*BN32*100.0/(AG32*CG32), 0)</f>
        <v>0</v>
      </c>
      <c r="J32">
        <f>((P32-G32/2)*I32-H32)/(P32+G32/2)</f>
        <v>0</v>
      </c>
      <c r="K32">
        <f>J32*(BZ32+CA32)/1000.0</f>
        <v>0</v>
      </c>
      <c r="L32">
        <f>(BS32 - IF(AE32&gt;1, H32*BN32*100.0/(AG32*CG32), 0))*(BZ32+CA32)/1000.0</f>
        <v>0</v>
      </c>
      <c r="M32">
        <f>2.0/((1/O32-1/N32)+SIGN(O32)*SQRT((1/O32-1/N32)*(1/O32-1/N32) + 4*BO32/((BO32+1)*(BO32+1))*(2*1/O32*1/N32-1/N32*1/N32)))</f>
        <v>0</v>
      </c>
      <c r="N32">
        <f>IF(LEFT(BP32,1)&lt;&gt;"0",IF(LEFT(BP32,1)="1",3.0,BQ32),$D$5+$E$5*(CG32*BZ32/($K$5*1000))+$F$5*(CG32*BZ32/($K$5*1000))*MAX(MIN(BN32,$J$5),$I$5)*MAX(MIN(BN32,$J$5),$I$5)+$G$5*MAX(MIN(BN32,$J$5),$I$5)*(CG32*BZ32/($K$5*1000))+$H$5*(CG32*BZ32/($K$5*1000))*(CG32*BZ32/($K$5*1000)))</f>
        <v>0</v>
      </c>
      <c r="O32">
        <f>G32*(1000-(1000*0.61365*exp(17.502*S32/(240.97+S32))/(BZ32+CA32)+BU32)/2)/(1000*0.61365*exp(17.502*S32/(240.97+S32))/(BZ32+CA32)-BU32)</f>
        <v>0</v>
      </c>
      <c r="P32">
        <f>1/((BO32+1)/(M32/1.6)+1/(N32/1.37)) + BO32/((BO32+1)/(M32/1.6) + BO32/(N32/1.37))</f>
        <v>0</v>
      </c>
      <c r="Q32">
        <f>(BK32*BM32)</f>
        <v>0</v>
      </c>
      <c r="R32">
        <f>(CB32+(Q32+2*0.95*5.67E-8*(((CB32+$B$7)+273)^4-(CB32+273)^4)-44100*G32)/(1.84*29.3*N32+8*0.95*5.67E-8*(CB32+273)^3))</f>
        <v>0</v>
      </c>
      <c r="S32">
        <f>($C$7*CC32+$D$7*CD32+$E$7*R32)</f>
        <v>0</v>
      </c>
      <c r="T32">
        <f>0.61365*exp(17.502*S32/(240.97+S32))</f>
        <v>0</v>
      </c>
      <c r="U32">
        <f>(V32/W32*100)</f>
        <v>0</v>
      </c>
      <c r="V32">
        <f>BU32*(BZ32+CA32)/1000</f>
        <v>0</v>
      </c>
      <c r="W32">
        <f>0.61365*exp(17.502*CB32/(240.97+CB32))</f>
        <v>0</v>
      </c>
      <c r="X32">
        <f>(T32-BU32*(BZ32+CA32)/1000)</f>
        <v>0</v>
      </c>
      <c r="Y32">
        <f>(-G32*44100)</f>
        <v>0</v>
      </c>
      <c r="Z32">
        <f>2*29.3*N32*0.92*(CB32-S32)</f>
        <v>0</v>
      </c>
      <c r="AA32">
        <f>2*0.95*5.67E-8*(((CB32+$B$7)+273)^4-(S32+273)^4)</f>
        <v>0</v>
      </c>
      <c r="AB32">
        <f>Q32+AA32+Y32+Z32</f>
        <v>0</v>
      </c>
      <c r="AC32">
        <v>0</v>
      </c>
      <c r="AD32">
        <v>0</v>
      </c>
      <c r="AE32">
        <f>IF(AC32*$H$13&gt;=AG32,1.0,(AG32/(AG32-AC32*$H$13)))</f>
        <v>0</v>
      </c>
      <c r="AF32">
        <f>(AE32-1)*100</f>
        <v>0</v>
      </c>
      <c r="AG32">
        <f>MAX(0,($B$13+$C$13*CG32)/(1+$D$13*CG32)*BZ32/(CB32+273)*$E$13)</f>
        <v>0</v>
      </c>
      <c r="AH32" t="s">
        <v>271</v>
      </c>
      <c r="AI32" t="s">
        <v>271</v>
      </c>
      <c r="AJ32">
        <v>0</v>
      </c>
      <c r="AK32">
        <v>0</v>
      </c>
      <c r="AL32">
        <f>AK32-AJ32</f>
        <v>0</v>
      </c>
      <c r="AM32">
        <f>AL32/AK32</f>
        <v>0</v>
      </c>
      <c r="AN32">
        <v>0</v>
      </c>
      <c r="AO32" t="s">
        <v>271</v>
      </c>
      <c r="AP32" t="s">
        <v>271</v>
      </c>
      <c r="AQ32">
        <v>0</v>
      </c>
      <c r="AR32">
        <v>0</v>
      </c>
      <c r="AS32">
        <f>1-AQ32/AR32</f>
        <v>0</v>
      </c>
      <c r="AT32">
        <v>0.5</v>
      </c>
      <c r="AU32">
        <f>BK32</f>
        <v>0</v>
      </c>
      <c r="AV32">
        <f>H32</f>
        <v>0</v>
      </c>
      <c r="AW32">
        <f>AS32*AT32*AU32</f>
        <v>0</v>
      </c>
      <c r="AX32">
        <f>BC32/AR32</f>
        <v>0</v>
      </c>
      <c r="AY32">
        <f>(AV32-AN32)/AU32</f>
        <v>0</v>
      </c>
      <c r="AZ32">
        <f>(AK32-AR32)/AR32</f>
        <v>0</v>
      </c>
      <c r="BA32" t="s">
        <v>271</v>
      </c>
      <c r="BB32">
        <v>0</v>
      </c>
      <c r="BC32">
        <f>AR32-BB32</f>
        <v>0</v>
      </c>
      <c r="BD32">
        <f>(AR32-AQ32)/(AR32-BB32)</f>
        <v>0</v>
      </c>
      <c r="BE32">
        <f>(AK32-AR32)/(AK32-BB32)</f>
        <v>0</v>
      </c>
      <c r="BF32">
        <f>(AR32-AQ32)/(AR32-AJ32)</f>
        <v>0</v>
      </c>
      <c r="BG32">
        <f>(AK32-AR32)/(AK32-AJ32)</f>
        <v>0</v>
      </c>
      <c r="BH32">
        <f>(BD32*BB32/AQ32)</f>
        <v>0</v>
      </c>
      <c r="BI32">
        <f>(1-BH32)</f>
        <v>0</v>
      </c>
      <c r="BJ32">
        <f>$B$11*CH32+$C$11*CI32+$F$11*CJ32*(1-CM32)</f>
        <v>0</v>
      </c>
      <c r="BK32">
        <f>BJ32*BL32</f>
        <v>0</v>
      </c>
      <c r="BL32">
        <f>($B$11*$D$9+$C$11*$D$9+$F$11*((CW32+CO32)/MAX(CW32+CO32+CX32, 0.1)*$I$9+CX32/MAX(CW32+CO32+CX32, 0.1)*$J$9))/($B$11+$C$11+$F$11)</f>
        <v>0</v>
      </c>
      <c r="BM32">
        <f>($B$11*$K$9+$C$11*$K$9+$F$11*((CW32+CO32)/MAX(CW32+CO32+CX32, 0.1)*$P$9+CX32/MAX(CW32+CO32+CX32, 0.1)*$Q$9))/($B$11+$C$11+$F$11)</f>
        <v>0</v>
      </c>
      <c r="BN32">
        <v>6</v>
      </c>
      <c r="BO32">
        <v>0.5</v>
      </c>
      <c r="BP32" t="s">
        <v>272</v>
      </c>
      <c r="BQ32">
        <v>2</v>
      </c>
      <c r="BR32">
        <v>1604418259.1</v>
      </c>
      <c r="BS32">
        <v>45.0925</v>
      </c>
      <c r="BT32">
        <v>55.2628</v>
      </c>
      <c r="BU32">
        <v>21.72</v>
      </c>
      <c r="BV32">
        <v>20.037</v>
      </c>
      <c r="BW32">
        <v>45.3241</v>
      </c>
      <c r="BX32">
        <v>21.3925</v>
      </c>
      <c r="BY32">
        <v>500.042</v>
      </c>
      <c r="BZ32">
        <v>100.546</v>
      </c>
      <c r="CA32">
        <v>0.100328</v>
      </c>
      <c r="CB32">
        <v>25.1007</v>
      </c>
      <c r="CC32">
        <v>25.0046</v>
      </c>
      <c r="CD32">
        <v>999.9</v>
      </c>
      <c r="CE32">
        <v>0</v>
      </c>
      <c r="CF32">
        <v>0</v>
      </c>
      <c r="CG32">
        <v>10012.5</v>
      </c>
      <c r="CH32">
        <v>0</v>
      </c>
      <c r="CI32">
        <v>1.00795</v>
      </c>
      <c r="CJ32">
        <v>1200.04</v>
      </c>
      <c r="CK32">
        <v>0.967011</v>
      </c>
      <c r="CL32">
        <v>0.032989</v>
      </c>
      <c r="CM32">
        <v>0</v>
      </c>
      <c r="CN32">
        <v>2.6693</v>
      </c>
      <c r="CO32">
        <v>0</v>
      </c>
      <c r="CP32">
        <v>7559.58</v>
      </c>
      <c r="CQ32">
        <v>11401.9</v>
      </c>
      <c r="CR32">
        <v>38.125</v>
      </c>
      <c r="CS32">
        <v>41.187</v>
      </c>
      <c r="CT32">
        <v>39.625</v>
      </c>
      <c r="CU32">
        <v>39.937</v>
      </c>
      <c r="CV32">
        <v>38.437</v>
      </c>
      <c r="CW32">
        <v>1160.45</v>
      </c>
      <c r="CX32">
        <v>39.59</v>
      </c>
      <c r="CY32">
        <v>0</v>
      </c>
      <c r="CZ32">
        <v>1604418259</v>
      </c>
      <c r="DA32">
        <v>0</v>
      </c>
      <c r="DB32">
        <v>2.58253461538462</v>
      </c>
      <c r="DC32">
        <v>-0.18482392143775</v>
      </c>
      <c r="DD32">
        <v>-130.955897254185</v>
      </c>
      <c r="DE32">
        <v>7571.41846153846</v>
      </c>
      <c r="DF32">
        <v>15</v>
      </c>
      <c r="DG32">
        <v>1604417947.1</v>
      </c>
      <c r="DH32" t="s">
        <v>273</v>
      </c>
      <c r="DI32">
        <v>1604417940.1</v>
      </c>
      <c r="DJ32">
        <v>1604417947.1</v>
      </c>
      <c r="DK32">
        <v>1</v>
      </c>
      <c r="DL32">
        <v>-0.134</v>
      </c>
      <c r="DM32">
        <v>0.013</v>
      </c>
      <c r="DN32">
        <v>0.037</v>
      </c>
      <c r="DO32">
        <v>0.31</v>
      </c>
      <c r="DP32">
        <v>420</v>
      </c>
      <c r="DQ32">
        <v>20</v>
      </c>
      <c r="DR32">
        <v>0.08</v>
      </c>
      <c r="DS32">
        <v>0.06</v>
      </c>
      <c r="DT32">
        <v>0</v>
      </c>
      <c r="DU32">
        <v>0</v>
      </c>
      <c r="DV32" t="s">
        <v>274</v>
      </c>
      <c r="DW32">
        <v>100</v>
      </c>
      <c r="DX32">
        <v>100</v>
      </c>
      <c r="DY32">
        <v>-0.232</v>
      </c>
      <c r="DZ32">
        <v>0.3275</v>
      </c>
      <c r="EA32">
        <v>-0.278027610152098</v>
      </c>
      <c r="EB32">
        <v>0.00106189765250334</v>
      </c>
      <c r="EC32">
        <v>-8.23004791133579e-07</v>
      </c>
      <c r="ED32">
        <v>1.95222372915411e-10</v>
      </c>
      <c r="EE32">
        <v>0.0605696754882689</v>
      </c>
      <c r="EF32">
        <v>0.0242991256848972</v>
      </c>
      <c r="EG32">
        <v>-0.00102667963148939</v>
      </c>
      <c r="EH32">
        <v>2.21636158600722e-05</v>
      </c>
      <c r="EI32">
        <v>2</v>
      </c>
      <c r="EJ32">
        <v>2037</v>
      </c>
      <c r="EK32">
        <v>1</v>
      </c>
      <c r="EL32">
        <v>24</v>
      </c>
      <c r="EM32">
        <v>5.3</v>
      </c>
      <c r="EN32">
        <v>5.2</v>
      </c>
      <c r="EO32">
        <v>2</v>
      </c>
      <c r="EP32">
        <v>511.733</v>
      </c>
      <c r="EQ32">
        <v>526.013</v>
      </c>
      <c r="ER32">
        <v>22.494</v>
      </c>
      <c r="ES32">
        <v>25.4817</v>
      </c>
      <c r="ET32">
        <v>30</v>
      </c>
      <c r="EU32">
        <v>25.3299</v>
      </c>
      <c r="EV32">
        <v>25.2864</v>
      </c>
      <c r="EW32">
        <v>5.03574</v>
      </c>
      <c r="EX32">
        <v>24.3565</v>
      </c>
      <c r="EY32">
        <v>100</v>
      </c>
      <c r="EZ32">
        <v>22.5073</v>
      </c>
      <c r="FA32">
        <v>69.79</v>
      </c>
      <c r="FB32">
        <v>20</v>
      </c>
      <c r="FC32">
        <v>102.321</v>
      </c>
      <c r="FD32">
        <v>102.097</v>
      </c>
    </row>
    <row r="33" spans="1:160">
      <c r="A33">
        <v>17</v>
      </c>
      <c r="B33">
        <v>1604418261.1</v>
      </c>
      <c r="C33">
        <v>32</v>
      </c>
      <c r="D33" t="s">
        <v>305</v>
      </c>
      <c r="E33" t="s">
        <v>306</v>
      </c>
      <c r="F33">
        <v>1604418261.1</v>
      </c>
      <c r="G33">
        <f>BY33*AE33*(BU33-BV33)/(100*BN33*(1000-AE33*BU33))</f>
        <v>0</v>
      </c>
      <c r="H33">
        <f>BY33*AE33*(BT33-BS33*(1000-AE33*BV33)/(1000-AE33*BU33))/(100*BN33)</f>
        <v>0</v>
      </c>
      <c r="I33">
        <f>BS33 - IF(AE33&gt;1, H33*BN33*100.0/(AG33*CG33), 0)</f>
        <v>0</v>
      </c>
      <c r="J33">
        <f>((P33-G33/2)*I33-H33)/(P33+G33/2)</f>
        <v>0</v>
      </c>
      <c r="K33">
        <f>J33*(BZ33+CA33)/1000.0</f>
        <v>0</v>
      </c>
      <c r="L33">
        <f>(BS33 - IF(AE33&gt;1, H33*BN33*100.0/(AG33*CG33), 0))*(BZ33+CA33)/1000.0</f>
        <v>0</v>
      </c>
      <c r="M33">
        <f>2.0/((1/O33-1/N33)+SIGN(O33)*SQRT((1/O33-1/N33)*(1/O33-1/N33) + 4*BO33/((BO33+1)*(BO33+1))*(2*1/O33*1/N33-1/N33*1/N33)))</f>
        <v>0</v>
      </c>
      <c r="N33">
        <f>IF(LEFT(BP33,1)&lt;&gt;"0",IF(LEFT(BP33,1)="1",3.0,BQ33),$D$5+$E$5*(CG33*BZ33/($K$5*1000))+$F$5*(CG33*BZ33/($K$5*1000))*MAX(MIN(BN33,$J$5),$I$5)*MAX(MIN(BN33,$J$5),$I$5)+$G$5*MAX(MIN(BN33,$J$5),$I$5)*(CG33*BZ33/($K$5*1000))+$H$5*(CG33*BZ33/($K$5*1000))*(CG33*BZ33/($K$5*1000)))</f>
        <v>0</v>
      </c>
      <c r="O33">
        <f>G33*(1000-(1000*0.61365*exp(17.502*S33/(240.97+S33))/(BZ33+CA33)+BU33)/2)/(1000*0.61365*exp(17.502*S33/(240.97+S33))/(BZ33+CA33)-BU33)</f>
        <v>0</v>
      </c>
      <c r="P33">
        <f>1/((BO33+1)/(M33/1.6)+1/(N33/1.37)) + BO33/((BO33+1)/(M33/1.6) + BO33/(N33/1.37))</f>
        <v>0</v>
      </c>
      <c r="Q33">
        <f>(BK33*BM33)</f>
        <v>0</v>
      </c>
      <c r="R33">
        <f>(CB33+(Q33+2*0.95*5.67E-8*(((CB33+$B$7)+273)^4-(CB33+273)^4)-44100*G33)/(1.84*29.3*N33+8*0.95*5.67E-8*(CB33+273)^3))</f>
        <v>0</v>
      </c>
      <c r="S33">
        <f>($C$7*CC33+$D$7*CD33+$E$7*R33)</f>
        <v>0</v>
      </c>
      <c r="T33">
        <f>0.61365*exp(17.502*S33/(240.97+S33))</f>
        <v>0</v>
      </c>
      <c r="U33">
        <f>(V33/W33*100)</f>
        <v>0</v>
      </c>
      <c r="V33">
        <f>BU33*(BZ33+CA33)/1000</f>
        <v>0</v>
      </c>
      <c r="W33">
        <f>0.61365*exp(17.502*CB33/(240.97+CB33))</f>
        <v>0</v>
      </c>
      <c r="X33">
        <f>(T33-BU33*(BZ33+CA33)/1000)</f>
        <v>0</v>
      </c>
      <c r="Y33">
        <f>(-G33*44100)</f>
        <v>0</v>
      </c>
      <c r="Z33">
        <f>2*29.3*N33*0.92*(CB33-S33)</f>
        <v>0</v>
      </c>
      <c r="AA33">
        <f>2*0.95*5.67E-8*(((CB33+$B$7)+273)^4-(S33+273)^4)</f>
        <v>0</v>
      </c>
      <c r="AB33">
        <f>Q33+AA33+Y33+Z33</f>
        <v>0</v>
      </c>
      <c r="AC33">
        <v>0</v>
      </c>
      <c r="AD33">
        <v>0</v>
      </c>
      <c r="AE33">
        <f>IF(AC33*$H$13&gt;=AG33,1.0,(AG33/(AG33-AC33*$H$13)))</f>
        <v>0</v>
      </c>
      <c r="AF33">
        <f>(AE33-1)*100</f>
        <v>0</v>
      </c>
      <c r="AG33">
        <f>MAX(0,($B$13+$C$13*CG33)/(1+$D$13*CG33)*BZ33/(CB33+273)*$E$13)</f>
        <v>0</v>
      </c>
      <c r="AH33" t="s">
        <v>271</v>
      </c>
      <c r="AI33" t="s">
        <v>271</v>
      </c>
      <c r="AJ33">
        <v>0</v>
      </c>
      <c r="AK33">
        <v>0</v>
      </c>
      <c r="AL33">
        <f>AK33-AJ33</f>
        <v>0</v>
      </c>
      <c r="AM33">
        <f>AL33/AK33</f>
        <v>0</v>
      </c>
      <c r="AN33">
        <v>0</v>
      </c>
      <c r="AO33" t="s">
        <v>271</v>
      </c>
      <c r="AP33" t="s">
        <v>271</v>
      </c>
      <c r="AQ33">
        <v>0</v>
      </c>
      <c r="AR33">
        <v>0</v>
      </c>
      <c r="AS33">
        <f>1-AQ33/AR33</f>
        <v>0</v>
      </c>
      <c r="AT33">
        <v>0.5</v>
      </c>
      <c r="AU33">
        <f>BK33</f>
        <v>0</v>
      </c>
      <c r="AV33">
        <f>H33</f>
        <v>0</v>
      </c>
      <c r="AW33">
        <f>AS33*AT33*AU33</f>
        <v>0</v>
      </c>
      <c r="AX33">
        <f>BC33/AR33</f>
        <v>0</v>
      </c>
      <c r="AY33">
        <f>(AV33-AN33)/AU33</f>
        <v>0</v>
      </c>
      <c r="AZ33">
        <f>(AK33-AR33)/AR33</f>
        <v>0</v>
      </c>
      <c r="BA33" t="s">
        <v>271</v>
      </c>
      <c r="BB33">
        <v>0</v>
      </c>
      <c r="BC33">
        <f>AR33-BB33</f>
        <v>0</v>
      </c>
      <c r="BD33">
        <f>(AR33-AQ33)/(AR33-BB33)</f>
        <v>0</v>
      </c>
      <c r="BE33">
        <f>(AK33-AR33)/(AK33-BB33)</f>
        <v>0</v>
      </c>
      <c r="BF33">
        <f>(AR33-AQ33)/(AR33-AJ33)</f>
        <v>0</v>
      </c>
      <c r="BG33">
        <f>(AK33-AR33)/(AK33-AJ33)</f>
        <v>0</v>
      </c>
      <c r="BH33">
        <f>(BD33*BB33/AQ33)</f>
        <v>0</v>
      </c>
      <c r="BI33">
        <f>(1-BH33)</f>
        <v>0</v>
      </c>
      <c r="BJ33">
        <f>$B$11*CH33+$C$11*CI33+$F$11*CJ33*(1-CM33)</f>
        <v>0</v>
      </c>
      <c r="BK33">
        <f>BJ33*BL33</f>
        <v>0</v>
      </c>
      <c r="BL33">
        <f>($B$11*$D$9+$C$11*$D$9+$F$11*((CW33+CO33)/MAX(CW33+CO33+CX33, 0.1)*$I$9+CX33/MAX(CW33+CO33+CX33, 0.1)*$J$9))/($B$11+$C$11+$F$11)</f>
        <v>0</v>
      </c>
      <c r="BM33">
        <f>($B$11*$K$9+$C$11*$K$9+$F$11*((CW33+CO33)/MAX(CW33+CO33+CX33, 0.1)*$P$9+CX33/MAX(CW33+CO33+CX33, 0.1)*$Q$9))/($B$11+$C$11+$F$11)</f>
        <v>0</v>
      </c>
      <c r="BN33">
        <v>6</v>
      </c>
      <c r="BO33">
        <v>0.5</v>
      </c>
      <c r="BP33" t="s">
        <v>272</v>
      </c>
      <c r="BQ33">
        <v>2</v>
      </c>
      <c r="BR33">
        <v>1604418261.1</v>
      </c>
      <c r="BS33">
        <v>47.7987</v>
      </c>
      <c r="BT33">
        <v>58.3732</v>
      </c>
      <c r="BU33">
        <v>21.7248</v>
      </c>
      <c r="BV33">
        <v>20.0386</v>
      </c>
      <c r="BW33">
        <v>48.0276</v>
      </c>
      <c r="BX33">
        <v>21.3973</v>
      </c>
      <c r="BY33">
        <v>500.113</v>
      </c>
      <c r="BZ33">
        <v>100.546</v>
      </c>
      <c r="CA33">
        <v>0.100415</v>
      </c>
      <c r="CB33">
        <v>25.1008</v>
      </c>
      <c r="CC33">
        <v>25.0068</v>
      </c>
      <c r="CD33">
        <v>999.9</v>
      </c>
      <c r="CE33">
        <v>0</v>
      </c>
      <c r="CF33">
        <v>0</v>
      </c>
      <c r="CG33">
        <v>9988.75</v>
      </c>
      <c r="CH33">
        <v>0</v>
      </c>
      <c r="CI33">
        <v>1.00795</v>
      </c>
      <c r="CJ33">
        <v>1199.73</v>
      </c>
      <c r="CK33">
        <v>0.967003</v>
      </c>
      <c r="CL33">
        <v>0.0329973</v>
      </c>
      <c r="CM33">
        <v>0</v>
      </c>
      <c r="CN33">
        <v>2.8191</v>
      </c>
      <c r="CO33">
        <v>0</v>
      </c>
      <c r="CP33">
        <v>7555.92</v>
      </c>
      <c r="CQ33">
        <v>11398.9</v>
      </c>
      <c r="CR33">
        <v>38.125</v>
      </c>
      <c r="CS33">
        <v>41.25</v>
      </c>
      <c r="CT33">
        <v>39.625</v>
      </c>
      <c r="CU33">
        <v>39.937</v>
      </c>
      <c r="CV33">
        <v>38.437</v>
      </c>
      <c r="CW33">
        <v>1160.14</v>
      </c>
      <c r="CX33">
        <v>39.59</v>
      </c>
      <c r="CY33">
        <v>0</v>
      </c>
      <c r="CZ33">
        <v>1604418260.8</v>
      </c>
      <c r="DA33">
        <v>0</v>
      </c>
      <c r="DB33">
        <v>2.604276</v>
      </c>
      <c r="DC33">
        <v>-0.144123077214442</v>
      </c>
      <c r="DD33">
        <v>-103.727692434858</v>
      </c>
      <c r="DE33">
        <v>7567.0012</v>
      </c>
      <c r="DF33">
        <v>15</v>
      </c>
      <c r="DG33">
        <v>1604417947.1</v>
      </c>
      <c r="DH33" t="s">
        <v>273</v>
      </c>
      <c r="DI33">
        <v>1604417940.1</v>
      </c>
      <c r="DJ33">
        <v>1604417947.1</v>
      </c>
      <c r="DK33">
        <v>1</v>
      </c>
      <c r="DL33">
        <v>-0.134</v>
      </c>
      <c r="DM33">
        <v>0.013</v>
      </c>
      <c r="DN33">
        <v>0.037</v>
      </c>
      <c r="DO33">
        <v>0.31</v>
      </c>
      <c r="DP33">
        <v>420</v>
      </c>
      <c r="DQ33">
        <v>20</v>
      </c>
      <c r="DR33">
        <v>0.08</v>
      </c>
      <c r="DS33">
        <v>0.06</v>
      </c>
      <c r="DT33">
        <v>0</v>
      </c>
      <c r="DU33">
        <v>0</v>
      </c>
      <c r="DV33" t="s">
        <v>274</v>
      </c>
      <c r="DW33">
        <v>100</v>
      </c>
      <c r="DX33">
        <v>100</v>
      </c>
      <c r="DY33">
        <v>-0.229</v>
      </c>
      <c r="DZ33">
        <v>0.3275</v>
      </c>
      <c r="EA33">
        <v>-0.278027610152098</v>
      </c>
      <c r="EB33">
        <v>0.00106189765250334</v>
      </c>
      <c r="EC33">
        <v>-8.23004791133579e-07</v>
      </c>
      <c r="ED33">
        <v>1.95222372915411e-10</v>
      </c>
      <c r="EE33">
        <v>0.0605696754882689</v>
      </c>
      <c r="EF33">
        <v>0.0242991256848972</v>
      </c>
      <c r="EG33">
        <v>-0.00102667963148939</v>
      </c>
      <c r="EH33">
        <v>2.21636158600722e-05</v>
      </c>
      <c r="EI33">
        <v>2</v>
      </c>
      <c r="EJ33">
        <v>2037</v>
      </c>
      <c r="EK33">
        <v>1</v>
      </c>
      <c r="EL33">
        <v>24</v>
      </c>
      <c r="EM33">
        <v>5.3</v>
      </c>
      <c r="EN33">
        <v>5.2</v>
      </c>
      <c r="EO33">
        <v>2</v>
      </c>
      <c r="EP33">
        <v>511.847</v>
      </c>
      <c r="EQ33">
        <v>525.937</v>
      </c>
      <c r="ER33">
        <v>22.5033</v>
      </c>
      <c r="ES33">
        <v>25.4825</v>
      </c>
      <c r="ET33">
        <v>30</v>
      </c>
      <c r="EU33">
        <v>25.3299</v>
      </c>
      <c r="EV33">
        <v>25.2864</v>
      </c>
      <c r="EW33">
        <v>5.21302</v>
      </c>
      <c r="EX33">
        <v>24.3565</v>
      </c>
      <c r="EY33">
        <v>100</v>
      </c>
      <c r="EZ33">
        <v>22.5073</v>
      </c>
      <c r="FA33">
        <v>69.79</v>
      </c>
      <c r="FB33">
        <v>20</v>
      </c>
      <c r="FC33">
        <v>102.321</v>
      </c>
      <c r="FD33">
        <v>102.097</v>
      </c>
    </row>
    <row r="34" spans="1:160">
      <c r="A34">
        <v>18</v>
      </c>
      <c r="B34">
        <v>1604418263.1</v>
      </c>
      <c r="C34">
        <v>34</v>
      </c>
      <c r="D34" t="s">
        <v>307</v>
      </c>
      <c r="E34" t="s">
        <v>308</v>
      </c>
      <c r="F34">
        <v>1604418263.1</v>
      </c>
      <c r="G34">
        <f>BY34*AE34*(BU34-BV34)/(100*BN34*(1000-AE34*BU34))</f>
        <v>0</v>
      </c>
      <c r="H34">
        <f>BY34*AE34*(BT34-BS34*(1000-AE34*BV34)/(1000-AE34*BU34))/(100*BN34)</f>
        <v>0</v>
      </c>
      <c r="I34">
        <f>BS34 - IF(AE34&gt;1, H34*BN34*100.0/(AG34*CG34), 0)</f>
        <v>0</v>
      </c>
      <c r="J34">
        <f>((P34-G34/2)*I34-H34)/(P34+G34/2)</f>
        <v>0</v>
      </c>
      <c r="K34">
        <f>J34*(BZ34+CA34)/1000.0</f>
        <v>0</v>
      </c>
      <c r="L34">
        <f>(BS34 - IF(AE34&gt;1, H34*BN34*100.0/(AG34*CG34), 0))*(BZ34+CA34)/1000.0</f>
        <v>0</v>
      </c>
      <c r="M34">
        <f>2.0/((1/O34-1/N34)+SIGN(O34)*SQRT((1/O34-1/N34)*(1/O34-1/N34) + 4*BO34/((BO34+1)*(BO34+1))*(2*1/O34*1/N34-1/N34*1/N34)))</f>
        <v>0</v>
      </c>
      <c r="N34">
        <f>IF(LEFT(BP34,1)&lt;&gt;"0",IF(LEFT(BP34,1)="1",3.0,BQ34),$D$5+$E$5*(CG34*BZ34/($K$5*1000))+$F$5*(CG34*BZ34/($K$5*1000))*MAX(MIN(BN34,$J$5),$I$5)*MAX(MIN(BN34,$J$5),$I$5)+$G$5*MAX(MIN(BN34,$J$5),$I$5)*(CG34*BZ34/($K$5*1000))+$H$5*(CG34*BZ34/($K$5*1000))*(CG34*BZ34/($K$5*1000)))</f>
        <v>0</v>
      </c>
      <c r="O34">
        <f>G34*(1000-(1000*0.61365*exp(17.502*S34/(240.97+S34))/(BZ34+CA34)+BU34)/2)/(1000*0.61365*exp(17.502*S34/(240.97+S34))/(BZ34+CA34)-BU34)</f>
        <v>0</v>
      </c>
      <c r="P34">
        <f>1/((BO34+1)/(M34/1.6)+1/(N34/1.37)) + BO34/((BO34+1)/(M34/1.6) + BO34/(N34/1.37))</f>
        <v>0</v>
      </c>
      <c r="Q34">
        <f>(BK34*BM34)</f>
        <v>0</v>
      </c>
      <c r="R34">
        <f>(CB34+(Q34+2*0.95*5.67E-8*(((CB34+$B$7)+273)^4-(CB34+273)^4)-44100*G34)/(1.84*29.3*N34+8*0.95*5.67E-8*(CB34+273)^3))</f>
        <v>0</v>
      </c>
      <c r="S34">
        <f>($C$7*CC34+$D$7*CD34+$E$7*R34)</f>
        <v>0</v>
      </c>
      <c r="T34">
        <f>0.61365*exp(17.502*S34/(240.97+S34))</f>
        <v>0</v>
      </c>
      <c r="U34">
        <f>(V34/W34*100)</f>
        <v>0</v>
      </c>
      <c r="V34">
        <f>BU34*(BZ34+CA34)/1000</f>
        <v>0</v>
      </c>
      <c r="W34">
        <f>0.61365*exp(17.502*CB34/(240.97+CB34))</f>
        <v>0</v>
      </c>
      <c r="X34">
        <f>(T34-BU34*(BZ34+CA34)/1000)</f>
        <v>0</v>
      </c>
      <c r="Y34">
        <f>(-G34*44100)</f>
        <v>0</v>
      </c>
      <c r="Z34">
        <f>2*29.3*N34*0.92*(CB34-S34)</f>
        <v>0</v>
      </c>
      <c r="AA34">
        <f>2*0.95*5.67E-8*(((CB34+$B$7)+273)^4-(S34+273)^4)</f>
        <v>0</v>
      </c>
      <c r="AB34">
        <f>Q34+AA34+Y34+Z34</f>
        <v>0</v>
      </c>
      <c r="AC34">
        <v>0</v>
      </c>
      <c r="AD34">
        <v>0</v>
      </c>
      <c r="AE34">
        <f>IF(AC34*$H$13&gt;=AG34,1.0,(AG34/(AG34-AC34*$H$13)))</f>
        <v>0</v>
      </c>
      <c r="AF34">
        <f>(AE34-1)*100</f>
        <v>0</v>
      </c>
      <c r="AG34">
        <f>MAX(0,($B$13+$C$13*CG34)/(1+$D$13*CG34)*BZ34/(CB34+273)*$E$13)</f>
        <v>0</v>
      </c>
      <c r="AH34" t="s">
        <v>271</v>
      </c>
      <c r="AI34" t="s">
        <v>271</v>
      </c>
      <c r="AJ34">
        <v>0</v>
      </c>
      <c r="AK34">
        <v>0</v>
      </c>
      <c r="AL34">
        <f>AK34-AJ34</f>
        <v>0</v>
      </c>
      <c r="AM34">
        <f>AL34/AK34</f>
        <v>0</v>
      </c>
      <c r="AN34">
        <v>0</v>
      </c>
      <c r="AO34" t="s">
        <v>271</v>
      </c>
      <c r="AP34" t="s">
        <v>271</v>
      </c>
      <c r="AQ34">
        <v>0</v>
      </c>
      <c r="AR34">
        <v>0</v>
      </c>
      <c r="AS34">
        <f>1-AQ34/AR34</f>
        <v>0</v>
      </c>
      <c r="AT34">
        <v>0.5</v>
      </c>
      <c r="AU34">
        <f>BK34</f>
        <v>0</v>
      </c>
      <c r="AV34">
        <f>H34</f>
        <v>0</v>
      </c>
      <c r="AW34">
        <f>AS34*AT34*AU34</f>
        <v>0</v>
      </c>
      <c r="AX34">
        <f>BC34/AR34</f>
        <v>0</v>
      </c>
      <c r="AY34">
        <f>(AV34-AN34)/AU34</f>
        <v>0</v>
      </c>
      <c r="AZ34">
        <f>(AK34-AR34)/AR34</f>
        <v>0</v>
      </c>
      <c r="BA34" t="s">
        <v>271</v>
      </c>
      <c r="BB34">
        <v>0</v>
      </c>
      <c r="BC34">
        <f>AR34-BB34</f>
        <v>0</v>
      </c>
      <c r="BD34">
        <f>(AR34-AQ34)/(AR34-BB34)</f>
        <v>0</v>
      </c>
      <c r="BE34">
        <f>(AK34-AR34)/(AK34-BB34)</f>
        <v>0</v>
      </c>
      <c r="BF34">
        <f>(AR34-AQ34)/(AR34-AJ34)</f>
        <v>0</v>
      </c>
      <c r="BG34">
        <f>(AK34-AR34)/(AK34-AJ34)</f>
        <v>0</v>
      </c>
      <c r="BH34">
        <f>(BD34*BB34/AQ34)</f>
        <v>0</v>
      </c>
      <c r="BI34">
        <f>(1-BH34)</f>
        <v>0</v>
      </c>
      <c r="BJ34">
        <f>$B$11*CH34+$C$11*CI34+$F$11*CJ34*(1-CM34)</f>
        <v>0</v>
      </c>
      <c r="BK34">
        <f>BJ34*BL34</f>
        <v>0</v>
      </c>
      <c r="BL34">
        <f>($B$11*$D$9+$C$11*$D$9+$F$11*((CW34+CO34)/MAX(CW34+CO34+CX34, 0.1)*$I$9+CX34/MAX(CW34+CO34+CX34, 0.1)*$J$9))/($B$11+$C$11+$F$11)</f>
        <v>0</v>
      </c>
      <c r="BM34">
        <f>($B$11*$K$9+$C$11*$K$9+$F$11*((CW34+CO34)/MAX(CW34+CO34+CX34, 0.1)*$P$9+CX34/MAX(CW34+CO34+CX34, 0.1)*$Q$9))/($B$11+$C$11+$F$11)</f>
        <v>0</v>
      </c>
      <c r="BN34">
        <v>6</v>
      </c>
      <c r="BO34">
        <v>0.5</v>
      </c>
      <c r="BP34" t="s">
        <v>272</v>
      </c>
      <c r="BQ34">
        <v>2</v>
      </c>
      <c r="BR34">
        <v>1604418263.1</v>
      </c>
      <c r="BS34">
        <v>50.5986</v>
      </c>
      <c r="BT34">
        <v>61.6913</v>
      </c>
      <c r="BU34">
        <v>21.7294</v>
      </c>
      <c r="BV34">
        <v>20.0415</v>
      </c>
      <c r="BW34">
        <v>50.8248</v>
      </c>
      <c r="BX34">
        <v>21.4018</v>
      </c>
      <c r="BY34">
        <v>499.915</v>
      </c>
      <c r="BZ34">
        <v>100.544</v>
      </c>
      <c r="CA34">
        <v>0.0993881</v>
      </c>
      <c r="CB34">
        <v>25.0995</v>
      </c>
      <c r="CC34">
        <v>25.0018</v>
      </c>
      <c r="CD34">
        <v>999.9</v>
      </c>
      <c r="CE34">
        <v>0</v>
      </c>
      <c r="CF34">
        <v>0</v>
      </c>
      <c r="CG34">
        <v>10036.2</v>
      </c>
      <c r="CH34">
        <v>0</v>
      </c>
      <c r="CI34">
        <v>1.00795</v>
      </c>
      <c r="CJ34">
        <v>1200.03</v>
      </c>
      <c r="CK34">
        <v>0.967011</v>
      </c>
      <c r="CL34">
        <v>0.032989</v>
      </c>
      <c r="CM34">
        <v>0</v>
      </c>
      <c r="CN34">
        <v>2.4826</v>
      </c>
      <c r="CO34">
        <v>0</v>
      </c>
      <c r="CP34">
        <v>7557.45</v>
      </c>
      <c r="CQ34">
        <v>11401.7</v>
      </c>
      <c r="CR34">
        <v>38.125</v>
      </c>
      <c r="CS34">
        <v>41.25</v>
      </c>
      <c r="CT34">
        <v>39.625</v>
      </c>
      <c r="CU34">
        <v>40</v>
      </c>
      <c r="CV34">
        <v>38.437</v>
      </c>
      <c r="CW34">
        <v>1160.44</v>
      </c>
      <c r="CX34">
        <v>39.59</v>
      </c>
      <c r="CY34">
        <v>0</v>
      </c>
      <c r="CZ34">
        <v>1604418263.2</v>
      </c>
      <c r="DA34">
        <v>0</v>
      </c>
      <c r="DB34">
        <v>2.569796</v>
      </c>
      <c r="DC34">
        <v>-0.176176930146342</v>
      </c>
      <c r="DD34">
        <v>-72.4746153580792</v>
      </c>
      <c r="DE34">
        <v>7563.3656</v>
      </c>
      <c r="DF34">
        <v>15</v>
      </c>
      <c r="DG34">
        <v>1604417947.1</v>
      </c>
      <c r="DH34" t="s">
        <v>273</v>
      </c>
      <c r="DI34">
        <v>1604417940.1</v>
      </c>
      <c r="DJ34">
        <v>1604417947.1</v>
      </c>
      <c r="DK34">
        <v>1</v>
      </c>
      <c r="DL34">
        <v>-0.134</v>
      </c>
      <c r="DM34">
        <v>0.013</v>
      </c>
      <c r="DN34">
        <v>0.037</v>
      </c>
      <c r="DO34">
        <v>0.31</v>
      </c>
      <c r="DP34">
        <v>420</v>
      </c>
      <c r="DQ34">
        <v>20</v>
      </c>
      <c r="DR34">
        <v>0.08</v>
      </c>
      <c r="DS34">
        <v>0.06</v>
      </c>
      <c r="DT34">
        <v>0</v>
      </c>
      <c r="DU34">
        <v>0</v>
      </c>
      <c r="DV34" t="s">
        <v>274</v>
      </c>
      <c r="DW34">
        <v>100</v>
      </c>
      <c r="DX34">
        <v>100</v>
      </c>
      <c r="DY34">
        <v>-0.226</v>
      </c>
      <c r="DZ34">
        <v>0.3276</v>
      </c>
      <c r="EA34">
        <v>-0.278027610152098</v>
      </c>
      <c r="EB34">
        <v>0.00106189765250334</v>
      </c>
      <c r="EC34">
        <v>-8.23004791133579e-07</v>
      </c>
      <c r="ED34">
        <v>1.95222372915411e-10</v>
      </c>
      <c r="EE34">
        <v>0.0605696754882689</v>
      </c>
      <c r="EF34">
        <v>0.0242991256848972</v>
      </c>
      <c r="EG34">
        <v>-0.00102667963148939</v>
      </c>
      <c r="EH34">
        <v>2.21636158600722e-05</v>
      </c>
      <c r="EI34">
        <v>2</v>
      </c>
      <c r="EJ34">
        <v>2037</v>
      </c>
      <c r="EK34">
        <v>1</v>
      </c>
      <c r="EL34">
        <v>24</v>
      </c>
      <c r="EM34">
        <v>5.4</v>
      </c>
      <c r="EN34">
        <v>5.3</v>
      </c>
      <c r="EO34">
        <v>2</v>
      </c>
      <c r="EP34">
        <v>511.475</v>
      </c>
      <c r="EQ34">
        <v>526.224</v>
      </c>
      <c r="ER34">
        <v>22.5073</v>
      </c>
      <c r="ES34">
        <v>25.4836</v>
      </c>
      <c r="ET34">
        <v>30.0001</v>
      </c>
      <c r="EU34">
        <v>25.3299</v>
      </c>
      <c r="EV34">
        <v>25.2865</v>
      </c>
      <c r="EW34">
        <v>5.373</v>
      </c>
      <c r="EX34">
        <v>24.3565</v>
      </c>
      <c r="EY34">
        <v>100</v>
      </c>
      <c r="EZ34">
        <v>22.5066</v>
      </c>
      <c r="FA34">
        <v>74.83</v>
      </c>
      <c r="FB34">
        <v>20</v>
      </c>
      <c r="FC34">
        <v>102.322</v>
      </c>
      <c r="FD34">
        <v>102.097</v>
      </c>
    </row>
    <row r="35" spans="1:160">
      <c r="A35">
        <v>19</v>
      </c>
      <c r="B35">
        <v>1604418265.1</v>
      </c>
      <c r="C35">
        <v>36</v>
      </c>
      <c r="D35" t="s">
        <v>309</v>
      </c>
      <c r="E35" t="s">
        <v>310</v>
      </c>
      <c r="F35">
        <v>1604418265.1</v>
      </c>
      <c r="G35">
        <f>BY35*AE35*(BU35-BV35)/(100*BN35*(1000-AE35*BU35))</f>
        <v>0</v>
      </c>
      <c r="H35">
        <f>BY35*AE35*(BT35-BS35*(1000-AE35*BV35)/(1000-AE35*BU35))/(100*BN35)</f>
        <v>0</v>
      </c>
      <c r="I35">
        <f>BS35 - IF(AE35&gt;1, H35*BN35*100.0/(AG35*CG35), 0)</f>
        <v>0</v>
      </c>
      <c r="J35">
        <f>((P35-G35/2)*I35-H35)/(P35+G35/2)</f>
        <v>0</v>
      </c>
      <c r="K35">
        <f>J35*(BZ35+CA35)/1000.0</f>
        <v>0</v>
      </c>
      <c r="L35">
        <f>(BS35 - IF(AE35&gt;1, H35*BN35*100.0/(AG35*CG35), 0))*(BZ35+CA35)/1000.0</f>
        <v>0</v>
      </c>
      <c r="M35">
        <f>2.0/((1/O35-1/N35)+SIGN(O35)*SQRT((1/O35-1/N35)*(1/O35-1/N35) + 4*BO35/((BO35+1)*(BO35+1))*(2*1/O35*1/N35-1/N35*1/N35)))</f>
        <v>0</v>
      </c>
      <c r="N35">
        <f>IF(LEFT(BP35,1)&lt;&gt;"0",IF(LEFT(BP35,1)="1",3.0,BQ35),$D$5+$E$5*(CG35*BZ35/($K$5*1000))+$F$5*(CG35*BZ35/($K$5*1000))*MAX(MIN(BN35,$J$5),$I$5)*MAX(MIN(BN35,$J$5),$I$5)+$G$5*MAX(MIN(BN35,$J$5),$I$5)*(CG35*BZ35/($K$5*1000))+$H$5*(CG35*BZ35/($K$5*1000))*(CG35*BZ35/($K$5*1000)))</f>
        <v>0</v>
      </c>
      <c r="O35">
        <f>G35*(1000-(1000*0.61365*exp(17.502*S35/(240.97+S35))/(BZ35+CA35)+BU35)/2)/(1000*0.61365*exp(17.502*S35/(240.97+S35))/(BZ35+CA35)-BU35)</f>
        <v>0</v>
      </c>
      <c r="P35">
        <f>1/((BO35+1)/(M35/1.6)+1/(N35/1.37)) + BO35/((BO35+1)/(M35/1.6) + BO35/(N35/1.37))</f>
        <v>0</v>
      </c>
      <c r="Q35">
        <f>(BK35*BM35)</f>
        <v>0</v>
      </c>
      <c r="R35">
        <f>(CB35+(Q35+2*0.95*5.67E-8*(((CB35+$B$7)+273)^4-(CB35+273)^4)-44100*G35)/(1.84*29.3*N35+8*0.95*5.67E-8*(CB35+273)^3))</f>
        <v>0</v>
      </c>
      <c r="S35">
        <f>($C$7*CC35+$D$7*CD35+$E$7*R35)</f>
        <v>0</v>
      </c>
      <c r="T35">
        <f>0.61365*exp(17.502*S35/(240.97+S35))</f>
        <v>0</v>
      </c>
      <c r="U35">
        <f>(V35/W35*100)</f>
        <v>0</v>
      </c>
      <c r="V35">
        <f>BU35*(BZ35+CA35)/1000</f>
        <v>0</v>
      </c>
      <c r="W35">
        <f>0.61365*exp(17.502*CB35/(240.97+CB35))</f>
        <v>0</v>
      </c>
      <c r="X35">
        <f>(T35-BU35*(BZ35+CA35)/1000)</f>
        <v>0</v>
      </c>
      <c r="Y35">
        <f>(-G35*44100)</f>
        <v>0</v>
      </c>
      <c r="Z35">
        <f>2*29.3*N35*0.92*(CB35-S35)</f>
        <v>0</v>
      </c>
      <c r="AA35">
        <f>2*0.95*5.67E-8*(((CB35+$B$7)+273)^4-(S35+273)^4)</f>
        <v>0</v>
      </c>
      <c r="AB35">
        <f>Q35+AA35+Y35+Z35</f>
        <v>0</v>
      </c>
      <c r="AC35">
        <v>0</v>
      </c>
      <c r="AD35">
        <v>0</v>
      </c>
      <c r="AE35">
        <f>IF(AC35*$H$13&gt;=AG35,1.0,(AG35/(AG35-AC35*$H$13)))</f>
        <v>0</v>
      </c>
      <c r="AF35">
        <f>(AE35-1)*100</f>
        <v>0</v>
      </c>
      <c r="AG35">
        <f>MAX(0,($B$13+$C$13*CG35)/(1+$D$13*CG35)*BZ35/(CB35+273)*$E$13)</f>
        <v>0</v>
      </c>
      <c r="AH35" t="s">
        <v>271</v>
      </c>
      <c r="AI35" t="s">
        <v>271</v>
      </c>
      <c r="AJ35">
        <v>0</v>
      </c>
      <c r="AK35">
        <v>0</v>
      </c>
      <c r="AL35">
        <f>AK35-AJ35</f>
        <v>0</v>
      </c>
      <c r="AM35">
        <f>AL35/AK35</f>
        <v>0</v>
      </c>
      <c r="AN35">
        <v>0</v>
      </c>
      <c r="AO35" t="s">
        <v>271</v>
      </c>
      <c r="AP35" t="s">
        <v>271</v>
      </c>
      <c r="AQ35">
        <v>0</v>
      </c>
      <c r="AR35">
        <v>0</v>
      </c>
      <c r="AS35">
        <f>1-AQ35/AR35</f>
        <v>0</v>
      </c>
      <c r="AT35">
        <v>0.5</v>
      </c>
      <c r="AU35">
        <f>BK35</f>
        <v>0</v>
      </c>
      <c r="AV35">
        <f>H35</f>
        <v>0</v>
      </c>
      <c r="AW35">
        <f>AS35*AT35*AU35</f>
        <v>0</v>
      </c>
      <c r="AX35">
        <f>BC35/AR35</f>
        <v>0</v>
      </c>
      <c r="AY35">
        <f>(AV35-AN35)/AU35</f>
        <v>0</v>
      </c>
      <c r="AZ35">
        <f>(AK35-AR35)/AR35</f>
        <v>0</v>
      </c>
      <c r="BA35" t="s">
        <v>271</v>
      </c>
      <c r="BB35">
        <v>0</v>
      </c>
      <c r="BC35">
        <f>AR35-BB35</f>
        <v>0</v>
      </c>
      <c r="BD35">
        <f>(AR35-AQ35)/(AR35-BB35)</f>
        <v>0</v>
      </c>
      <c r="BE35">
        <f>(AK35-AR35)/(AK35-BB35)</f>
        <v>0</v>
      </c>
      <c r="BF35">
        <f>(AR35-AQ35)/(AR35-AJ35)</f>
        <v>0</v>
      </c>
      <c r="BG35">
        <f>(AK35-AR35)/(AK35-AJ35)</f>
        <v>0</v>
      </c>
      <c r="BH35">
        <f>(BD35*BB35/AQ35)</f>
        <v>0</v>
      </c>
      <c r="BI35">
        <f>(1-BH35)</f>
        <v>0</v>
      </c>
      <c r="BJ35">
        <f>$B$11*CH35+$C$11*CI35+$F$11*CJ35*(1-CM35)</f>
        <v>0</v>
      </c>
      <c r="BK35">
        <f>BJ35*BL35</f>
        <v>0</v>
      </c>
      <c r="BL35">
        <f>($B$11*$D$9+$C$11*$D$9+$F$11*((CW35+CO35)/MAX(CW35+CO35+CX35, 0.1)*$I$9+CX35/MAX(CW35+CO35+CX35, 0.1)*$J$9))/($B$11+$C$11+$F$11)</f>
        <v>0</v>
      </c>
      <c r="BM35">
        <f>($B$11*$K$9+$C$11*$K$9+$F$11*((CW35+CO35)/MAX(CW35+CO35+CX35, 0.1)*$P$9+CX35/MAX(CW35+CO35+CX35, 0.1)*$Q$9))/($B$11+$C$11+$F$11)</f>
        <v>0</v>
      </c>
      <c r="BN35">
        <v>6</v>
      </c>
      <c r="BO35">
        <v>0.5</v>
      </c>
      <c r="BP35" t="s">
        <v>272</v>
      </c>
      <c r="BQ35">
        <v>2</v>
      </c>
      <c r="BR35">
        <v>1604418265.1</v>
      </c>
      <c r="BS35">
        <v>53.4856</v>
      </c>
      <c r="BT35">
        <v>64.9803</v>
      </c>
      <c r="BU35">
        <v>21.7321</v>
      </c>
      <c r="BV35">
        <v>20.0434</v>
      </c>
      <c r="BW35">
        <v>53.7089</v>
      </c>
      <c r="BX35">
        <v>21.4044</v>
      </c>
      <c r="BY35">
        <v>499.983</v>
      </c>
      <c r="BZ35">
        <v>100.545</v>
      </c>
      <c r="CA35">
        <v>0.100056</v>
      </c>
      <c r="CB35">
        <v>25.1007</v>
      </c>
      <c r="CC35">
        <v>24.9963</v>
      </c>
      <c r="CD35">
        <v>999.9</v>
      </c>
      <c r="CE35">
        <v>0</v>
      </c>
      <c r="CF35">
        <v>0</v>
      </c>
      <c r="CG35">
        <v>10008.8</v>
      </c>
      <c r="CH35">
        <v>0</v>
      </c>
      <c r="CI35">
        <v>1.00795</v>
      </c>
      <c r="CJ35">
        <v>1200.03</v>
      </c>
      <c r="CK35">
        <v>0.967011</v>
      </c>
      <c r="CL35">
        <v>0.032989</v>
      </c>
      <c r="CM35">
        <v>0</v>
      </c>
      <c r="CN35">
        <v>2.4474</v>
      </c>
      <c r="CO35">
        <v>0</v>
      </c>
      <c r="CP35">
        <v>7557.28</v>
      </c>
      <c r="CQ35">
        <v>11401.8</v>
      </c>
      <c r="CR35">
        <v>38.125</v>
      </c>
      <c r="CS35">
        <v>41.25</v>
      </c>
      <c r="CT35">
        <v>39.562</v>
      </c>
      <c r="CU35">
        <v>39.937</v>
      </c>
      <c r="CV35">
        <v>38.437</v>
      </c>
      <c r="CW35">
        <v>1160.44</v>
      </c>
      <c r="CX35">
        <v>39.59</v>
      </c>
      <c r="CY35">
        <v>0</v>
      </c>
      <c r="CZ35">
        <v>1604418265</v>
      </c>
      <c r="DA35">
        <v>0</v>
      </c>
      <c r="DB35">
        <v>2.57077307692308</v>
      </c>
      <c r="DC35">
        <v>-0.239053002055738</v>
      </c>
      <c r="DD35">
        <v>-56.2841024662504</v>
      </c>
      <c r="DE35">
        <v>7561.76269230769</v>
      </c>
      <c r="DF35">
        <v>15</v>
      </c>
      <c r="DG35">
        <v>1604417947.1</v>
      </c>
      <c r="DH35" t="s">
        <v>273</v>
      </c>
      <c r="DI35">
        <v>1604417940.1</v>
      </c>
      <c r="DJ35">
        <v>1604417947.1</v>
      </c>
      <c r="DK35">
        <v>1</v>
      </c>
      <c r="DL35">
        <v>-0.134</v>
      </c>
      <c r="DM35">
        <v>0.013</v>
      </c>
      <c r="DN35">
        <v>0.037</v>
      </c>
      <c r="DO35">
        <v>0.31</v>
      </c>
      <c r="DP35">
        <v>420</v>
      </c>
      <c r="DQ35">
        <v>20</v>
      </c>
      <c r="DR35">
        <v>0.08</v>
      </c>
      <c r="DS35">
        <v>0.06</v>
      </c>
      <c r="DT35">
        <v>0</v>
      </c>
      <c r="DU35">
        <v>0</v>
      </c>
      <c r="DV35" t="s">
        <v>274</v>
      </c>
      <c r="DW35">
        <v>100</v>
      </c>
      <c r="DX35">
        <v>100</v>
      </c>
      <c r="DY35">
        <v>-0.223</v>
      </c>
      <c r="DZ35">
        <v>0.3277</v>
      </c>
      <c r="EA35">
        <v>-0.278027610152098</v>
      </c>
      <c r="EB35">
        <v>0.00106189765250334</v>
      </c>
      <c r="EC35">
        <v>-8.23004791133579e-07</v>
      </c>
      <c r="ED35">
        <v>1.95222372915411e-10</v>
      </c>
      <c r="EE35">
        <v>0.0605696754882689</v>
      </c>
      <c r="EF35">
        <v>0.0242991256848972</v>
      </c>
      <c r="EG35">
        <v>-0.00102667963148939</v>
      </c>
      <c r="EH35">
        <v>2.21636158600722e-05</v>
      </c>
      <c r="EI35">
        <v>2</v>
      </c>
      <c r="EJ35">
        <v>2037</v>
      </c>
      <c r="EK35">
        <v>1</v>
      </c>
      <c r="EL35">
        <v>24</v>
      </c>
      <c r="EM35">
        <v>5.4</v>
      </c>
      <c r="EN35">
        <v>5.3</v>
      </c>
      <c r="EO35">
        <v>2</v>
      </c>
      <c r="EP35">
        <v>511.575</v>
      </c>
      <c r="EQ35">
        <v>526.1</v>
      </c>
      <c r="ER35">
        <v>22.5097</v>
      </c>
      <c r="ES35">
        <v>25.4838</v>
      </c>
      <c r="ET35">
        <v>30.0001</v>
      </c>
      <c r="EU35">
        <v>25.3299</v>
      </c>
      <c r="EV35">
        <v>25.2875</v>
      </c>
      <c r="EW35">
        <v>5.48484</v>
      </c>
      <c r="EX35">
        <v>24.3565</v>
      </c>
      <c r="EY35">
        <v>100</v>
      </c>
      <c r="EZ35">
        <v>22.5066</v>
      </c>
      <c r="FA35">
        <v>79.88</v>
      </c>
      <c r="FB35">
        <v>20</v>
      </c>
      <c r="FC35">
        <v>102.322</v>
      </c>
      <c r="FD35">
        <v>102.097</v>
      </c>
    </row>
    <row r="36" spans="1:160">
      <c r="A36">
        <v>20</v>
      </c>
      <c r="B36">
        <v>1604418267.1</v>
      </c>
      <c r="C36">
        <v>38</v>
      </c>
      <c r="D36" t="s">
        <v>311</v>
      </c>
      <c r="E36" t="s">
        <v>312</v>
      </c>
      <c r="F36">
        <v>1604418267.1</v>
      </c>
      <c r="G36">
        <f>BY36*AE36*(BU36-BV36)/(100*BN36*(1000-AE36*BU36))</f>
        <v>0</v>
      </c>
      <c r="H36">
        <f>BY36*AE36*(BT36-BS36*(1000-AE36*BV36)/(1000-AE36*BU36))/(100*BN36)</f>
        <v>0</v>
      </c>
      <c r="I36">
        <f>BS36 - IF(AE36&gt;1, H36*BN36*100.0/(AG36*CG36), 0)</f>
        <v>0</v>
      </c>
      <c r="J36">
        <f>((P36-G36/2)*I36-H36)/(P36+G36/2)</f>
        <v>0</v>
      </c>
      <c r="K36">
        <f>J36*(BZ36+CA36)/1000.0</f>
        <v>0</v>
      </c>
      <c r="L36">
        <f>(BS36 - IF(AE36&gt;1, H36*BN36*100.0/(AG36*CG36), 0))*(BZ36+CA36)/1000.0</f>
        <v>0</v>
      </c>
      <c r="M36">
        <f>2.0/((1/O36-1/N36)+SIGN(O36)*SQRT((1/O36-1/N36)*(1/O36-1/N36) + 4*BO36/((BO36+1)*(BO36+1))*(2*1/O36*1/N36-1/N36*1/N36)))</f>
        <v>0</v>
      </c>
      <c r="N36">
        <f>IF(LEFT(BP36,1)&lt;&gt;"0",IF(LEFT(BP36,1)="1",3.0,BQ36),$D$5+$E$5*(CG36*BZ36/($K$5*1000))+$F$5*(CG36*BZ36/($K$5*1000))*MAX(MIN(BN36,$J$5),$I$5)*MAX(MIN(BN36,$J$5),$I$5)+$G$5*MAX(MIN(BN36,$J$5),$I$5)*(CG36*BZ36/($K$5*1000))+$H$5*(CG36*BZ36/($K$5*1000))*(CG36*BZ36/($K$5*1000)))</f>
        <v>0</v>
      </c>
      <c r="O36">
        <f>G36*(1000-(1000*0.61365*exp(17.502*S36/(240.97+S36))/(BZ36+CA36)+BU36)/2)/(1000*0.61365*exp(17.502*S36/(240.97+S36))/(BZ36+CA36)-BU36)</f>
        <v>0</v>
      </c>
      <c r="P36">
        <f>1/((BO36+1)/(M36/1.6)+1/(N36/1.37)) + BO36/((BO36+1)/(M36/1.6) + BO36/(N36/1.37))</f>
        <v>0</v>
      </c>
      <c r="Q36">
        <f>(BK36*BM36)</f>
        <v>0</v>
      </c>
      <c r="R36">
        <f>(CB36+(Q36+2*0.95*5.67E-8*(((CB36+$B$7)+273)^4-(CB36+273)^4)-44100*G36)/(1.84*29.3*N36+8*0.95*5.67E-8*(CB36+273)^3))</f>
        <v>0</v>
      </c>
      <c r="S36">
        <f>($C$7*CC36+$D$7*CD36+$E$7*R36)</f>
        <v>0</v>
      </c>
      <c r="T36">
        <f>0.61365*exp(17.502*S36/(240.97+S36))</f>
        <v>0</v>
      </c>
      <c r="U36">
        <f>(V36/W36*100)</f>
        <v>0</v>
      </c>
      <c r="V36">
        <f>BU36*(BZ36+CA36)/1000</f>
        <v>0</v>
      </c>
      <c r="W36">
        <f>0.61365*exp(17.502*CB36/(240.97+CB36))</f>
        <v>0</v>
      </c>
      <c r="X36">
        <f>(T36-BU36*(BZ36+CA36)/1000)</f>
        <v>0</v>
      </c>
      <c r="Y36">
        <f>(-G36*44100)</f>
        <v>0</v>
      </c>
      <c r="Z36">
        <f>2*29.3*N36*0.92*(CB36-S36)</f>
        <v>0</v>
      </c>
      <c r="AA36">
        <f>2*0.95*5.67E-8*(((CB36+$B$7)+273)^4-(S36+273)^4)</f>
        <v>0</v>
      </c>
      <c r="AB36">
        <f>Q36+AA36+Y36+Z36</f>
        <v>0</v>
      </c>
      <c r="AC36">
        <v>0</v>
      </c>
      <c r="AD36">
        <v>0</v>
      </c>
      <c r="AE36">
        <f>IF(AC36*$H$13&gt;=AG36,1.0,(AG36/(AG36-AC36*$H$13)))</f>
        <v>0</v>
      </c>
      <c r="AF36">
        <f>(AE36-1)*100</f>
        <v>0</v>
      </c>
      <c r="AG36">
        <f>MAX(0,($B$13+$C$13*CG36)/(1+$D$13*CG36)*BZ36/(CB36+273)*$E$13)</f>
        <v>0</v>
      </c>
      <c r="AH36" t="s">
        <v>271</v>
      </c>
      <c r="AI36" t="s">
        <v>271</v>
      </c>
      <c r="AJ36">
        <v>0</v>
      </c>
      <c r="AK36">
        <v>0</v>
      </c>
      <c r="AL36">
        <f>AK36-AJ36</f>
        <v>0</v>
      </c>
      <c r="AM36">
        <f>AL36/AK36</f>
        <v>0</v>
      </c>
      <c r="AN36">
        <v>0</v>
      </c>
      <c r="AO36" t="s">
        <v>271</v>
      </c>
      <c r="AP36" t="s">
        <v>271</v>
      </c>
      <c r="AQ36">
        <v>0</v>
      </c>
      <c r="AR36">
        <v>0</v>
      </c>
      <c r="AS36">
        <f>1-AQ36/AR36</f>
        <v>0</v>
      </c>
      <c r="AT36">
        <v>0.5</v>
      </c>
      <c r="AU36">
        <f>BK36</f>
        <v>0</v>
      </c>
      <c r="AV36">
        <f>H36</f>
        <v>0</v>
      </c>
      <c r="AW36">
        <f>AS36*AT36*AU36</f>
        <v>0</v>
      </c>
      <c r="AX36">
        <f>BC36/AR36</f>
        <v>0</v>
      </c>
      <c r="AY36">
        <f>(AV36-AN36)/AU36</f>
        <v>0</v>
      </c>
      <c r="AZ36">
        <f>(AK36-AR36)/AR36</f>
        <v>0</v>
      </c>
      <c r="BA36" t="s">
        <v>271</v>
      </c>
      <c r="BB36">
        <v>0</v>
      </c>
      <c r="BC36">
        <f>AR36-BB36</f>
        <v>0</v>
      </c>
      <c r="BD36">
        <f>(AR36-AQ36)/(AR36-BB36)</f>
        <v>0</v>
      </c>
      <c r="BE36">
        <f>(AK36-AR36)/(AK36-BB36)</f>
        <v>0</v>
      </c>
      <c r="BF36">
        <f>(AR36-AQ36)/(AR36-AJ36)</f>
        <v>0</v>
      </c>
      <c r="BG36">
        <f>(AK36-AR36)/(AK36-AJ36)</f>
        <v>0</v>
      </c>
      <c r="BH36">
        <f>(BD36*BB36/AQ36)</f>
        <v>0</v>
      </c>
      <c r="BI36">
        <f>(1-BH36)</f>
        <v>0</v>
      </c>
      <c r="BJ36">
        <f>$B$11*CH36+$C$11*CI36+$F$11*CJ36*(1-CM36)</f>
        <v>0</v>
      </c>
      <c r="BK36">
        <f>BJ36*BL36</f>
        <v>0</v>
      </c>
      <c r="BL36">
        <f>($B$11*$D$9+$C$11*$D$9+$F$11*((CW36+CO36)/MAX(CW36+CO36+CX36, 0.1)*$I$9+CX36/MAX(CW36+CO36+CX36, 0.1)*$J$9))/($B$11+$C$11+$F$11)</f>
        <v>0</v>
      </c>
      <c r="BM36">
        <f>($B$11*$K$9+$C$11*$K$9+$F$11*((CW36+CO36)/MAX(CW36+CO36+CX36, 0.1)*$P$9+CX36/MAX(CW36+CO36+CX36, 0.1)*$Q$9))/($B$11+$C$11+$F$11)</f>
        <v>0</v>
      </c>
      <c r="BN36">
        <v>6</v>
      </c>
      <c r="BO36">
        <v>0.5</v>
      </c>
      <c r="BP36" t="s">
        <v>272</v>
      </c>
      <c r="BQ36">
        <v>2</v>
      </c>
      <c r="BR36">
        <v>1604418267.1</v>
      </c>
      <c r="BS36">
        <v>56.4126</v>
      </c>
      <c r="BT36">
        <v>68.2753</v>
      </c>
      <c r="BU36">
        <v>21.7331</v>
      </c>
      <c r="BV36">
        <v>20.0438</v>
      </c>
      <c r="BW36">
        <v>56.6331</v>
      </c>
      <c r="BX36">
        <v>21.4055</v>
      </c>
      <c r="BY36">
        <v>500.102</v>
      </c>
      <c r="BZ36">
        <v>100.545</v>
      </c>
      <c r="CA36">
        <v>0.100512</v>
      </c>
      <c r="CB36">
        <v>25.1019</v>
      </c>
      <c r="CC36">
        <v>24.9961</v>
      </c>
      <c r="CD36">
        <v>999.9</v>
      </c>
      <c r="CE36">
        <v>0</v>
      </c>
      <c r="CF36">
        <v>0</v>
      </c>
      <c r="CG36">
        <v>9971.25</v>
      </c>
      <c r="CH36">
        <v>0</v>
      </c>
      <c r="CI36">
        <v>1.00795</v>
      </c>
      <c r="CJ36">
        <v>1199.72</v>
      </c>
      <c r="CK36">
        <v>0.967003</v>
      </c>
      <c r="CL36">
        <v>0.0329973</v>
      </c>
      <c r="CM36">
        <v>0</v>
      </c>
      <c r="CN36">
        <v>2.671</v>
      </c>
      <c r="CO36">
        <v>0</v>
      </c>
      <c r="CP36">
        <v>7554.79</v>
      </c>
      <c r="CQ36">
        <v>11398.8</v>
      </c>
      <c r="CR36">
        <v>38.187</v>
      </c>
      <c r="CS36">
        <v>41.25</v>
      </c>
      <c r="CT36">
        <v>39.625</v>
      </c>
      <c r="CU36">
        <v>40</v>
      </c>
      <c r="CV36">
        <v>38.437</v>
      </c>
      <c r="CW36">
        <v>1160.13</v>
      </c>
      <c r="CX36">
        <v>39.59</v>
      </c>
      <c r="CY36">
        <v>0</v>
      </c>
      <c r="CZ36">
        <v>1604418266.8</v>
      </c>
      <c r="DA36">
        <v>0</v>
      </c>
      <c r="DB36">
        <v>2.5759</v>
      </c>
      <c r="DC36">
        <v>-0.0853538609173233</v>
      </c>
      <c r="DD36">
        <v>-41.230000037156</v>
      </c>
      <c r="DE36">
        <v>7559.8228</v>
      </c>
      <c r="DF36">
        <v>15</v>
      </c>
      <c r="DG36">
        <v>1604417947.1</v>
      </c>
      <c r="DH36" t="s">
        <v>273</v>
      </c>
      <c r="DI36">
        <v>1604417940.1</v>
      </c>
      <c r="DJ36">
        <v>1604417947.1</v>
      </c>
      <c r="DK36">
        <v>1</v>
      </c>
      <c r="DL36">
        <v>-0.134</v>
      </c>
      <c r="DM36">
        <v>0.013</v>
      </c>
      <c r="DN36">
        <v>0.037</v>
      </c>
      <c r="DO36">
        <v>0.31</v>
      </c>
      <c r="DP36">
        <v>420</v>
      </c>
      <c r="DQ36">
        <v>20</v>
      </c>
      <c r="DR36">
        <v>0.08</v>
      </c>
      <c r="DS36">
        <v>0.06</v>
      </c>
      <c r="DT36">
        <v>0</v>
      </c>
      <c r="DU36">
        <v>0</v>
      </c>
      <c r="DV36" t="s">
        <v>274</v>
      </c>
      <c r="DW36">
        <v>100</v>
      </c>
      <c r="DX36">
        <v>100</v>
      </c>
      <c r="DY36">
        <v>-0.221</v>
      </c>
      <c r="DZ36">
        <v>0.3276</v>
      </c>
      <c r="EA36">
        <v>-0.278027610152098</v>
      </c>
      <c r="EB36">
        <v>0.00106189765250334</v>
      </c>
      <c r="EC36">
        <v>-8.23004791133579e-07</v>
      </c>
      <c r="ED36">
        <v>1.95222372915411e-10</v>
      </c>
      <c r="EE36">
        <v>0.0605696754882689</v>
      </c>
      <c r="EF36">
        <v>0.0242991256848972</v>
      </c>
      <c r="EG36">
        <v>-0.00102667963148939</v>
      </c>
      <c r="EH36">
        <v>2.21636158600722e-05</v>
      </c>
      <c r="EI36">
        <v>2</v>
      </c>
      <c r="EJ36">
        <v>2037</v>
      </c>
      <c r="EK36">
        <v>1</v>
      </c>
      <c r="EL36">
        <v>24</v>
      </c>
      <c r="EM36">
        <v>5.5</v>
      </c>
      <c r="EN36">
        <v>5.3</v>
      </c>
      <c r="EO36">
        <v>2</v>
      </c>
      <c r="EP36">
        <v>511.653</v>
      </c>
      <c r="EQ36">
        <v>525.939</v>
      </c>
      <c r="ER36">
        <v>22.5107</v>
      </c>
      <c r="ES36">
        <v>25.4838</v>
      </c>
      <c r="ET36">
        <v>30.0001</v>
      </c>
      <c r="EU36">
        <v>25.3307</v>
      </c>
      <c r="EV36">
        <v>25.2885</v>
      </c>
      <c r="EW36">
        <v>5.66356</v>
      </c>
      <c r="EX36">
        <v>24.3565</v>
      </c>
      <c r="EY36">
        <v>100</v>
      </c>
      <c r="EZ36">
        <v>22.5066</v>
      </c>
      <c r="FA36">
        <v>79.88</v>
      </c>
      <c r="FB36">
        <v>20</v>
      </c>
      <c r="FC36">
        <v>102.322</v>
      </c>
      <c r="FD36">
        <v>102.098</v>
      </c>
    </row>
    <row r="37" spans="1:160">
      <c r="A37">
        <v>21</v>
      </c>
      <c r="B37">
        <v>1604418269.1</v>
      </c>
      <c r="C37">
        <v>40</v>
      </c>
      <c r="D37" t="s">
        <v>313</v>
      </c>
      <c r="E37" t="s">
        <v>314</v>
      </c>
      <c r="F37">
        <v>1604418269.1</v>
      </c>
      <c r="G37">
        <f>BY37*AE37*(BU37-BV37)/(100*BN37*(1000-AE37*BU37))</f>
        <v>0</v>
      </c>
      <c r="H37">
        <f>BY37*AE37*(BT37-BS37*(1000-AE37*BV37)/(1000-AE37*BU37))/(100*BN37)</f>
        <v>0</v>
      </c>
      <c r="I37">
        <f>BS37 - IF(AE37&gt;1, H37*BN37*100.0/(AG37*CG37), 0)</f>
        <v>0</v>
      </c>
      <c r="J37">
        <f>((P37-G37/2)*I37-H37)/(P37+G37/2)</f>
        <v>0</v>
      </c>
      <c r="K37">
        <f>J37*(BZ37+CA37)/1000.0</f>
        <v>0</v>
      </c>
      <c r="L37">
        <f>(BS37 - IF(AE37&gt;1, H37*BN37*100.0/(AG37*CG37), 0))*(BZ37+CA37)/1000.0</f>
        <v>0</v>
      </c>
      <c r="M37">
        <f>2.0/((1/O37-1/N37)+SIGN(O37)*SQRT((1/O37-1/N37)*(1/O37-1/N37) + 4*BO37/((BO37+1)*(BO37+1))*(2*1/O37*1/N37-1/N37*1/N37)))</f>
        <v>0</v>
      </c>
      <c r="N37">
        <f>IF(LEFT(BP37,1)&lt;&gt;"0",IF(LEFT(BP37,1)="1",3.0,BQ37),$D$5+$E$5*(CG37*BZ37/($K$5*1000))+$F$5*(CG37*BZ37/($K$5*1000))*MAX(MIN(BN37,$J$5),$I$5)*MAX(MIN(BN37,$J$5),$I$5)+$G$5*MAX(MIN(BN37,$J$5),$I$5)*(CG37*BZ37/($K$5*1000))+$H$5*(CG37*BZ37/($K$5*1000))*(CG37*BZ37/($K$5*1000)))</f>
        <v>0</v>
      </c>
      <c r="O37">
        <f>G37*(1000-(1000*0.61365*exp(17.502*S37/(240.97+S37))/(BZ37+CA37)+BU37)/2)/(1000*0.61365*exp(17.502*S37/(240.97+S37))/(BZ37+CA37)-BU37)</f>
        <v>0</v>
      </c>
      <c r="P37">
        <f>1/((BO37+1)/(M37/1.6)+1/(N37/1.37)) + BO37/((BO37+1)/(M37/1.6) + BO37/(N37/1.37))</f>
        <v>0</v>
      </c>
      <c r="Q37">
        <f>(BK37*BM37)</f>
        <v>0</v>
      </c>
      <c r="R37">
        <f>(CB37+(Q37+2*0.95*5.67E-8*(((CB37+$B$7)+273)^4-(CB37+273)^4)-44100*G37)/(1.84*29.3*N37+8*0.95*5.67E-8*(CB37+273)^3))</f>
        <v>0</v>
      </c>
      <c r="S37">
        <f>($C$7*CC37+$D$7*CD37+$E$7*R37)</f>
        <v>0</v>
      </c>
      <c r="T37">
        <f>0.61365*exp(17.502*S37/(240.97+S37))</f>
        <v>0</v>
      </c>
      <c r="U37">
        <f>(V37/W37*100)</f>
        <v>0</v>
      </c>
      <c r="V37">
        <f>BU37*(BZ37+CA37)/1000</f>
        <v>0</v>
      </c>
      <c r="W37">
        <f>0.61365*exp(17.502*CB37/(240.97+CB37))</f>
        <v>0</v>
      </c>
      <c r="X37">
        <f>(T37-BU37*(BZ37+CA37)/1000)</f>
        <v>0</v>
      </c>
      <c r="Y37">
        <f>(-G37*44100)</f>
        <v>0</v>
      </c>
      <c r="Z37">
        <f>2*29.3*N37*0.92*(CB37-S37)</f>
        <v>0</v>
      </c>
      <c r="AA37">
        <f>2*0.95*5.67E-8*(((CB37+$B$7)+273)^4-(S37+273)^4)</f>
        <v>0</v>
      </c>
      <c r="AB37">
        <f>Q37+AA37+Y37+Z37</f>
        <v>0</v>
      </c>
      <c r="AC37">
        <v>0</v>
      </c>
      <c r="AD37">
        <v>0</v>
      </c>
      <c r="AE37">
        <f>IF(AC37*$H$13&gt;=AG37,1.0,(AG37/(AG37-AC37*$H$13)))</f>
        <v>0</v>
      </c>
      <c r="AF37">
        <f>(AE37-1)*100</f>
        <v>0</v>
      </c>
      <c r="AG37">
        <f>MAX(0,($B$13+$C$13*CG37)/(1+$D$13*CG37)*BZ37/(CB37+273)*$E$13)</f>
        <v>0</v>
      </c>
      <c r="AH37" t="s">
        <v>271</v>
      </c>
      <c r="AI37" t="s">
        <v>271</v>
      </c>
      <c r="AJ37">
        <v>0</v>
      </c>
      <c r="AK37">
        <v>0</v>
      </c>
      <c r="AL37">
        <f>AK37-AJ37</f>
        <v>0</v>
      </c>
      <c r="AM37">
        <f>AL37/AK37</f>
        <v>0</v>
      </c>
      <c r="AN37">
        <v>0</v>
      </c>
      <c r="AO37" t="s">
        <v>271</v>
      </c>
      <c r="AP37" t="s">
        <v>271</v>
      </c>
      <c r="AQ37">
        <v>0</v>
      </c>
      <c r="AR37">
        <v>0</v>
      </c>
      <c r="AS37">
        <f>1-AQ37/AR37</f>
        <v>0</v>
      </c>
      <c r="AT37">
        <v>0.5</v>
      </c>
      <c r="AU37">
        <f>BK37</f>
        <v>0</v>
      </c>
      <c r="AV37">
        <f>H37</f>
        <v>0</v>
      </c>
      <c r="AW37">
        <f>AS37*AT37*AU37</f>
        <v>0</v>
      </c>
      <c r="AX37">
        <f>BC37/AR37</f>
        <v>0</v>
      </c>
      <c r="AY37">
        <f>(AV37-AN37)/AU37</f>
        <v>0</v>
      </c>
      <c r="AZ37">
        <f>(AK37-AR37)/AR37</f>
        <v>0</v>
      </c>
      <c r="BA37" t="s">
        <v>271</v>
      </c>
      <c r="BB37">
        <v>0</v>
      </c>
      <c r="BC37">
        <f>AR37-BB37</f>
        <v>0</v>
      </c>
      <c r="BD37">
        <f>(AR37-AQ37)/(AR37-BB37)</f>
        <v>0</v>
      </c>
      <c r="BE37">
        <f>(AK37-AR37)/(AK37-BB37)</f>
        <v>0</v>
      </c>
      <c r="BF37">
        <f>(AR37-AQ37)/(AR37-AJ37)</f>
        <v>0</v>
      </c>
      <c r="BG37">
        <f>(AK37-AR37)/(AK37-AJ37)</f>
        <v>0</v>
      </c>
      <c r="BH37">
        <f>(BD37*BB37/AQ37)</f>
        <v>0</v>
      </c>
      <c r="BI37">
        <f>(1-BH37)</f>
        <v>0</v>
      </c>
      <c r="BJ37">
        <f>$B$11*CH37+$C$11*CI37+$F$11*CJ37*(1-CM37)</f>
        <v>0</v>
      </c>
      <c r="BK37">
        <f>BJ37*BL37</f>
        <v>0</v>
      </c>
      <c r="BL37">
        <f>($B$11*$D$9+$C$11*$D$9+$F$11*((CW37+CO37)/MAX(CW37+CO37+CX37, 0.1)*$I$9+CX37/MAX(CW37+CO37+CX37, 0.1)*$J$9))/($B$11+$C$11+$F$11)</f>
        <v>0</v>
      </c>
      <c r="BM37">
        <f>($B$11*$K$9+$C$11*$K$9+$F$11*((CW37+CO37)/MAX(CW37+CO37+CX37, 0.1)*$P$9+CX37/MAX(CW37+CO37+CX37, 0.1)*$Q$9))/($B$11+$C$11+$F$11)</f>
        <v>0</v>
      </c>
      <c r="BN37">
        <v>6</v>
      </c>
      <c r="BO37">
        <v>0.5</v>
      </c>
      <c r="BP37" t="s">
        <v>272</v>
      </c>
      <c r="BQ37">
        <v>2</v>
      </c>
      <c r="BR37">
        <v>1604418269.1</v>
      </c>
      <c r="BS37">
        <v>59.397</v>
      </c>
      <c r="BT37">
        <v>71.6475</v>
      </c>
      <c r="BU37">
        <v>21.7343</v>
      </c>
      <c r="BV37">
        <v>20.0448</v>
      </c>
      <c r="BW37">
        <v>59.6146</v>
      </c>
      <c r="BX37">
        <v>21.4066</v>
      </c>
      <c r="BY37">
        <v>499.991</v>
      </c>
      <c r="BZ37">
        <v>100.545</v>
      </c>
      <c r="CA37">
        <v>0.0999911</v>
      </c>
      <c r="CB37">
        <v>25.1008</v>
      </c>
      <c r="CC37">
        <v>24.9964</v>
      </c>
      <c r="CD37">
        <v>999.9</v>
      </c>
      <c r="CE37">
        <v>0</v>
      </c>
      <c r="CF37">
        <v>0</v>
      </c>
      <c r="CG37">
        <v>9965</v>
      </c>
      <c r="CH37">
        <v>0</v>
      </c>
      <c r="CI37">
        <v>1.00795</v>
      </c>
      <c r="CJ37">
        <v>1200.03</v>
      </c>
      <c r="CK37">
        <v>0.967011</v>
      </c>
      <c r="CL37">
        <v>0.032989</v>
      </c>
      <c r="CM37">
        <v>0</v>
      </c>
      <c r="CN37">
        <v>2.5096</v>
      </c>
      <c r="CO37">
        <v>0</v>
      </c>
      <c r="CP37">
        <v>7558.18</v>
      </c>
      <c r="CQ37">
        <v>11401.7</v>
      </c>
      <c r="CR37">
        <v>38.125</v>
      </c>
      <c r="CS37">
        <v>41.187</v>
      </c>
      <c r="CT37">
        <v>39.625</v>
      </c>
      <c r="CU37">
        <v>39.937</v>
      </c>
      <c r="CV37">
        <v>38.437</v>
      </c>
      <c r="CW37">
        <v>1160.44</v>
      </c>
      <c r="CX37">
        <v>39.59</v>
      </c>
      <c r="CY37">
        <v>0</v>
      </c>
      <c r="CZ37">
        <v>1604418269.2</v>
      </c>
      <c r="DA37">
        <v>0</v>
      </c>
      <c r="DB37">
        <v>2.549252</v>
      </c>
      <c r="DC37">
        <v>-0.217684633511753</v>
      </c>
      <c r="DD37">
        <v>-21.3776923164322</v>
      </c>
      <c r="DE37">
        <v>7558.3956</v>
      </c>
      <c r="DF37">
        <v>15</v>
      </c>
      <c r="DG37">
        <v>1604417947.1</v>
      </c>
      <c r="DH37" t="s">
        <v>273</v>
      </c>
      <c r="DI37">
        <v>1604417940.1</v>
      </c>
      <c r="DJ37">
        <v>1604417947.1</v>
      </c>
      <c r="DK37">
        <v>1</v>
      </c>
      <c r="DL37">
        <v>-0.134</v>
      </c>
      <c r="DM37">
        <v>0.013</v>
      </c>
      <c r="DN37">
        <v>0.037</v>
      </c>
      <c r="DO37">
        <v>0.31</v>
      </c>
      <c r="DP37">
        <v>420</v>
      </c>
      <c r="DQ37">
        <v>20</v>
      </c>
      <c r="DR37">
        <v>0.08</v>
      </c>
      <c r="DS37">
        <v>0.06</v>
      </c>
      <c r="DT37">
        <v>0</v>
      </c>
      <c r="DU37">
        <v>0</v>
      </c>
      <c r="DV37" t="s">
        <v>274</v>
      </c>
      <c r="DW37">
        <v>100</v>
      </c>
      <c r="DX37">
        <v>100</v>
      </c>
      <c r="DY37">
        <v>-0.218</v>
      </c>
      <c r="DZ37">
        <v>0.3277</v>
      </c>
      <c r="EA37">
        <v>-0.278027610152098</v>
      </c>
      <c r="EB37">
        <v>0.00106189765250334</v>
      </c>
      <c r="EC37">
        <v>-8.23004791133579e-07</v>
      </c>
      <c r="ED37">
        <v>1.95222372915411e-10</v>
      </c>
      <c r="EE37">
        <v>0.0605696754882689</v>
      </c>
      <c r="EF37">
        <v>0.0242991256848972</v>
      </c>
      <c r="EG37">
        <v>-0.00102667963148939</v>
      </c>
      <c r="EH37">
        <v>2.21636158600722e-05</v>
      </c>
      <c r="EI37">
        <v>2</v>
      </c>
      <c r="EJ37">
        <v>2037</v>
      </c>
      <c r="EK37">
        <v>1</v>
      </c>
      <c r="EL37">
        <v>24</v>
      </c>
      <c r="EM37">
        <v>5.5</v>
      </c>
      <c r="EN37">
        <v>5.4</v>
      </c>
      <c r="EO37">
        <v>2</v>
      </c>
      <c r="EP37">
        <v>511.533</v>
      </c>
      <c r="EQ37">
        <v>526.111</v>
      </c>
      <c r="ER37">
        <v>22.5108</v>
      </c>
      <c r="ES37">
        <v>25.4838</v>
      </c>
      <c r="ET37">
        <v>30.0001</v>
      </c>
      <c r="EU37">
        <v>25.3317</v>
      </c>
      <c r="EV37">
        <v>25.2885</v>
      </c>
      <c r="EW37">
        <v>5.8265</v>
      </c>
      <c r="EX37">
        <v>24.3565</v>
      </c>
      <c r="EY37">
        <v>100</v>
      </c>
      <c r="EZ37">
        <v>22.5087</v>
      </c>
      <c r="FA37">
        <v>84.96</v>
      </c>
      <c r="FB37">
        <v>20</v>
      </c>
      <c r="FC37">
        <v>102.323</v>
      </c>
      <c r="FD37">
        <v>102.098</v>
      </c>
    </row>
    <row r="38" spans="1:160">
      <c r="A38">
        <v>22</v>
      </c>
      <c r="B38">
        <v>1604418271.1</v>
      </c>
      <c r="C38">
        <v>42</v>
      </c>
      <c r="D38" t="s">
        <v>315</v>
      </c>
      <c r="E38" t="s">
        <v>316</v>
      </c>
      <c r="F38">
        <v>1604418271.1</v>
      </c>
      <c r="G38">
        <f>BY38*AE38*(BU38-BV38)/(100*BN38*(1000-AE38*BU38))</f>
        <v>0</v>
      </c>
      <c r="H38">
        <f>BY38*AE38*(BT38-BS38*(1000-AE38*BV38)/(1000-AE38*BU38))/(100*BN38)</f>
        <v>0</v>
      </c>
      <c r="I38">
        <f>BS38 - IF(AE38&gt;1, H38*BN38*100.0/(AG38*CG38), 0)</f>
        <v>0</v>
      </c>
      <c r="J38">
        <f>((P38-G38/2)*I38-H38)/(P38+G38/2)</f>
        <v>0</v>
      </c>
      <c r="K38">
        <f>J38*(BZ38+CA38)/1000.0</f>
        <v>0</v>
      </c>
      <c r="L38">
        <f>(BS38 - IF(AE38&gt;1, H38*BN38*100.0/(AG38*CG38), 0))*(BZ38+CA38)/1000.0</f>
        <v>0</v>
      </c>
      <c r="M38">
        <f>2.0/((1/O38-1/N38)+SIGN(O38)*SQRT((1/O38-1/N38)*(1/O38-1/N38) + 4*BO38/((BO38+1)*(BO38+1))*(2*1/O38*1/N38-1/N38*1/N38)))</f>
        <v>0</v>
      </c>
      <c r="N38">
        <f>IF(LEFT(BP38,1)&lt;&gt;"0",IF(LEFT(BP38,1)="1",3.0,BQ38),$D$5+$E$5*(CG38*BZ38/($K$5*1000))+$F$5*(CG38*BZ38/($K$5*1000))*MAX(MIN(BN38,$J$5),$I$5)*MAX(MIN(BN38,$J$5),$I$5)+$G$5*MAX(MIN(BN38,$J$5),$I$5)*(CG38*BZ38/($K$5*1000))+$H$5*(CG38*BZ38/($K$5*1000))*(CG38*BZ38/($K$5*1000)))</f>
        <v>0</v>
      </c>
      <c r="O38">
        <f>G38*(1000-(1000*0.61365*exp(17.502*S38/(240.97+S38))/(BZ38+CA38)+BU38)/2)/(1000*0.61365*exp(17.502*S38/(240.97+S38))/(BZ38+CA38)-BU38)</f>
        <v>0</v>
      </c>
      <c r="P38">
        <f>1/((BO38+1)/(M38/1.6)+1/(N38/1.37)) + BO38/((BO38+1)/(M38/1.6) + BO38/(N38/1.37))</f>
        <v>0</v>
      </c>
      <c r="Q38">
        <f>(BK38*BM38)</f>
        <v>0</v>
      </c>
      <c r="R38">
        <f>(CB38+(Q38+2*0.95*5.67E-8*(((CB38+$B$7)+273)^4-(CB38+273)^4)-44100*G38)/(1.84*29.3*N38+8*0.95*5.67E-8*(CB38+273)^3))</f>
        <v>0</v>
      </c>
      <c r="S38">
        <f>($C$7*CC38+$D$7*CD38+$E$7*R38)</f>
        <v>0</v>
      </c>
      <c r="T38">
        <f>0.61365*exp(17.502*S38/(240.97+S38))</f>
        <v>0</v>
      </c>
      <c r="U38">
        <f>(V38/W38*100)</f>
        <v>0</v>
      </c>
      <c r="V38">
        <f>BU38*(BZ38+CA38)/1000</f>
        <v>0</v>
      </c>
      <c r="W38">
        <f>0.61365*exp(17.502*CB38/(240.97+CB38))</f>
        <v>0</v>
      </c>
      <c r="X38">
        <f>(T38-BU38*(BZ38+CA38)/1000)</f>
        <v>0</v>
      </c>
      <c r="Y38">
        <f>(-G38*44100)</f>
        <v>0</v>
      </c>
      <c r="Z38">
        <f>2*29.3*N38*0.92*(CB38-S38)</f>
        <v>0</v>
      </c>
      <c r="AA38">
        <f>2*0.95*5.67E-8*(((CB38+$B$7)+273)^4-(S38+273)^4)</f>
        <v>0</v>
      </c>
      <c r="AB38">
        <f>Q38+AA38+Y38+Z38</f>
        <v>0</v>
      </c>
      <c r="AC38">
        <v>0</v>
      </c>
      <c r="AD38">
        <v>0</v>
      </c>
      <c r="AE38">
        <f>IF(AC38*$H$13&gt;=AG38,1.0,(AG38/(AG38-AC38*$H$13)))</f>
        <v>0</v>
      </c>
      <c r="AF38">
        <f>(AE38-1)*100</f>
        <v>0</v>
      </c>
      <c r="AG38">
        <f>MAX(0,($B$13+$C$13*CG38)/(1+$D$13*CG38)*BZ38/(CB38+273)*$E$13)</f>
        <v>0</v>
      </c>
      <c r="AH38" t="s">
        <v>271</v>
      </c>
      <c r="AI38" t="s">
        <v>271</v>
      </c>
      <c r="AJ38">
        <v>0</v>
      </c>
      <c r="AK38">
        <v>0</v>
      </c>
      <c r="AL38">
        <f>AK38-AJ38</f>
        <v>0</v>
      </c>
      <c r="AM38">
        <f>AL38/AK38</f>
        <v>0</v>
      </c>
      <c r="AN38">
        <v>0</v>
      </c>
      <c r="AO38" t="s">
        <v>271</v>
      </c>
      <c r="AP38" t="s">
        <v>271</v>
      </c>
      <c r="AQ38">
        <v>0</v>
      </c>
      <c r="AR38">
        <v>0</v>
      </c>
      <c r="AS38">
        <f>1-AQ38/AR38</f>
        <v>0</v>
      </c>
      <c r="AT38">
        <v>0.5</v>
      </c>
      <c r="AU38">
        <f>BK38</f>
        <v>0</v>
      </c>
      <c r="AV38">
        <f>H38</f>
        <v>0</v>
      </c>
      <c r="AW38">
        <f>AS38*AT38*AU38</f>
        <v>0</v>
      </c>
      <c r="AX38">
        <f>BC38/AR38</f>
        <v>0</v>
      </c>
      <c r="AY38">
        <f>(AV38-AN38)/AU38</f>
        <v>0</v>
      </c>
      <c r="AZ38">
        <f>(AK38-AR38)/AR38</f>
        <v>0</v>
      </c>
      <c r="BA38" t="s">
        <v>271</v>
      </c>
      <c r="BB38">
        <v>0</v>
      </c>
      <c r="BC38">
        <f>AR38-BB38</f>
        <v>0</v>
      </c>
      <c r="BD38">
        <f>(AR38-AQ38)/(AR38-BB38)</f>
        <v>0</v>
      </c>
      <c r="BE38">
        <f>(AK38-AR38)/(AK38-BB38)</f>
        <v>0</v>
      </c>
      <c r="BF38">
        <f>(AR38-AQ38)/(AR38-AJ38)</f>
        <v>0</v>
      </c>
      <c r="BG38">
        <f>(AK38-AR38)/(AK38-AJ38)</f>
        <v>0</v>
      </c>
      <c r="BH38">
        <f>(BD38*BB38/AQ38)</f>
        <v>0</v>
      </c>
      <c r="BI38">
        <f>(1-BH38)</f>
        <v>0</v>
      </c>
      <c r="BJ38">
        <f>$B$11*CH38+$C$11*CI38+$F$11*CJ38*(1-CM38)</f>
        <v>0</v>
      </c>
      <c r="BK38">
        <f>BJ38*BL38</f>
        <v>0</v>
      </c>
      <c r="BL38">
        <f>($B$11*$D$9+$C$11*$D$9+$F$11*((CW38+CO38)/MAX(CW38+CO38+CX38, 0.1)*$I$9+CX38/MAX(CW38+CO38+CX38, 0.1)*$J$9))/($B$11+$C$11+$F$11)</f>
        <v>0</v>
      </c>
      <c r="BM38">
        <f>($B$11*$K$9+$C$11*$K$9+$F$11*((CW38+CO38)/MAX(CW38+CO38+CX38, 0.1)*$P$9+CX38/MAX(CW38+CO38+CX38, 0.1)*$Q$9))/($B$11+$C$11+$F$11)</f>
        <v>0</v>
      </c>
      <c r="BN38">
        <v>6</v>
      </c>
      <c r="BO38">
        <v>0.5</v>
      </c>
      <c r="BP38" t="s">
        <v>272</v>
      </c>
      <c r="BQ38">
        <v>2</v>
      </c>
      <c r="BR38">
        <v>1604418271.1</v>
      </c>
      <c r="BS38">
        <v>62.4371</v>
      </c>
      <c r="BT38">
        <v>74.9175</v>
      </c>
      <c r="BU38">
        <v>21.7359</v>
      </c>
      <c r="BV38">
        <v>20.0464</v>
      </c>
      <c r="BW38">
        <v>62.6518</v>
      </c>
      <c r="BX38">
        <v>21.4082</v>
      </c>
      <c r="BY38">
        <v>500.056</v>
      </c>
      <c r="BZ38">
        <v>100.546</v>
      </c>
      <c r="CA38">
        <v>0.100254</v>
      </c>
      <c r="CB38">
        <v>25.1003</v>
      </c>
      <c r="CC38">
        <v>24.993</v>
      </c>
      <c r="CD38">
        <v>999.9</v>
      </c>
      <c r="CE38">
        <v>0</v>
      </c>
      <c r="CF38">
        <v>0</v>
      </c>
      <c r="CG38">
        <v>9966.25</v>
      </c>
      <c r="CH38">
        <v>0</v>
      </c>
      <c r="CI38">
        <v>1.00795</v>
      </c>
      <c r="CJ38">
        <v>1200.03</v>
      </c>
      <c r="CK38">
        <v>0.967011</v>
      </c>
      <c r="CL38">
        <v>0.032989</v>
      </c>
      <c r="CM38">
        <v>0</v>
      </c>
      <c r="CN38">
        <v>2.488</v>
      </c>
      <c r="CO38">
        <v>0</v>
      </c>
      <c r="CP38">
        <v>7558.92</v>
      </c>
      <c r="CQ38">
        <v>11401.8</v>
      </c>
      <c r="CR38">
        <v>38.125</v>
      </c>
      <c r="CS38">
        <v>41.187</v>
      </c>
      <c r="CT38">
        <v>39.625</v>
      </c>
      <c r="CU38">
        <v>39.937</v>
      </c>
      <c r="CV38">
        <v>38.437</v>
      </c>
      <c r="CW38">
        <v>1160.44</v>
      </c>
      <c r="CX38">
        <v>39.59</v>
      </c>
      <c r="CY38">
        <v>0</v>
      </c>
      <c r="CZ38">
        <v>1604418271</v>
      </c>
      <c r="DA38">
        <v>0</v>
      </c>
      <c r="DB38">
        <v>2.55925384615385</v>
      </c>
      <c r="DC38">
        <v>0.00461537227844784</v>
      </c>
      <c r="DD38">
        <v>-13.875555529728</v>
      </c>
      <c r="DE38">
        <v>7558.19461538462</v>
      </c>
      <c r="DF38">
        <v>15</v>
      </c>
      <c r="DG38">
        <v>1604417947.1</v>
      </c>
      <c r="DH38" t="s">
        <v>273</v>
      </c>
      <c r="DI38">
        <v>1604417940.1</v>
      </c>
      <c r="DJ38">
        <v>1604417947.1</v>
      </c>
      <c r="DK38">
        <v>1</v>
      </c>
      <c r="DL38">
        <v>-0.134</v>
      </c>
      <c r="DM38">
        <v>0.013</v>
      </c>
      <c r="DN38">
        <v>0.037</v>
      </c>
      <c r="DO38">
        <v>0.31</v>
      </c>
      <c r="DP38">
        <v>420</v>
      </c>
      <c r="DQ38">
        <v>20</v>
      </c>
      <c r="DR38">
        <v>0.08</v>
      </c>
      <c r="DS38">
        <v>0.06</v>
      </c>
      <c r="DT38">
        <v>0</v>
      </c>
      <c r="DU38">
        <v>0</v>
      </c>
      <c r="DV38" t="s">
        <v>274</v>
      </c>
      <c r="DW38">
        <v>100</v>
      </c>
      <c r="DX38">
        <v>100</v>
      </c>
      <c r="DY38">
        <v>-0.215</v>
      </c>
      <c r="DZ38">
        <v>0.3277</v>
      </c>
      <c r="EA38">
        <v>-0.278027610152098</v>
      </c>
      <c r="EB38">
        <v>0.00106189765250334</v>
      </c>
      <c r="EC38">
        <v>-8.23004791133579e-07</v>
      </c>
      <c r="ED38">
        <v>1.95222372915411e-10</v>
      </c>
      <c r="EE38">
        <v>0.0605696754882689</v>
      </c>
      <c r="EF38">
        <v>0.0242991256848972</v>
      </c>
      <c r="EG38">
        <v>-0.00102667963148939</v>
      </c>
      <c r="EH38">
        <v>2.21636158600722e-05</v>
      </c>
      <c r="EI38">
        <v>2</v>
      </c>
      <c r="EJ38">
        <v>2037</v>
      </c>
      <c r="EK38">
        <v>1</v>
      </c>
      <c r="EL38">
        <v>24</v>
      </c>
      <c r="EM38">
        <v>5.5</v>
      </c>
      <c r="EN38">
        <v>5.4</v>
      </c>
      <c r="EO38">
        <v>2</v>
      </c>
      <c r="EP38">
        <v>511.622</v>
      </c>
      <c r="EQ38">
        <v>526.054</v>
      </c>
      <c r="ER38">
        <v>22.5109</v>
      </c>
      <c r="ES38">
        <v>25.4838</v>
      </c>
      <c r="ET38">
        <v>30.0001</v>
      </c>
      <c r="EU38">
        <v>25.3321</v>
      </c>
      <c r="EV38">
        <v>25.2885</v>
      </c>
      <c r="EW38">
        <v>5.94159</v>
      </c>
      <c r="EX38">
        <v>24.3565</v>
      </c>
      <c r="EY38">
        <v>100</v>
      </c>
      <c r="EZ38">
        <v>22.5087</v>
      </c>
      <c r="FA38">
        <v>84.96</v>
      </c>
      <c r="FB38">
        <v>20</v>
      </c>
      <c r="FC38">
        <v>102.323</v>
      </c>
      <c r="FD38">
        <v>102.098</v>
      </c>
    </row>
    <row r="39" spans="1:160">
      <c r="A39">
        <v>23</v>
      </c>
      <c r="B39">
        <v>1604418273.1</v>
      </c>
      <c r="C39">
        <v>44</v>
      </c>
      <c r="D39" t="s">
        <v>317</v>
      </c>
      <c r="E39" t="s">
        <v>318</v>
      </c>
      <c r="F39">
        <v>1604418273.1</v>
      </c>
      <c r="G39">
        <f>BY39*AE39*(BU39-BV39)/(100*BN39*(1000-AE39*BU39))</f>
        <v>0</v>
      </c>
      <c r="H39">
        <f>BY39*AE39*(BT39-BS39*(1000-AE39*BV39)/(1000-AE39*BU39))/(100*BN39)</f>
        <v>0</v>
      </c>
      <c r="I39">
        <f>BS39 - IF(AE39&gt;1, H39*BN39*100.0/(AG39*CG39), 0)</f>
        <v>0</v>
      </c>
      <c r="J39">
        <f>((P39-G39/2)*I39-H39)/(P39+G39/2)</f>
        <v>0</v>
      </c>
      <c r="K39">
        <f>J39*(BZ39+CA39)/1000.0</f>
        <v>0</v>
      </c>
      <c r="L39">
        <f>(BS39 - IF(AE39&gt;1, H39*BN39*100.0/(AG39*CG39), 0))*(BZ39+CA39)/1000.0</f>
        <v>0</v>
      </c>
      <c r="M39">
        <f>2.0/((1/O39-1/N39)+SIGN(O39)*SQRT((1/O39-1/N39)*(1/O39-1/N39) + 4*BO39/((BO39+1)*(BO39+1))*(2*1/O39*1/N39-1/N39*1/N39)))</f>
        <v>0</v>
      </c>
      <c r="N39">
        <f>IF(LEFT(BP39,1)&lt;&gt;"0",IF(LEFT(BP39,1)="1",3.0,BQ39),$D$5+$E$5*(CG39*BZ39/($K$5*1000))+$F$5*(CG39*BZ39/($K$5*1000))*MAX(MIN(BN39,$J$5),$I$5)*MAX(MIN(BN39,$J$5),$I$5)+$G$5*MAX(MIN(BN39,$J$5),$I$5)*(CG39*BZ39/($K$5*1000))+$H$5*(CG39*BZ39/($K$5*1000))*(CG39*BZ39/($K$5*1000)))</f>
        <v>0</v>
      </c>
      <c r="O39">
        <f>G39*(1000-(1000*0.61365*exp(17.502*S39/(240.97+S39))/(BZ39+CA39)+BU39)/2)/(1000*0.61365*exp(17.502*S39/(240.97+S39))/(BZ39+CA39)-BU39)</f>
        <v>0</v>
      </c>
      <c r="P39">
        <f>1/((BO39+1)/(M39/1.6)+1/(N39/1.37)) + BO39/((BO39+1)/(M39/1.6) + BO39/(N39/1.37))</f>
        <v>0</v>
      </c>
      <c r="Q39">
        <f>(BK39*BM39)</f>
        <v>0</v>
      </c>
      <c r="R39">
        <f>(CB39+(Q39+2*0.95*5.67E-8*(((CB39+$B$7)+273)^4-(CB39+273)^4)-44100*G39)/(1.84*29.3*N39+8*0.95*5.67E-8*(CB39+273)^3))</f>
        <v>0</v>
      </c>
      <c r="S39">
        <f>($C$7*CC39+$D$7*CD39+$E$7*R39)</f>
        <v>0</v>
      </c>
      <c r="T39">
        <f>0.61365*exp(17.502*S39/(240.97+S39))</f>
        <v>0</v>
      </c>
      <c r="U39">
        <f>(V39/W39*100)</f>
        <v>0</v>
      </c>
      <c r="V39">
        <f>BU39*(BZ39+CA39)/1000</f>
        <v>0</v>
      </c>
      <c r="W39">
        <f>0.61365*exp(17.502*CB39/(240.97+CB39))</f>
        <v>0</v>
      </c>
      <c r="X39">
        <f>(T39-BU39*(BZ39+CA39)/1000)</f>
        <v>0</v>
      </c>
      <c r="Y39">
        <f>(-G39*44100)</f>
        <v>0</v>
      </c>
      <c r="Z39">
        <f>2*29.3*N39*0.92*(CB39-S39)</f>
        <v>0</v>
      </c>
      <c r="AA39">
        <f>2*0.95*5.67E-8*(((CB39+$B$7)+273)^4-(S39+273)^4)</f>
        <v>0</v>
      </c>
      <c r="AB39">
        <f>Q39+AA39+Y39+Z39</f>
        <v>0</v>
      </c>
      <c r="AC39">
        <v>0</v>
      </c>
      <c r="AD39">
        <v>0</v>
      </c>
      <c r="AE39">
        <f>IF(AC39*$H$13&gt;=AG39,1.0,(AG39/(AG39-AC39*$H$13)))</f>
        <v>0</v>
      </c>
      <c r="AF39">
        <f>(AE39-1)*100</f>
        <v>0</v>
      </c>
      <c r="AG39">
        <f>MAX(0,($B$13+$C$13*CG39)/(1+$D$13*CG39)*BZ39/(CB39+273)*$E$13)</f>
        <v>0</v>
      </c>
      <c r="AH39" t="s">
        <v>271</v>
      </c>
      <c r="AI39" t="s">
        <v>271</v>
      </c>
      <c r="AJ39">
        <v>0</v>
      </c>
      <c r="AK39">
        <v>0</v>
      </c>
      <c r="AL39">
        <f>AK39-AJ39</f>
        <v>0</v>
      </c>
      <c r="AM39">
        <f>AL39/AK39</f>
        <v>0</v>
      </c>
      <c r="AN39">
        <v>0</v>
      </c>
      <c r="AO39" t="s">
        <v>271</v>
      </c>
      <c r="AP39" t="s">
        <v>271</v>
      </c>
      <c r="AQ39">
        <v>0</v>
      </c>
      <c r="AR39">
        <v>0</v>
      </c>
      <c r="AS39">
        <f>1-AQ39/AR39</f>
        <v>0</v>
      </c>
      <c r="AT39">
        <v>0.5</v>
      </c>
      <c r="AU39">
        <f>BK39</f>
        <v>0</v>
      </c>
      <c r="AV39">
        <f>H39</f>
        <v>0</v>
      </c>
      <c r="AW39">
        <f>AS39*AT39*AU39</f>
        <v>0</v>
      </c>
      <c r="AX39">
        <f>BC39/AR39</f>
        <v>0</v>
      </c>
      <c r="AY39">
        <f>(AV39-AN39)/AU39</f>
        <v>0</v>
      </c>
      <c r="AZ39">
        <f>(AK39-AR39)/AR39</f>
        <v>0</v>
      </c>
      <c r="BA39" t="s">
        <v>271</v>
      </c>
      <c r="BB39">
        <v>0</v>
      </c>
      <c r="BC39">
        <f>AR39-BB39</f>
        <v>0</v>
      </c>
      <c r="BD39">
        <f>(AR39-AQ39)/(AR39-BB39)</f>
        <v>0</v>
      </c>
      <c r="BE39">
        <f>(AK39-AR39)/(AK39-BB39)</f>
        <v>0</v>
      </c>
      <c r="BF39">
        <f>(AR39-AQ39)/(AR39-AJ39)</f>
        <v>0</v>
      </c>
      <c r="BG39">
        <f>(AK39-AR39)/(AK39-AJ39)</f>
        <v>0</v>
      </c>
      <c r="BH39">
        <f>(BD39*BB39/AQ39)</f>
        <v>0</v>
      </c>
      <c r="BI39">
        <f>(1-BH39)</f>
        <v>0</v>
      </c>
      <c r="BJ39">
        <f>$B$11*CH39+$C$11*CI39+$F$11*CJ39*(1-CM39)</f>
        <v>0</v>
      </c>
      <c r="BK39">
        <f>BJ39*BL39</f>
        <v>0</v>
      </c>
      <c r="BL39">
        <f>($B$11*$D$9+$C$11*$D$9+$F$11*((CW39+CO39)/MAX(CW39+CO39+CX39, 0.1)*$I$9+CX39/MAX(CW39+CO39+CX39, 0.1)*$J$9))/($B$11+$C$11+$F$11)</f>
        <v>0</v>
      </c>
      <c r="BM39">
        <f>($B$11*$K$9+$C$11*$K$9+$F$11*((CW39+CO39)/MAX(CW39+CO39+CX39, 0.1)*$P$9+CX39/MAX(CW39+CO39+CX39, 0.1)*$Q$9))/($B$11+$C$11+$F$11)</f>
        <v>0</v>
      </c>
      <c r="BN39">
        <v>6</v>
      </c>
      <c r="BO39">
        <v>0.5</v>
      </c>
      <c r="BP39" t="s">
        <v>272</v>
      </c>
      <c r="BQ39">
        <v>2</v>
      </c>
      <c r="BR39">
        <v>1604418273.1</v>
      </c>
      <c r="BS39">
        <v>65.4914</v>
      </c>
      <c r="BT39">
        <v>78.215</v>
      </c>
      <c r="BU39">
        <v>21.7361</v>
      </c>
      <c r="BV39">
        <v>20.0486</v>
      </c>
      <c r="BW39">
        <v>65.7031</v>
      </c>
      <c r="BX39">
        <v>21.4084</v>
      </c>
      <c r="BY39">
        <v>500.061</v>
      </c>
      <c r="BZ39">
        <v>100.546</v>
      </c>
      <c r="CA39">
        <v>0.0997679</v>
      </c>
      <c r="CB39">
        <v>25.0998</v>
      </c>
      <c r="CC39">
        <v>24.988</v>
      </c>
      <c r="CD39">
        <v>999.9</v>
      </c>
      <c r="CE39">
        <v>0</v>
      </c>
      <c r="CF39">
        <v>0</v>
      </c>
      <c r="CG39">
        <v>10023.8</v>
      </c>
      <c r="CH39">
        <v>0</v>
      </c>
      <c r="CI39">
        <v>1.00795</v>
      </c>
      <c r="CJ39">
        <v>1200.03</v>
      </c>
      <c r="CK39">
        <v>0.967011</v>
      </c>
      <c r="CL39">
        <v>0.032989</v>
      </c>
      <c r="CM39">
        <v>0</v>
      </c>
      <c r="CN39">
        <v>2.9952</v>
      </c>
      <c r="CO39">
        <v>0</v>
      </c>
      <c r="CP39">
        <v>7559.28</v>
      </c>
      <c r="CQ39">
        <v>11401.7</v>
      </c>
      <c r="CR39">
        <v>38.187</v>
      </c>
      <c r="CS39">
        <v>41.25</v>
      </c>
      <c r="CT39">
        <v>39.625</v>
      </c>
      <c r="CU39">
        <v>39.937</v>
      </c>
      <c r="CV39">
        <v>38.437</v>
      </c>
      <c r="CW39">
        <v>1160.44</v>
      </c>
      <c r="CX39">
        <v>39.59</v>
      </c>
      <c r="CY39">
        <v>0</v>
      </c>
      <c r="CZ39">
        <v>1604418272.8</v>
      </c>
      <c r="DA39">
        <v>0</v>
      </c>
      <c r="DB39">
        <v>2.588944</v>
      </c>
      <c r="DC39">
        <v>0.404346138513835</v>
      </c>
      <c r="DD39">
        <v>0.813076933195652</v>
      </c>
      <c r="DE39">
        <v>7557.8832</v>
      </c>
      <c r="DF39">
        <v>15</v>
      </c>
      <c r="DG39">
        <v>1604417947.1</v>
      </c>
      <c r="DH39" t="s">
        <v>273</v>
      </c>
      <c r="DI39">
        <v>1604417940.1</v>
      </c>
      <c r="DJ39">
        <v>1604417947.1</v>
      </c>
      <c r="DK39">
        <v>1</v>
      </c>
      <c r="DL39">
        <v>-0.134</v>
      </c>
      <c r="DM39">
        <v>0.013</v>
      </c>
      <c r="DN39">
        <v>0.037</v>
      </c>
      <c r="DO39">
        <v>0.31</v>
      </c>
      <c r="DP39">
        <v>420</v>
      </c>
      <c r="DQ39">
        <v>20</v>
      </c>
      <c r="DR39">
        <v>0.08</v>
      </c>
      <c r="DS39">
        <v>0.06</v>
      </c>
      <c r="DT39">
        <v>0</v>
      </c>
      <c r="DU39">
        <v>0</v>
      </c>
      <c r="DV39" t="s">
        <v>274</v>
      </c>
      <c r="DW39">
        <v>100</v>
      </c>
      <c r="DX39">
        <v>100</v>
      </c>
      <c r="DY39">
        <v>-0.212</v>
      </c>
      <c r="DZ39">
        <v>0.3277</v>
      </c>
      <c r="EA39">
        <v>-0.278027610152098</v>
      </c>
      <c r="EB39">
        <v>0.00106189765250334</v>
      </c>
      <c r="EC39">
        <v>-8.23004791133579e-07</v>
      </c>
      <c r="ED39">
        <v>1.95222372915411e-10</v>
      </c>
      <c r="EE39">
        <v>0.0605696754882689</v>
      </c>
      <c r="EF39">
        <v>0.0242991256848972</v>
      </c>
      <c r="EG39">
        <v>-0.00102667963148939</v>
      </c>
      <c r="EH39">
        <v>2.21636158600722e-05</v>
      </c>
      <c r="EI39">
        <v>2</v>
      </c>
      <c r="EJ39">
        <v>2037</v>
      </c>
      <c r="EK39">
        <v>1</v>
      </c>
      <c r="EL39">
        <v>24</v>
      </c>
      <c r="EM39">
        <v>5.5</v>
      </c>
      <c r="EN39">
        <v>5.4</v>
      </c>
      <c r="EO39">
        <v>2</v>
      </c>
      <c r="EP39">
        <v>511.622</v>
      </c>
      <c r="EQ39">
        <v>526.149</v>
      </c>
      <c r="ER39">
        <v>22.5112</v>
      </c>
      <c r="ES39">
        <v>25.4838</v>
      </c>
      <c r="ET39">
        <v>30</v>
      </c>
      <c r="EU39">
        <v>25.3321</v>
      </c>
      <c r="EV39">
        <v>25.2885</v>
      </c>
      <c r="EW39">
        <v>6.12285</v>
      </c>
      <c r="EX39">
        <v>24.3565</v>
      </c>
      <c r="EY39">
        <v>100</v>
      </c>
      <c r="EZ39">
        <v>22.5137</v>
      </c>
      <c r="FA39">
        <v>90.02</v>
      </c>
      <c r="FB39">
        <v>20</v>
      </c>
      <c r="FC39">
        <v>102.323</v>
      </c>
      <c r="FD39">
        <v>102.098</v>
      </c>
    </row>
    <row r="40" spans="1:160">
      <c r="A40">
        <v>24</v>
      </c>
      <c r="B40">
        <v>1604418275.1</v>
      </c>
      <c r="C40">
        <v>46</v>
      </c>
      <c r="D40" t="s">
        <v>319</v>
      </c>
      <c r="E40" t="s">
        <v>320</v>
      </c>
      <c r="F40">
        <v>1604418275.1</v>
      </c>
      <c r="G40">
        <f>BY40*AE40*(BU40-BV40)/(100*BN40*(1000-AE40*BU40))</f>
        <v>0</v>
      </c>
      <c r="H40">
        <f>BY40*AE40*(BT40-BS40*(1000-AE40*BV40)/(1000-AE40*BU40))/(100*BN40)</f>
        <v>0</v>
      </c>
      <c r="I40">
        <f>BS40 - IF(AE40&gt;1, H40*BN40*100.0/(AG40*CG40), 0)</f>
        <v>0</v>
      </c>
      <c r="J40">
        <f>((P40-G40/2)*I40-H40)/(P40+G40/2)</f>
        <v>0</v>
      </c>
      <c r="K40">
        <f>J40*(BZ40+CA40)/1000.0</f>
        <v>0</v>
      </c>
      <c r="L40">
        <f>(BS40 - IF(AE40&gt;1, H40*BN40*100.0/(AG40*CG40), 0))*(BZ40+CA40)/1000.0</f>
        <v>0</v>
      </c>
      <c r="M40">
        <f>2.0/((1/O40-1/N40)+SIGN(O40)*SQRT((1/O40-1/N40)*(1/O40-1/N40) + 4*BO40/((BO40+1)*(BO40+1))*(2*1/O40*1/N40-1/N40*1/N40)))</f>
        <v>0</v>
      </c>
      <c r="N40">
        <f>IF(LEFT(BP40,1)&lt;&gt;"0",IF(LEFT(BP40,1)="1",3.0,BQ40),$D$5+$E$5*(CG40*BZ40/($K$5*1000))+$F$5*(CG40*BZ40/($K$5*1000))*MAX(MIN(BN40,$J$5),$I$5)*MAX(MIN(BN40,$J$5),$I$5)+$G$5*MAX(MIN(BN40,$J$5),$I$5)*(CG40*BZ40/($K$5*1000))+$H$5*(CG40*BZ40/($K$5*1000))*(CG40*BZ40/($K$5*1000)))</f>
        <v>0</v>
      </c>
      <c r="O40">
        <f>G40*(1000-(1000*0.61365*exp(17.502*S40/(240.97+S40))/(BZ40+CA40)+BU40)/2)/(1000*0.61365*exp(17.502*S40/(240.97+S40))/(BZ40+CA40)-BU40)</f>
        <v>0</v>
      </c>
      <c r="P40">
        <f>1/((BO40+1)/(M40/1.6)+1/(N40/1.37)) + BO40/((BO40+1)/(M40/1.6) + BO40/(N40/1.37))</f>
        <v>0</v>
      </c>
      <c r="Q40">
        <f>(BK40*BM40)</f>
        <v>0</v>
      </c>
      <c r="R40">
        <f>(CB40+(Q40+2*0.95*5.67E-8*(((CB40+$B$7)+273)^4-(CB40+273)^4)-44100*G40)/(1.84*29.3*N40+8*0.95*5.67E-8*(CB40+273)^3))</f>
        <v>0</v>
      </c>
      <c r="S40">
        <f>($C$7*CC40+$D$7*CD40+$E$7*R40)</f>
        <v>0</v>
      </c>
      <c r="T40">
        <f>0.61365*exp(17.502*S40/(240.97+S40))</f>
        <v>0</v>
      </c>
      <c r="U40">
        <f>(V40/W40*100)</f>
        <v>0</v>
      </c>
      <c r="V40">
        <f>BU40*(BZ40+CA40)/1000</f>
        <v>0</v>
      </c>
      <c r="W40">
        <f>0.61365*exp(17.502*CB40/(240.97+CB40))</f>
        <v>0</v>
      </c>
      <c r="X40">
        <f>(T40-BU40*(BZ40+CA40)/1000)</f>
        <v>0</v>
      </c>
      <c r="Y40">
        <f>(-G40*44100)</f>
        <v>0</v>
      </c>
      <c r="Z40">
        <f>2*29.3*N40*0.92*(CB40-S40)</f>
        <v>0</v>
      </c>
      <c r="AA40">
        <f>2*0.95*5.67E-8*(((CB40+$B$7)+273)^4-(S40+273)^4)</f>
        <v>0</v>
      </c>
      <c r="AB40">
        <f>Q40+AA40+Y40+Z40</f>
        <v>0</v>
      </c>
      <c r="AC40">
        <v>0</v>
      </c>
      <c r="AD40">
        <v>0</v>
      </c>
      <c r="AE40">
        <f>IF(AC40*$H$13&gt;=AG40,1.0,(AG40/(AG40-AC40*$H$13)))</f>
        <v>0</v>
      </c>
      <c r="AF40">
        <f>(AE40-1)*100</f>
        <v>0</v>
      </c>
      <c r="AG40">
        <f>MAX(0,($B$13+$C$13*CG40)/(1+$D$13*CG40)*BZ40/(CB40+273)*$E$13)</f>
        <v>0</v>
      </c>
      <c r="AH40" t="s">
        <v>271</v>
      </c>
      <c r="AI40" t="s">
        <v>271</v>
      </c>
      <c r="AJ40">
        <v>0</v>
      </c>
      <c r="AK40">
        <v>0</v>
      </c>
      <c r="AL40">
        <f>AK40-AJ40</f>
        <v>0</v>
      </c>
      <c r="AM40">
        <f>AL40/AK40</f>
        <v>0</v>
      </c>
      <c r="AN40">
        <v>0</v>
      </c>
      <c r="AO40" t="s">
        <v>271</v>
      </c>
      <c r="AP40" t="s">
        <v>271</v>
      </c>
      <c r="AQ40">
        <v>0</v>
      </c>
      <c r="AR40">
        <v>0</v>
      </c>
      <c r="AS40">
        <f>1-AQ40/AR40</f>
        <v>0</v>
      </c>
      <c r="AT40">
        <v>0.5</v>
      </c>
      <c r="AU40">
        <f>BK40</f>
        <v>0</v>
      </c>
      <c r="AV40">
        <f>H40</f>
        <v>0</v>
      </c>
      <c r="AW40">
        <f>AS40*AT40*AU40</f>
        <v>0</v>
      </c>
      <c r="AX40">
        <f>BC40/AR40</f>
        <v>0</v>
      </c>
      <c r="AY40">
        <f>(AV40-AN40)/AU40</f>
        <v>0</v>
      </c>
      <c r="AZ40">
        <f>(AK40-AR40)/AR40</f>
        <v>0</v>
      </c>
      <c r="BA40" t="s">
        <v>271</v>
      </c>
      <c r="BB40">
        <v>0</v>
      </c>
      <c r="BC40">
        <f>AR40-BB40</f>
        <v>0</v>
      </c>
      <c r="BD40">
        <f>(AR40-AQ40)/(AR40-BB40)</f>
        <v>0</v>
      </c>
      <c r="BE40">
        <f>(AK40-AR40)/(AK40-BB40)</f>
        <v>0</v>
      </c>
      <c r="BF40">
        <f>(AR40-AQ40)/(AR40-AJ40)</f>
        <v>0</v>
      </c>
      <c r="BG40">
        <f>(AK40-AR40)/(AK40-AJ40)</f>
        <v>0</v>
      </c>
      <c r="BH40">
        <f>(BD40*BB40/AQ40)</f>
        <v>0</v>
      </c>
      <c r="BI40">
        <f>(1-BH40)</f>
        <v>0</v>
      </c>
      <c r="BJ40">
        <f>$B$11*CH40+$C$11*CI40+$F$11*CJ40*(1-CM40)</f>
        <v>0</v>
      </c>
      <c r="BK40">
        <f>BJ40*BL40</f>
        <v>0</v>
      </c>
      <c r="BL40">
        <f>($B$11*$D$9+$C$11*$D$9+$F$11*((CW40+CO40)/MAX(CW40+CO40+CX40, 0.1)*$I$9+CX40/MAX(CW40+CO40+CX40, 0.1)*$J$9))/($B$11+$C$11+$F$11)</f>
        <v>0</v>
      </c>
      <c r="BM40">
        <f>($B$11*$K$9+$C$11*$K$9+$F$11*((CW40+CO40)/MAX(CW40+CO40+CX40, 0.1)*$P$9+CX40/MAX(CW40+CO40+CX40, 0.1)*$Q$9))/($B$11+$C$11+$F$11)</f>
        <v>0</v>
      </c>
      <c r="BN40">
        <v>6</v>
      </c>
      <c r="BO40">
        <v>0.5</v>
      </c>
      <c r="BP40" t="s">
        <v>272</v>
      </c>
      <c r="BQ40">
        <v>2</v>
      </c>
      <c r="BR40">
        <v>1604418275.1</v>
      </c>
      <c r="BS40">
        <v>68.5931</v>
      </c>
      <c r="BT40">
        <v>81.6782</v>
      </c>
      <c r="BU40">
        <v>21.7369</v>
      </c>
      <c r="BV40">
        <v>20.0507</v>
      </c>
      <c r="BW40">
        <v>68.8019</v>
      </c>
      <c r="BX40">
        <v>21.4092</v>
      </c>
      <c r="BY40">
        <v>499.939</v>
      </c>
      <c r="BZ40">
        <v>100.546</v>
      </c>
      <c r="CA40">
        <v>0.0997003</v>
      </c>
      <c r="CB40">
        <v>25.1006</v>
      </c>
      <c r="CC40">
        <v>24.9813</v>
      </c>
      <c r="CD40">
        <v>999.9</v>
      </c>
      <c r="CE40">
        <v>0</v>
      </c>
      <c r="CF40">
        <v>0</v>
      </c>
      <c r="CG40">
        <v>10005</v>
      </c>
      <c r="CH40">
        <v>0</v>
      </c>
      <c r="CI40">
        <v>1.01215</v>
      </c>
      <c r="CJ40">
        <v>1199.74</v>
      </c>
      <c r="CK40">
        <v>0.967003</v>
      </c>
      <c r="CL40">
        <v>0.0329973</v>
      </c>
      <c r="CM40">
        <v>0</v>
      </c>
      <c r="CN40">
        <v>2.666</v>
      </c>
      <c r="CO40">
        <v>0</v>
      </c>
      <c r="CP40">
        <v>7560.13</v>
      </c>
      <c r="CQ40">
        <v>11398.9</v>
      </c>
      <c r="CR40">
        <v>38.187</v>
      </c>
      <c r="CS40">
        <v>41.187</v>
      </c>
      <c r="CT40">
        <v>39.625</v>
      </c>
      <c r="CU40">
        <v>39.937</v>
      </c>
      <c r="CV40">
        <v>38.437</v>
      </c>
      <c r="CW40">
        <v>1160.15</v>
      </c>
      <c r="CX40">
        <v>39.59</v>
      </c>
      <c r="CY40">
        <v>0</v>
      </c>
      <c r="CZ40">
        <v>1604418275.2</v>
      </c>
      <c r="DA40">
        <v>0</v>
      </c>
      <c r="DB40">
        <v>2.591316</v>
      </c>
      <c r="DC40">
        <v>0.588453837144072</v>
      </c>
      <c r="DD40">
        <v>16.974615365735</v>
      </c>
      <c r="DE40">
        <v>7558.1592</v>
      </c>
      <c r="DF40">
        <v>15</v>
      </c>
      <c r="DG40">
        <v>1604417947.1</v>
      </c>
      <c r="DH40" t="s">
        <v>273</v>
      </c>
      <c r="DI40">
        <v>1604417940.1</v>
      </c>
      <c r="DJ40">
        <v>1604417947.1</v>
      </c>
      <c r="DK40">
        <v>1</v>
      </c>
      <c r="DL40">
        <v>-0.134</v>
      </c>
      <c r="DM40">
        <v>0.013</v>
      </c>
      <c r="DN40">
        <v>0.037</v>
      </c>
      <c r="DO40">
        <v>0.31</v>
      </c>
      <c r="DP40">
        <v>420</v>
      </c>
      <c r="DQ40">
        <v>20</v>
      </c>
      <c r="DR40">
        <v>0.08</v>
      </c>
      <c r="DS40">
        <v>0.06</v>
      </c>
      <c r="DT40">
        <v>0</v>
      </c>
      <c r="DU40">
        <v>0</v>
      </c>
      <c r="DV40" t="s">
        <v>274</v>
      </c>
      <c r="DW40">
        <v>100</v>
      </c>
      <c r="DX40">
        <v>100</v>
      </c>
      <c r="DY40">
        <v>-0.209</v>
      </c>
      <c r="DZ40">
        <v>0.3277</v>
      </c>
      <c r="EA40">
        <v>-0.278027610152098</v>
      </c>
      <c r="EB40">
        <v>0.00106189765250334</v>
      </c>
      <c r="EC40">
        <v>-8.23004791133579e-07</v>
      </c>
      <c r="ED40">
        <v>1.95222372915411e-10</v>
      </c>
      <c r="EE40">
        <v>0.0605696754882689</v>
      </c>
      <c r="EF40">
        <v>0.0242991256848972</v>
      </c>
      <c r="EG40">
        <v>-0.00102667963148939</v>
      </c>
      <c r="EH40">
        <v>2.21636158600722e-05</v>
      </c>
      <c r="EI40">
        <v>2</v>
      </c>
      <c r="EJ40">
        <v>2037</v>
      </c>
      <c r="EK40">
        <v>1</v>
      </c>
      <c r="EL40">
        <v>24</v>
      </c>
      <c r="EM40">
        <v>5.6</v>
      </c>
      <c r="EN40">
        <v>5.5</v>
      </c>
      <c r="EO40">
        <v>2</v>
      </c>
      <c r="EP40">
        <v>511.522</v>
      </c>
      <c r="EQ40">
        <v>526.36</v>
      </c>
      <c r="ER40">
        <v>22.5116</v>
      </c>
      <c r="ES40">
        <v>25.4838</v>
      </c>
      <c r="ET40">
        <v>30.0001</v>
      </c>
      <c r="EU40">
        <v>25.3321</v>
      </c>
      <c r="EV40">
        <v>25.2886</v>
      </c>
      <c r="EW40">
        <v>6.28671</v>
      </c>
      <c r="EX40">
        <v>24.3565</v>
      </c>
      <c r="EY40">
        <v>100</v>
      </c>
      <c r="EZ40">
        <v>22.5137</v>
      </c>
      <c r="FA40">
        <v>95.18</v>
      </c>
      <c r="FB40">
        <v>20</v>
      </c>
      <c r="FC40">
        <v>102.323</v>
      </c>
      <c r="FD40">
        <v>102.098</v>
      </c>
    </row>
    <row r="41" spans="1:160">
      <c r="A41">
        <v>25</v>
      </c>
      <c r="B41">
        <v>1604418277.1</v>
      </c>
      <c r="C41">
        <v>48</v>
      </c>
      <c r="D41" t="s">
        <v>321</v>
      </c>
      <c r="E41" t="s">
        <v>322</v>
      </c>
      <c r="F41">
        <v>1604418277.1</v>
      </c>
      <c r="G41">
        <f>BY41*AE41*(BU41-BV41)/(100*BN41*(1000-AE41*BU41))</f>
        <v>0</v>
      </c>
      <c r="H41">
        <f>BY41*AE41*(BT41-BS41*(1000-AE41*BV41)/(1000-AE41*BU41))/(100*BN41)</f>
        <v>0</v>
      </c>
      <c r="I41">
        <f>BS41 - IF(AE41&gt;1, H41*BN41*100.0/(AG41*CG41), 0)</f>
        <v>0</v>
      </c>
      <c r="J41">
        <f>((P41-G41/2)*I41-H41)/(P41+G41/2)</f>
        <v>0</v>
      </c>
      <c r="K41">
        <f>J41*(BZ41+CA41)/1000.0</f>
        <v>0</v>
      </c>
      <c r="L41">
        <f>(BS41 - IF(AE41&gt;1, H41*BN41*100.0/(AG41*CG41), 0))*(BZ41+CA41)/1000.0</f>
        <v>0</v>
      </c>
      <c r="M41">
        <f>2.0/((1/O41-1/N41)+SIGN(O41)*SQRT((1/O41-1/N41)*(1/O41-1/N41) + 4*BO41/((BO41+1)*(BO41+1))*(2*1/O41*1/N41-1/N41*1/N41)))</f>
        <v>0</v>
      </c>
      <c r="N41">
        <f>IF(LEFT(BP41,1)&lt;&gt;"0",IF(LEFT(BP41,1)="1",3.0,BQ41),$D$5+$E$5*(CG41*BZ41/($K$5*1000))+$F$5*(CG41*BZ41/($K$5*1000))*MAX(MIN(BN41,$J$5),$I$5)*MAX(MIN(BN41,$J$5),$I$5)+$G$5*MAX(MIN(BN41,$J$5),$I$5)*(CG41*BZ41/($K$5*1000))+$H$5*(CG41*BZ41/($K$5*1000))*(CG41*BZ41/($K$5*1000)))</f>
        <v>0</v>
      </c>
      <c r="O41">
        <f>G41*(1000-(1000*0.61365*exp(17.502*S41/(240.97+S41))/(BZ41+CA41)+BU41)/2)/(1000*0.61365*exp(17.502*S41/(240.97+S41))/(BZ41+CA41)-BU41)</f>
        <v>0</v>
      </c>
      <c r="P41">
        <f>1/((BO41+1)/(M41/1.6)+1/(N41/1.37)) + BO41/((BO41+1)/(M41/1.6) + BO41/(N41/1.37))</f>
        <v>0</v>
      </c>
      <c r="Q41">
        <f>(BK41*BM41)</f>
        <v>0</v>
      </c>
      <c r="R41">
        <f>(CB41+(Q41+2*0.95*5.67E-8*(((CB41+$B$7)+273)^4-(CB41+273)^4)-44100*G41)/(1.84*29.3*N41+8*0.95*5.67E-8*(CB41+273)^3))</f>
        <v>0</v>
      </c>
      <c r="S41">
        <f>($C$7*CC41+$D$7*CD41+$E$7*R41)</f>
        <v>0</v>
      </c>
      <c r="T41">
        <f>0.61365*exp(17.502*S41/(240.97+S41))</f>
        <v>0</v>
      </c>
      <c r="U41">
        <f>(V41/W41*100)</f>
        <v>0</v>
      </c>
      <c r="V41">
        <f>BU41*(BZ41+CA41)/1000</f>
        <v>0</v>
      </c>
      <c r="W41">
        <f>0.61365*exp(17.502*CB41/(240.97+CB41))</f>
        <v>0</v>
      </c>
      <c r="X41">
        <f>(T41-BU41*(BZ41+CA41)/1000)</f>
        <v>0</v>
      </c>
      <c r="Y41">
        <f>(-G41*44100)</f>
        <v>0</v>
      </c>
      <c r="Z41">
        <f>2*29.3*N41*0.92*(CB41-S41)</f>
        <v>0</v>
      </c>
      <c r="AA41">
        <f>2*0.95*5.67E-8*(((CB41+$B$7)+273)^4-(S41+273)^4)</f>
        <v>0</v>
      </c>
      <c r="AB41">
        <f>Q41+AA41+Y41+Z41</f>
        <v>0</v>
      </c>
      <c r="AC41">
        <v>0</v>
      </c>
      <c r="AD41">
        <v>0</v>
      </c>
      <c r="AE41">
        <f>IF(AC41*$H$13&gt;=AG41,1.0,(AG41/(AG41-AC41*$H$13)))</f>
        <v>0</v>
      </c>
      <c r="AF41">
        <f>(AE41-1)*100</f>
        <v>0</v>
      </c>
      <c r="AG41">
        <f>MAX(0,($B$13+$C$13*CG41)/(1+$D$13*CG41)*BZ41/(CB41+273)*$E$13)</f>
        <v>0</v>
      </c>
      <c r="AH41" t="s">
        <v>271</v>
      </c>
      <c r="AI41" t="s">
        <v>271</v>
      </c>
      <c r="AJ41">
        <v>0</v>
      </c>
      <c r="AK41">
        <v>0</v>
      </c>
      <c r="AL41">
        <f>AK41-AJ41</f>
        <v>0</v>
      </c>
      <c r="AM41">
        <f>AL41/AK41</f>
        <v>0</v>
      </c>
      <c r="AN41">
        <v>0</v>
      </c>
      <c r="AO41" t="s">
        <v>271</v>
      </c>
      <c r="AP41" t="s">
        <v>271</v>
      </c>
      <c r="AQ41">
        <v>0</v>
      </c>
      <c r="AR41">
        <v>0</v>
      </c>
      <c r="AS41">
        <f>1-AQ41/AR41</f>
        <v>0</v>
      </c>
      <c r="AT41">
        <v>0.5</v>
      </c>
      <c r="AU41">
        <f>BK41</f>
        <v>0</v>
      </c>
      <c r="AV41">
        <f>H41</f>
        <v>0</v>
      </c>
      <c r="AW41">
        <f>AS41*AT41*AU41</f>
        <v>0</v>
      </c>
      <c r="AX41">
        <f>BC41/AR41</f>
        <v>0</v>
      </c>
      <c r="AY41">
        <f>(AV41-AN41)/AU41</f>
        <v>0</v>
      </c>
      <c r="AZ41">
        <f>(AK41-AR41)/AR41</f>
        <v>0</v>
      </c>
      <c r="BA41" t="s">
        <v>271</v>
      </c>
      <c r="BB41">
        <v>0</v>
      </c>
      <c r="BC41">
        <f>AR41-BB41</f>
        <v>0</v>
      </c>
      <c r="BD41">
        <f>(AR41-AQ41)/(AR41-BB41)</f>
        <v>0</v>
      </c>
      <c r="BE41">
        <f>(AK41-AR41)/(AK41-BB41)</f>
        <v>0</v>
      </c>
      <c r="BF41">
        <f>(AR41-AQ41)/(AR41-AJ41)</f>
        <v>0</v>
      </c>
      <c r="BG41">
        <f>(AK41-AR41)/(AK41-AJ41)</f>
        <v>0</v>
      </c>
      <c r="BH41">
        <f>(BD41*BB41/AQ41)</f>
        <v>0</v>
      </c>
      <c r="BI41">
        <f>(1-BH41)</f>
        <v>0</v>
      </c>
      <c r="BJ41">
        <f>$B$11*CH41+$C$11*CI41+$F$11*CJ41*(1-CM41)</f>
        <v>0</v>
      </c>
      <c r="BK41">
        <f>BJ41*BL41</f>
        <v>0</v>
      </c>
      <c r="BL41">
        <f>($B$11*$D$9+$C$11*$D$9+$F$11*((CW41+CO41)/MAX(CW41+CO41+CX41, 0.1)*$I$9+CX41/MAX(CW41+CO41+CX41, 0.1)*$J$9))/($B$11+$C$11+$F$11)</f>
        <v>0</v>
      </c>
      <c r="BM41">
        <f>($B$11*$K$9+$C$11*$K$9+$F$11*((CW41+CO41)/MAX(CW41+CO41+CX41, 0.1)*$P$9+CX41/MAX(CW41+CO41+CX41, 0.1)*$Q$9))/($B$11+$C$11+$F$11)</f>
        <v>0</v>
      </c>
      <c r="BN41">
        <v>6</v>
      </c>
      <c r="BO41">
        <v>0.5</v>
      </c>
      <c r="BP41" t="s">
        <v>272</v>
      </c>
      <c r="BQ41">
        <v>2</v>
      </c>
      <c r="BR41">
        <v>1604418277.1</v>
      </c>
      <c r="BS41">
        <v>71.7206</v>
      </c>
      <c r="BT41">
        <v>85.0361</v>
      </c>
      <c r="BU41">
        <v>21.738</v>
      </c>
      <c r="BV41">
        <v>20.0524</v>
      </c>
      <c r="BW41">
        <v>71.9265</v>
      </c>
      <c r="BX41">
        <v>21.4103</v>
      </c>
      <c r="BY41">
        <v>500.014</v>
      </c>
      <c r="BZ41">
        <v>100.545</v>
      </c>
      <c r="CA41">
        <v>0.100197</v>
      </c>
      <c r="CB41">
        <v>25.1006</v>
      </c>
      <c r="CC41">
        <v>24.9846</v>
      </c>
      <c r="CD41">
        <v>999.9</v>
      </c>
      <c r="CE41">
        <v>0</v>
      </c>
      <c r="CF41">
        <v>0</v>
      </c>
      <c r="CG41">
        <v>9996.25</v>
      </c>
      <c r="CH41">
        <v>0</v>
      </c>
      <c r="CI41">
        <v>1.03595</v>
      </c>
      <c r="CJ41">
        <v>1200.05</v>
      </c>
      <c r="CK41">
        <v>0.967011</v>
      </c>
      <c r="CL41">
        <v>0.032989</v>
      </c>
      <c r="CM41">
        <v>0</v>
      </c>
      <c r="CN41">
        <v>2.8333</v>
      </c>
      <c r="CO41">
        <v>0</v>
      </c>
      <c r="CP41">
        <v>7563.52</v>
      </c>
      <c r="CQ41">
        <v>11401.9</v>
      </c>
      <c r="CR41">
        <v>38.125</v>
      </c>
      <c r="CS41">
        <v>41.25</v>
      </c>
      <c r="CT41">
        <v>39.625</v>
      </c>
      <c r="CU41">
        <v>39.937</v>
      </c>
      <c r="CV41">
        <v>38.437</v>
      </c>
      <c r="CW41">
        <v>1160.46</v>
      </c>
      <c r="CX41">
        <v>39.59</v>
      </c>
      <c r="CY41">
        <v>0</v>
      </c>
      <c r="CZ41">
        <v>1604418277</v>
      </c>
      <c r="DA41">
        <v>0</v>
      </c>
      <c r="DB41">
        <v>2.58764230769231</v>
      </c>
      <c r="DC41">
        <v>0.578745296150206</v>
      </c>
      <c r="DD41">
        <v>25.2294016402955</v>
      </c>
      <c r="DE41">
        <v>7558.84384615385</v>
      </c>
      <c r="DF41">
        <v>15</v>
      </c>
      <c r="DG41">
        <v>1604417947.1</v>
      </c>
      <c r="DH41" t="s">
        <v>273</v>
      </c>
      <c r="DI41">
        <v>1604417940.1</v>
      </c>
      <c r="DJ41">
        <v>1604417947.1</v>
      </c>
      <c r="DK41">
        <v>1</v>
      </c>
      <c r="DL41">
        <v>-0.134</v>
      </c>
      <c r="DM41">
        <v>0.013</v>
      </c>
      <c r="DN41">
        <v>0.037</v>
      </c>
      <c r="DO41">
        <v>0.31</v>
      </c>
      <c r="DP41">
        <v>420</v>
      </c>
      <c r="DQ41">
        <v>20</v>
      </c>
      <c r="DR41">
        <v>0.08</v>
      </c>
      <c r="DS41">
        <v>0.06</v>
      </c>
      <c r="DT41">
        <v>0</v>
      </c>
      <c r="DU41">
        <v>0</v>
      </c>
      <c r="DV41" t="s">
        <v>274</v>
      </c>
      <c r="DW41">
        <v>100</v>
      </c>
      <c r="DX41">
        <v>100</v>
      </c>
      <c r="DY41">
        <v>-0.206</v>
      </c>
      <c r="DZ41">
        <v>0.3277</v>
      </c>
      <c r="EA41">
        <v>-0.278027610152098</v>
      </c>
      <c r="EB41">
        <v>0.00106189765250334</v>
      </c>
      <c r="EC41">
        <v>-8.23004791133579e-07</v>
      </c>
      <c r="ED41">
        <v>1.95222372915411e-10</v>
      </c>
      <c r="EE41">
        <v>0.0605696754882689</v>
      </c>
      <c r="EF41">
        <v>0.0242991256848972</v>
      </c>
      <c r="EG41">
        <v>-0.00102667963148939</v>
      </c>
      <c r="EH41">
        <v>2.21636158600722e-05</v>
      </c>
      <c r="EI41">
        <v>2</v>
      </c>
      <c r="EJ41">
        <v>2037</v>
      </c>
      <c r="EK41">
        <v>1</v>
      </c>
      <c r="EL41">
        <v>24</v>
      </c>
      <c r="EM41">
        <v>5.6</v>
      </c>
      <c r="EN41">
        <v>5.5</v>
      </c>
      <c r="EO41">
        <v>2</v>
      </c>
      <c r="EP41">
        <v>511.679</v>
      </c>
      <c r="EQ41">
        <v>526.237</v>
      </c>
      <c r="ER41">
        <v>22.5129</v>
      </c>
      <c r="ES41">
        <v>25.4838</v>
      </c>
      <c r="ET41">
        <v>30.0001</v>
      </c>
      <c r="EU41">
        <v>25.3321</v>
      </c>
      <c r="EV41">
        <v>25.2896</v>
      </c>
      <c r="EW41">
        <v>6.40354</v>
      </c>
      <c r="EX41">
        <v>24.3565</v>
      </c>
      <c r="EY41">
        <v>100</v>
      </c>
      <c r="EZ41">
        <v>22.5137</v>
      </c>
      <c r="FA41">
        <v>95.18</v>
      </c>
      <c r="FB41">
        <v>20</v>
      </c>
      <c r="FC41">
        <v>102.322</v>
      </c>
      <c r="FD41">
        <v>102.099</v>
      </c>
    </row>
    <row r="42" spans="1:160">
      <c r="A42">
        <v>26</v>
      </c>
      <c r="B42">
        <v>1604418279.1</v>
      </c>
      <c r="C42">
        <v>50</v>
      </c>
      <c r="D42" t="s">
        <v>323</v>
      </c>
      <c r="E42" t="s">
        <v>324</v>
      </c>
      <c r="F42">
        <v>1604418279.1</v>
      </c>
      <c r="G42">
        <f>BY42*AE42*(BU42-BV42)/(100*BN42*(1000-AE42*BU42))</f>
        <v>0</v>
      </c>
      <c r="H42">
        <f>BY42*AE42*(BT42-BS42*(1000-AE42*BV42)/(1000-AE42*BU42))/(100*BN42)</f>
        <v>0</v>
      </c>
      <c r="I42">
        <f>BS42 - IF(AE42&gt;1, H42*BN42*100.0/(AG42*CG42), 0)</f>
        <v>0</v>
      </c>
      <c r="J42">
        <f>((P42-G42/2)*I42-H42)/(P42+G42/2)</f>
        <v>0</v>
      </c>
      <c r="K42">
        <f>J42*(BZ42+CA42)/1000.0</f>
        <v>0</v>
      </c>
      <c r="L42">
        <f>(BS42 - IF(AE42&gt;1, H42*BN42*100.0/(AG42*CG42), 0))*(BZ42+CA42)/1000.0</f>
        <v>0</v>
      </c>
      <c r="M42">
        <f>2.0/((1/O42-1/N42)+SIGN(O42)*SQRT((1/O42-1/N42)*(1/O42-1/N42) + 4*BO42/((BO42+1)*(BO42+1))*(2*1/O42*1/N42-1/N42*1/N42)))</f>
        <v>0</v>
      </c>
      <c r="N42">
        <f>IF(LEFT(BP42,1)&lt;&gt;"0",IF(LEFT(BP42,1)="1",3.0,BQ42),$D$5+$E$5*(CG42*BZ42/($K$5*1000))+$F$5*(CG42*BZ42/($K$5*1000))*MAX(MIN(BN42,$J$5),$I$5)*MAX(MIN(BN42,$J$5),$I$5)+$G$5*MAX(MIN(BN42,$J$5),$I$5)*(CG42*BZ42/($K$5*1000))+$H$5*(CG42*BZ42/($K$5*1000))*(CG42*BZ42/($K$5*1000)))</f>
        <v>0</v>
      </c>
      <c r="O42">
        <f>G42*(1000-(1000*0.61365*exp(17.502*S42/(240.97+S42))/(BZ42+CA42)+BU42)/2)/(1000*0.61365*exp(17.502*S42/(240.97+S42))/(BZ42+CA42)-BU42)</f>
        <v>0</v>
      </c>
      <c r="P42">
        <f>1/((BO42+1)/(M42/1.6)+1/(N42/1.37)) + BO42/((BO42+1)/(M42/1.6) + BO42/(N42/1.37))</f>
        <v>0</v>
      </c>
      <c r="Q42">
        <f>(BK42*BM42)</f>
        <v>0</v>
      </c>
      <c r="R42">
        <f>(CB42+(Q42+2*0.95*5.67E-8*(((CB42+$B$7)+273)^4-(CB42+273)^4)-44100*G42)/(1.84*29.3*N42+8*0.95*5.67E-8*(CB42+273)^3))</f>
        <v>0</v>
      </c>
      <c r="S42">
        <f>($C$7*CC42+$D$7*CD42+$E$7*R42)</f>
        <v>0</v>
      </c>
      <c r="T42">
        <f>0.61365*exp(17.502*S42/(240.97+S42))</f>
        <v>0</v>
      </c>
      <c r="U42">
        <f>(V42/W42*100)</f>
        <v>0</v>
      </c>
      <c r="V42">
        <f>BU42*(BZ42+CA42)/1000</f>
        <v>0</v>
      </c>
      <c r="W42">
        <f>0.61365*exp(17.502*CB42/(240.97+CB42))</f>
        <v>0</v>
      </c>
      <c r="X42">
        <f>(T42-BU42*(BZ42+CA42)/1000)</f>
        <v>0</v>
      </c>
      <c r="Y42">
        <f>(-G42*44100)</f>
        <v>0</v>
      </c>
      <c r="Z42">
        <f>2*29.3*N42*0.92*(CB42-S42)</f>
        <v>0</v>
      </c>
      <c r="AA42">
        <f>2*0.95*5.67E-8*(((CB42+$B$7)+273)^4-(S42+273)^4)</f>
        <v>0</v>
      </c>
      <c r="AB42">
        <f>Q42+AA42+Y42+Z42</f>
        <v>0</v>
      </c>
      <c r="AC42">
        <v>0</v>
      </c>
      <c r="AD42">
        <v>0</v>
      </c>
      <c r="AE42">
        <f>IF(AC42*$H$13&gt;=AG42,1.0,(AG42/(AG42-AC42*$H$13)))</f>
        <v>0</v>
      </c>
      <c r="AF42">
        <f>(AE42-1)*100</f>
        <v>0</v>
      </c>
      <c r="AG42">
        <f>MAX(0,($B$13+$C$13*CG42)/(1+$D$13*CG42)*BZ42/(CB42+273)*$E$13)</f>
        <v>0</v>
      </c>
      <c r="AH42" t="s">
        <v>271</v>
      </c>
      <c r="AI42" t="s">
        <v>271</v>
      </c>
      <c r="AJ42">
        <v>0</v>
      </c>
      <c r="AK42">
        <v>0</v>
      </c>
      <c r="AL42">
        <f>AK42-AJ42</f>
        <v>0</v>
      </c>
      <c r="AM42">
        <f>AL42/AK42</f>
        <v>0</v>
      </c>
      <c r="AN42">
        <v>0</v>
      </c>
      <c r="AO42" t="s">
        <v>271</v>
      </c>
      <c r="AP42" t="s">
        <v>271</v>
      </c>
      <c r="AQ42">
        <v>0</v>
      </c>
      <c r="AR42">
        <v>0</v>
      </c>
      <c r="AS42">
        <f>1-AQ42/AR42</f>
        <v>0</v>
      </c>
      <c r="AT42">
        <v>0.5</v>
      </c>
      <c r="AU42">
        <f>BK42</f>
        <v>0</v>
      </c>
      <c r="AV42">
        <f>H42</f>
        <v>0</v>
      </c>
      <c r="AW42">
        <f>AS42*AT42*AU42</f>
        <v>0</v>
      </c>
      <c r="AX42">
        <f>BC42/AR42</f>
        <v>0</v>
      </c>
      <c r="AY42">
        <f>(AV42-AN42)/AU42</f>
        <v>0</v>
      </c>
      <c r="AZ42">
        <f>(AK42-AR42)/AR42</f>
        <v>0</v>
      </c>
      <c r="BA42" t="s">
        <v>271</v>
      </c>
      <c r="BB42">
        <v>0</v>
      </c>
      <c r="BC42">
        <f>AR42-BB42</f>
        <v>0</v>
      </c>
      <c r="BD42">
        <f>(AR42-AQ42)/(AR42-BB42)</f>
        <v>0</v>
      </c>
      <c r="BE42">
        <f>(AK42-AR42)/(AK42-BB42)</f>
        <v>0</v>
      </c>
      <c r="BF42">
        <f>(AR42-AQ42)/(AR42-AJ42)</f>
        <v>0</v>
      </c>
      <c r="BG42">
        <f>(AK42-AR42)/(AK42-AJ42)</f>
        <v>0</v>
      </c>
      <c r="BH42">
        <f>(BD42*BB42/AQ42)</f>
        <v>0</v>
      </c>
      <c r="BI42">
        <f>(1-BH42)</f>
        <v>0</v>
      </c>
      <c r="BJ42">
        <f>$B$11*CH42+$C$11*CI42+$F$11*CJ42*(1-CM42)</f>
        <v>0</v>
      </c>
      <c r="BK42">
        <f>BJ42*BL42</f>
        <v>0</v>
      </c>
      <c r="BL42">
        <f>($B$11*$D$9+$C$11*$D$9+$F$11*((CW42+CO42)/MAX(CW42+CO42+CX42, 0.1)*$I$9+CX42/MAX(CW42+CO42+CX42, 0.1)*$J$9))/($B$11+$C$11+$F$11)</f>
        <v>0</v>
      </c>
      <c r="BM42">
        <f>($B$11*$K$9+$C$11*$K$9+$F$11*((CW42+CO42)/MAX(CW42+CO42+CX42, 0.1)*$P$9+CX42/MAX(CW42+CO42+CX42, 0.1)*$Q$9))/($B$11+$C$11+$F$11)</f>
        <v>0</v>
      </c>
      <c r="BN42">
        <v>6</v>
      </c>
      <c r="BO42">
        <v>0.5</v>
      </c>
      <c r="BP42" t="s">
        <v>272</v>
      </c>
      <c r="BQ42">
        <v>2</v>
      </c>
      <c r="BR42">
        <v>1604418279.1</v>
      </c>
      <c r="BS42">
        <v>74.846</v>
      </c>
      <c r="BT42">
        <v>88.3635</v>
      </c>
      <c r="BU42">
        <v>21.7403</v>
      </c>
      <c r="BV42">
        <v>20.0541</v>
      </c>
      <c r="BW42">
        <v>75.0489</v>
      </c>
      <c r="BX42">
        <v>21.4126</v>
      </c>
      <c r="BY42">
        <v>499.983</v>
      </c>
      <c r="BZ42">
        <v>100.545</v>
      </c>
      <c r="CA42">
        <v>0.0998799</v>
      </c>
      <c r="CB42">
        <v>25.0985</v>
      </c>
      <c r="CC42">
        <v>24.986</v>
      </c>
      <c r="CD42">
        <v>999.9</v>
      </c>
      <c r="CE42">
        <v>0</v>
      </c>
      <c r="CF42">
        <v>0</v>
      </c>
      <c r="CG42">
        <v>10033.8</v>
      </c>
      <c r="CH42">
        <v>0</v>
      </c>
      <c r="CI42">
        <v>1.03175</v>
      </c>
      <c r="CJ42">
        <v>1200.05</v>
      </c>
      <c r="CK42">
        <v>0.967011</v>
      </c>
      <c r="CL42">
        <v>0.032989</v>
      </c>
      <c r="CM42">
        <v>0</v>
      </c>
      <c r="CN42">
        <v>2.6019</v>
      </c>
      <c r="CO42">
        <v>0</v>
      </c>
      <c r="CP42">
        <v>7564.91</v>
      </c>
      <c r="CQ42">
        <v>11401.9</v>
      </c>
      <c r="CR42">
        <v>38.187</v>
      </c>
      <c r="CS42">
        <v>41.25</v>
      </c>
      <c r="CT42">
        <v>39.625</v>
      </c>
      <c r="CU42">
        <v>40</v>
      </c>
      <c r="CV42">
        <v>38.437</v>
      </c>
      <c r="CW42">
        <v>1160.46</v>
      </c>
      <c r="CX42">
        <v>39.59</v>
      </c>
      <c r="CY42">
        <v>0</v>
      </c>
      <c r="CZ42">
        <v>1604418278.8</v>
      </c>
      <c r="DA42">
        <v>0</v>
      </c>
      <c r="DB42">
        <v>2.61302</v>
      </c>
      <c r="DC42">
        <v>0.615915383292825</v>
      </c>
      <c r="DD42">
        <v>37.1130769589434</v>
      </c>
      <c r="DE42">
        <v>7559.736</v>
      </c>
      <c r="DF42">
        <v>15</v>
      </c>
      <c r="DG42">
        <v>1604417947.1</v>
      </c>
      <c r="DH42" t="s">
        <v>273</v>
      </c>
      <c r="DI42">
        <v>1604417940.1</v>
      </c>
      <c r="DJ42">
        <v>1604417947.1</v>
      </c>
      <c r="DK42">
        <v>1</v>
      </c>
      <c r="DL42">
        <v>-0.134</v>
      </c>
      <c r="DM42">
        <v>0.013</v>
      </c>
      <c r="DN42">
        <v>0.037</v>
      </c>
      <c r="DO42">
        <v>0.31</v>
      </c>
      <c r="DP42">
        <v>420</v>
      </c>
      <c r="DQ42">
        <v>20</v>
      </c>
      <c r="DR42">
        <v>0.08</v>
      </c>
      <c r="DS42">
        <v>0.06</v>
      </c>
      <c r="DT42">
        <v>0</v>
      </c>
      <c r="DU42">
        <v>0</v>
      </c>
      <c r="DV42" t="s">
        <v>274</v>
      </c>
      <c r="DW42">
        <v>100</v>
      </c>
      <c r="DX42">
        <v>100</v>
      </c>
      <c r="DY42">
        <v>-0.203</v>
      </c>
      <c r="DZ42">
        <v>0.3277</v>
      </c>
      <c r="EA42">
        <v>-0.278027610152098</v>
      </c>
      <c r="EB42">
        <v>0.00106189765250334</v>
      </c>
      <c r="EC42">
        <v>-8.23004791133579e-07</v>
      </c>
      <c r="ED42">
        <v>1.95222372915411e-10</v>
      </c>
      <c r="EE42">
        <v>0.0605696754882689</v>
      </c>
      <c r="EF42">
        <v>0.0242991256848972</v>
      </c>
      <c r="EG42">
        <v>-0.00102667963148939</v>
      </c>
      <c r="EH42">
        <v>2.21636158600722e-05</v>
      </c>
      <c r="EI42">
        <v>2</v>
      </c>
      <c r="EJ42">
        <v>2037</v>
      </c>
      <c r="EK42">
        <v>1</v>
      </c>
      <c r="EL42">
        <v>24</v>
      </c>
      <c r="EM42">
        <v>5.7</v>
      </c>
      <c r="EN42">
        <v>5.5</v>
      </c>
      <c r="EO42">
        <v>2</v>
      </c>
      <c r="EP42">
        <v>511.622</v>
      </c>
      <c r="EQ42">
        <v>526.305</v>
      </c>
      <c r="ER42">
        <v>22.5143</v>
      </c>
      <c r="ES42">
        <v>25.4838</v>
      </c>
      <c r="ET42">
        <v>30.0001</v>
      </c>
      <c r="EU42">
        <v>25.3321</v>
      </c>
      <c r="EV42">
        <v>25.2906</v>
      </c>
      <c r="EW42">
        <v>6.56533</v>
      </c>
      <c r="EX42">
        <v>24.3565</v>
      </c>
      <c r="EY42">
        <v>100</v>
      </c>
      <c r="EZ42">
        <v>22.5249</v>
      </c>
      <c r="FA42">
        <v>100.24</v>
      </c>
      <c r="FB42">
        <v>20</v>
      </c>
      <c r="FC42">
        <v>102.322</v>
      </c>
      <c r="FD42">
        <v>102.099</v>
      </c>
    </row>
    <row r="43" spans="1:160">
      <c r="A43">
        <v>27</v>
      </c>
      <c r="B43">
        <v>1604418281.1</v>
      </c>
      <c r="C43">
        <v>52</v>
      </c>
      <c r="D43" t="s">
        <v>325</v>
      </c>
      <c r="E43" t="s">
        <v>326</v>
      </c>
      <c r="F43">
        <v>1604418281.1</v>
      </c>
      <c r="G43">
        <f>BY43*AE43*(BU43-BV43)/(100*BN43*(1000-AE43*BU43))</f>
        <v>0</v>
      </c>
      <c r="H43">
        <f>BY43*AE43*(BT43-BS43*(1000-AE43*BV43)/(1000-AE43*BU43))/(100*BN43)</f>
        <v>0</v>
      </c>
      <c r="I43">
        <f>BS43 - IF(AE43&gt;1, H43*BN43*100.0/(AG43*CG43), 0)</f>
        <v>0</v>
      </c>
      <c r="J43">
        <f>((P43-G43/2)*I43-H43)/(P43+G43/2)</f>
        <v>0</v>
      </c>
      <c r="K43">
        <f>J43*(BZ43+CA43)/1000.0</f>
        <v>0</v>
      </c>
      <c r="L43">
        <f>(BS43 - IF(AE43&gt;1, H43*BN43*100.0/(AG43*CG43), 0))*(BZ43+CA43)/1000.0</f>
        <v>0</v>
      </c>
      <c r="M43">
        <f>2.0/((1/O43-1/N43)+SIGN(O43)*SQRT((1/O43-1/N43)*(1/O43-1/N43) + 4*BO43/((BO43+1)*(BO43+1))*(2*1/O43*1/N43-1/N43*1/N43)))</f>
        <v>0</v>
      </c>
      <c r="N43">
        <f>IF(LEFT(BP43,1)&lt;&gt;"0",IF(LEFT(BP43,1)="1",3.0,BQ43),$D$5+$E$5*(CG43*BZ43/($K$5*1000))+$F$5*(CG43*BZ43/($K$5*1000))*MAX(MIN(BN43,$J$5),$I$5)*MAX(MIN(BN43,$J$5),$I$5)+$G$5*MAX(MIN(BN43,$J$5),$I$5)*(CG43*BZ43/($K$5*1000))+$H$5*(CG43*BZ43/($K$5*1000))*(CG43*BZ43/($K$5*1000)))</f>
        <v>0</v>
      </c>
      <c r="O43">
        <f>G43*(1000-(1000*0.61365*exp(17.502*S43/(240.97+S43))/(BZ43+CA43)+BU43)/2)/(1000*0.61365*exp(17.502*S43/(240.97+S43))/(BZ43+CA43)-BU43)</f>
        <v>0</v>
      </c>
      <c r="P43">
        <f>1/((BO43+1)/(M43/1.6)+1/(N43/1.37)) + BO43/((BO43+1)/(M43/1.6) + BO43/(N43/1.37))</f>
        <v>0</v>
      </c>
      <c r="Q43">
        <f>(BK43*BM43)</f>
        <v>0</v>
      </c>
      <c r="R43">
        <f>(CB43+(Q43+2*0.95*5.67E-8*(((CB43+$B$7)+273)^4-(CB43+273)^4)-44100*G43)/(1.84*29.3*N43+8*0.95*5.67E-8*(CB43+273)^3))</f>
        <v>0</v>
      </c>
      <c r="S43">
        <f>($C$7*CC43+$D$7*CD43+$E$7*R43)</f>
        <v>0</v>
      </c>
      <c r="T43">
        <f>0.61365*exp(17.502*S43/(240.97+S43))</f>
        <v>0</v>
      </c>
      <c r="U43">
        <f>(V43/W43*100)</f>
        <v>0</v>
      </c>
      <c r="V43">
        <f>BU43*(BZ43+CA43)/1000</f>
        <v>0</v>
      </c>
      <c r="W43">
        <f>0.61365*exp(17.502*CB43/(240.97+CB43))</f>
        <v>0</v>
      </c>
      <c r="X43">
        <f>(T43-BU43*(BZ43+CA43)/1000)</f>
        <v>0</v>
      </c>
      <c r="Y43">
        <f>(-G43*44100)</f>
        <v>0</v>
      </c>
      <c r="Z43">
        <f>2*29.3*N43*0.92*(CB43-S43)</f>
        <v>0</v>
      </c>
      <c r="AA43">
        <f>2*0.95*5.67E-8*(((CB43+$B$7)+273)^4-(S43+273)^4)</f>
        <v>0</v>
      </c>
      <c r="AB43">
        <f>Q43+AA43+Y43+Z43</f>
        <v>0</v>
      </c>
      <c r="AC43">
        <v>0</v>
      </c>
      <c r="AD43">
        <v>0</v>
      </c>
      <c r="AE43">
        <f>IF(AC43*$H$13&gt;=AG43,1.0,(AG43/(AG43-AC43*$H$13)))</f>
        <v>0</v>
      </c>
      <c r="AF43">
        <f>(AE43-1)*100</f>
        <v>0</v>
      </c>
      <c r="AG43">
        <f>MAX(0,($B$13+$C$13*CG43)/(1+$D$13*CG43)*BZ43/(CB43+273)*$E$13)</f>
        <v>0</v>
      </c>
      <c r="AH43" t="s">
        <v>271</v>
      </c>
      <c r="AI43" t="s">
        <v>271</v>
      </c>
      <c r="AJ43">
        <v>0</v>
      </c>
      <c r="AK43">
        <v>0</v>
      </c>
      <c r="AL43">
        <f>AK43-AJ43</f>
        <v>0</v>
      </c>
      <c r="AM43">
        <f>AL43/AK43</f>
        <v>0</v>
      </c>
      <c r="AN43">
        <v>0</v>
      </c>
      <c r="AO43" t="s">
        <v>271</v>
      </c>
      <c r="AP43" t="s">
        <v>271</v>
      </c>
      <c r="AQ43">
        <v>0</v>
      </c>
      <c r="AR43">
        <v>0</v>
      </c>
      <c r="AS43">
        <f>1-AQ43/AR43</f>
        <v>0</v>
      </c>
      <c r="AT43">
        <v>0.5</v>
      </c>
      <c r="AU43">
        <f>BK43</f>
        <v>0</v>
      </c>
      <c r="AV43">
        <f>H43</f>
        <v>0</v>
      </c>
      <c r="AW43">
        <f>AS43*AT43*AU43</f>
        <v>0</v>
      </c>
      <c r="AX43">
        <f>BC43/AR43</f>
        <v>0</v>
      </c>
      <c r="AY43">
        <f>(AV43-AN43)/AU43</f>
        <v>0</v>
      </c>
      <c r="AZ43">
        <f>(AK43-AR43)/AR43</f>
        <v>0</v>
      </c>
      <c r="BA43" t="s">
        <v>271</v>
      </c>
      <c r="BB43">
        <v>0</v>
      </c>
      <c r="BC43">
        <f>AR43-BB43</f>
        <v>0</v>
      </c>
      <c r="BD43">
        <f>(AR43-AQ43)/(AR43-BB43)</f>
        <v>0</v>
      </c>
      <c r="BE43">
        <f>(AK43-AR43)/(AK43-BB43)</f>
        <v>0</v>
      </c>
      <c r="BF43">
        <f>(AR43-AQ43)/(AR43-AJ43)</f>
        <v>0</v>
      </c>
      <c r="BG43">
        <f>(AK43-AR43)/(AK43-AJ43)</f>
        <v>0</v>
      </c>
      <c r="BH43">
        <f>(BD43*BB43/AQ43)</f>
        <v>0</v>
      </c>
      <c r="BI43">
        <f>(1-BH43)</f>
        <v>0</v>
      </c>
      <c r="BJ43">
        <f>$B$11*CH43+$C$11*CI43+$F$11*CJ43*(1-CM43)</f>
        <v>0</v>
      </c>
      <c r="BK43">
        <f>BJ43*BL43</f>
        <v>0</v>
      </c>
      <c r="BL43">
        <f>($B$11*$D$9+$C$11*$D$9+$F$11*((CW43+CO43)/MAX(CW43+CO43+CX43, 0.1)*$I$9+CX43/MAX(CW43+CO43+CX43, 0.1)*$J$9))/($B$11+$C$11+$F$11)</f>
        <v>0</v>
      </c>
      <c r="BM43">
        <f>($B$11*$K$9+$C$11*$K$9+$F$11*((CW43+CO43)/MAX(CW43+CO43+CX43, 0.1)*$P$9+CX43/MAX(CW43+CO43+CX43, 0.1)*$Q$9))/($B$11+$C$11+$F$11)</f>
        <v>0</v>
      </c>
      <c r="BN43">
        <v>6</v>
      </c>
      <c r="BO43">
        <v>0.5</v>
      </c>
      <c r="BP43" t="s">
        <v>272</v>
      </c>
      <c r="BQ43">
        <v>2</v>
      </c>
      <c r="BR43">
        <v>1604418281.1</v>
      </c>
      <c r="BS43">
        <v>77.9711</v>
      </c>
      <c r="BT43">
        <v>91.576</v>
      </c>
      <c r="BU43">
        <v>21.7432</v>
      </c>
      <c r="BV43">
        <v>20.0551</v>
      </c>
      <c r="BW43">
        <v>78.171</v>
      </c>
      <c r="BX43">
        <v>21.4154</v>
      </c>
      <c r="BY43">
        <v>499.962</v>
      </c>
      <c r="BZ43">
        <v>100.545</v>
      </c>
      <c r="CA43">
        <v>0.100027</v>
      </c>
      <c r="CB43">
        <v>25.0963</v>
      </c>
      <c r="CC43">
        <v>24.9834</v>
      </c>
      <c r="CD43">
        <v>999.9</v>
      </c>
      <c r="CE43">
        <v>0</v>
      </c>
      <c r="CF43">
        <v>0</v>
      </c>
      <c r="CG43">
        <v>9986.25</v>
      </c>
      <c r="CH43">
        <v>0</v>
      </c>
      <c r="CI43">
        <v>1.00795</v>
      </c>
      <c r="CJ43">
        <v>1200.05</v>
      </c>
      <c r="CK43">
        <v>0.967011</v>
      </c>
      <c r="CL43">
        <v>0.032989</v>
      </c>
      <c r="CM43">
        <v>0</v>
      </c>
      <c r="CN43">
        <v>2.2749</v>
      </c>
      <c r="CO43">
        <v>0</v>
      </c>
      <c r="CP43">
        <v>7568.25</v>
      </c>
      <c r="CQ43">
        <v>11402</v>
      </c>
      <c r="CR43">
        <v>38.125</v>
      </c>
      <c r="CS43">
        <v>41.25</v>
      </c>
      <c r="CT43">
        <v>39.625</v>
      </c>
      <c r="CU43">
        <v>40</v>
      </c>
      <c r="CV43">
        <v>38.437</v>
      </c>
      <c r="CW43">
        <v>1160.46</v>
      </c>
      <c r="CX43">
        <v>39.59</v>
      </c>
      <c r="CY43">
        <v>0</v>
      </c>
      <c r="CZ43">
        <v>1604418281.2</v>
      </c>
      <c r="DA43">
        <v>0</v>
      </c>
      <c r="DB43">
        <v>2.593456</v>
      </c>
      <c r="DC43">
        <v>0.0100692225297226</v>
      </c>
      <c r="DD43">
        <v>47.3061538262255</v>
      </c>
      <c r="DE43">
        <v>7561.176</v>
      </c>
      <c r="DF43">
        <v>15</v>
      </c>
      <c r="DG43">
        <v>1604417947.1</v>
      </c>
      <c r="DH43" t="s">
        <v>273</v>
      </c>
      <c r="DI43">
        <v>1604417940.1</v>
      </c>
      <c r="DJ43">
        <v>1604417947.1</v>
      </c>
      <c r="DK43">
        <v>1</v>
      </c>
      <c r="DL43">
        <v>-0.134</v>
      </c>
      <c r="DM43">
        <v>0.013</v>
      </c>
      <c r="DN43">
        <v>0.037</v>
      </c>
      <c r="DO43">
        <v>0.31</v>
      </c>
      <c r="DP43">
        <v>420</v>
      </c>
      <c r="DQ43">
        <v>20</v>
      </c>
      <c r="DR43">
        <v>0.08</v>
      </c>
      <c r="DS43">
        <v>0.06</v>
      </c>
      <c r="DT43">
        <v>0</v>
      </c>
      <c r="DU43">
        <v>0</v>
      </c>
      <c r="DV43" t="s">
        <v>274</v>
      </c>
      <c r="DW43">
        <v>100</v>
      </c>
      <c r="DX43">
        <v>100</v>
      </c>
      <c r="DY43">
        <v>-0.2</v>
      </c>
      <c r="DZ43">
        <v>0.3278</v>
      </c>
      <c r="EA43">
        <v>-0.278027610152098</v>
      </c>
      <c r="EB43">
        <v>0.00106189765250334</v>
      </c>
      <c r="EC43">
        <v>-8.23004791133579e-07</v>
      </c>
      <c r="ED43">
        <v>1.95222372915411e-10</v>
      </c>
      <c r="EE43">
        <v>0.0605696754882689</v>
      </c>
      <c r="EF43">
        <v>0.0242991256848972</v>
      </c>
      <c r="EG43">
        <v>-0.00102667963148939</v>
      </c>
      <c r="EH43">
        <v>2.21636158600722e-05</v>
      </c>
      <c r="EI43">
        <v>2</v>
      </c>
      <c r="EJ43">
        <v>2037</v>
      </c>
      <c r="EK43">
        <v>1</v>
      </c>
      <c r="EL43">
        <v>24</v>
      </c>
      <c r="EM43">
        <v>5.7</v>
      </c>
      <c r="EN43">
        <v>5.6</v>
      </c>
      <c r="EO43">
        <v>2</v>
      </c>
      <c r="EP43">
        <v>511.551</v>
      </c>
      <c r="EQ43">
        <v>526.229</v>
      </c>
      <c r="ER43">
        <v>22.5169</v>
      </c>
      <c r="ES43">
        <v>25.4838</v>
      </c>
      <c r="ET43">
        <v>30.0001</v>
      </c>
      <c r="EU43">
        <v>25.3321</v>
      </c>
      <c r="EV43">
        <v>25.2906</v>
      </c>
      <c r="EW43">
        <v>6.74055</v>
      </c>
      <c r="EX43">
        <v>24.3565</v>
      </c>
      <c r="EY43">
        <v>100</v>
      </c>
      <c r="EZ43">
        <v>22.5249</v>
      </c>
      <c r="FA43">
        <v>105.32</v>
      </c>
      <c r="FB43">
        <v>20</v>
      </c>
      <c r="FC43">
        <v>102.321</v>
      </c>
      <c r="FD43">
        <v>102.097</v>
      </c>
    </row>
    <row r="44" spans="1:160">
      <c r="A44">
        <v>28</v>
      </c>
      <c r="B44">
        <v>1604418283.1</v>
      </c>
      <c r="C44">
        <v>54</v>
      </c>
      <c r="D44" t="s">
        <v>327</v>
      </c>
      <c r="E44" t="s">
        <v>328</v>
      </c>
      <c r="F44">
        <v>1604418283.1</v>
      </c>
      <c r="G44">
        <f>BY44*AE44*(BU44-BV44)/(100*BN44*(1000-AE44*BU44))</f>
        <v>0</v>
      </c>
      <c r="H44">
        <f>BY44*AE44*(BT44-BS44*(1000-AE44*BV44)/(1000-AE44*BU44))/(100*BN44)</f>
        <v>0</v>
      </c>
      <c r="I44">
        <f>BS44 - IF(AE44&gt;1, H44*BN44*100.0/(AG44*CG44), 0)</f>
        <v>0</v>
      </c>
      <c r="J44">
        <f>((P44-G44/2)*I44-H44)/(P44+G44/2)</f>
        <v>0</v>
      </c>
      <c r="K44">
        <f>J44*(BZ44+CA44)/1000.0</f>
        <v>0</v>
      </c>
      <c r="L44">
        <f>(BS44 - IF(AE44&gt;1, H44*BN44*100.0/(AG44*CG44), 0))*(BZ44+CA44)/1000.0</f>
        <v>0</v>
      </c>
      <c r="M44">
        <f>2.0/((1/O44-1/N44)+SIGN(O44)*SQRT((1/O44-1/N44)*(1/O44-1/N44) + 4*BO44/((BO44+1)*(BO44+1))*(2*1/O44*1/N44-1/N44*1/N44)))</f>
        <v>0</v>
      </c>
      <c r="N44">
        <f>IF(LEFT(BP44,1)&lt;&gt;"0",IF(LEFT(BP44,1)="1",3.0,BQ44),$D$5+$E$5*(CG44*BZ44/($K$5*1000))+$F$5*(CG44*BZ44/($K$5*1000))*MAX(MIN(BN44,$J$5),$I$5)*MAX(MIN(BN44,$J$5),$I$5)+$G$5*MAX(MIN(BN44,$J$5),$I$5)*(CG44*BZ44/($K$5*1000))+$H$5*(CG44*BZ44/($K$5*1000))*(CG44*BZ44/($K$5*1000)))</f>
        <v>0</v>
      </c>
      <c r="O44">
        <f>G44*(1000-(1000*0.61365*exp(17.502*S44/(240.97+S44))/(BZ44+CA44)+BU44)/2)/(1000*0.61365*exp(17.502*S44/(240.97+S44))/(BZ44+CA44)-BU44)</f>
        <v>0</v>
      </c>
      <c r="P44">
        <f>1/((BO44+1)/(M44/1.6)+1/(N44/1.37)) + BO44/((BO44+1)/(M44/1.6) + BO44/(N44/1.37))</f>
        <v>0</v>
      </c>
      <c r="Q44">
        <f>(BK44*BM44)</f>
        <v>0</v>
      </c>
      <c r="R44">
        <f>(CB44+(Q44+2*0.95*5.67E-8*(((CB44+$B$7)+273)^4-(CB44+273)^4)-44100*G44)/(1.84*29.3*N44+8*0.95*5.67E-8*(CB44+273)^3))</f>
        <v>0</v>
      </c>
      <c r="S44">
        <f>($C$7*CC44+$D$7*CD44+$E$7*R44)</f>
        <v>0</v>
      </c>
      <c r="T44">
        <f>0.61365*exp(17.502*S44/(240.97+S44))</f>
        <v>0</v>
      </c>
      <c r="U44">
        <f>(V44/W44*100)</f>
        <v>0</v>
      </c>
      <c r="V44">
        <f>BU44*(BZ44+CA44)/1000</f>
        <v>0</v>
      </c>
      <c r="W44">
        <f>0.61365*exp(17.502*CB44/(240.97+CB44))</f>
        <v>0</v>
      </c>
      <c r="X44">
        <f>(T44-BU44*(BZ44+CA44)/1000)</f>
        <v>0</v>
      </c>
      <c r="Y44">
        <f>(-G44*44100)</f>
        <v>0</v>
      </c>
      <c r="Z44">
        <f>2*29.3*N44*0.92*(CB44-S44)</f>
        <v>0</v>
      </c>
      <c r="AA44">
        <f>2*0.95*5.67E-8*(((CB44+$B$7)+273)^4-(S44+273)^4)</f>
        <v>0</v>
      </c>
      <c r="AB44">
        <f>Q44+AA44+Y44+Z44</f>
        <v>0</v>
      </c>
      <c r="AC44">
        <v>0</v>
      </c>
      <c r="AD44">
        <v>0</v>
      </c>
      <c r="AE44">
        <f>IF(AC44*$H$13&gt;=AG44,1.0,(AG44/(AG44-AC44*$H$13)))</f>
        <v>0</v>
      </c>
      <c r="AF44">
        <f>(AE44-1)*100</f>
        <v>0</v>
      </c>
      <c r="AG44">
        <f>MAX(0,($B$13+$C$13*CG44)/(1+$D$13*CG44)*BZ44/(CB44+273)*$E$13)</f>
        <v>0</v>
      </c>
      <c r="AH44" t="s">
        <v>271</v>
      </c>
      <c r="AI44" t="s">
        <v>271</v>
      </c>
      <c r="AJ44">
        <v>0</v>
      </c>
      <c r="AK44">
        <v>0</v>
      </c>
      <c r="AL44">
        <f>AK44-AJ44</f>
        <v>0</v>
      </c>
      <c r="AM44">
        <f>AL44/AK44</f>
        <v>0</v>
      </c>
      <c r="AN44">
        <v>0</v>
      </c>
      <c r="AO44" t="s">
        <v>271</v>
      </c>
      <c r="AP44" t="s">
        <v>271</v>
      </c>
      <c r="AQ44">
        <v>0</v>
      </c>
      <c r="AR44">
        <v>0</v>
      </c>
      <c r="AS44">
        <f>1-AQ44/AR44</f>
        <v>0</v>
      </c>
      <c r="AT44">
        <v>0.5</v>
      </c>
      <c r="AU44">
        <f>BK44</f>
        <v>0</v>
      </c>
      <c r="AV44">
        <f>H44</f>
        <v>0</v>
      </c>
      <c r="AW44">
        <f>AS44*AT44*AU44</f>
        <v>0</v>
      </c>
      <c r="AX44">
        <f>BC44/AR44</f>
        <v>0</v>
      </c>
      <c r="AY44">
        <f>(AV44-AN44)/AU44</f>
        <v>0</v>
      </c>
      <c r="AZ44">
        <f>(AK44-AR44)/AR44</f>
        <v>0</v>
      </c>
      <c r="BA44" t="s">
        <v>271</v>
      </c>
      <c r="BB44">
        <v>0</v>
      </c>
      <c r="BC44">
        <f>AR44-BB44</f>
        <v>0</v>
      </c>
      <c r="BD44">
        <f>(AR44-AQ44)/(AR44-BB44)</f>
        <v>0</v>
      </c>
      <c r="BE44">
        <f>(AK44-AR44)/(AK44-BB44)</f>
        <v>0</v>
      </c>
      <c r="BF44">
        <f>(AR44-AQ44)/(AR44-AJ44)</f>
        <v>0</v>
      </c>
      <c r="BG44">
        <f>(AK44-AR44)/(AK44-AJ44)</f>
        <v>0</v>
      </c>
      <c r="BH44">
        <f>(BD44*BB44/AQ44)</f>
        <v>0</v>
      </c>
      <c r="BI44">
        <f>(1-BH44)</f>
        <v>0</v>
      </c>
      <c r="BJ44">
        <f>$B$11*CH44+$C$11*CI44+$F$11*CJ44*(1-CM44)</f>
        <v>0</v>
      </c>
      <c r="BK44">
        <f>BJ44*BL44</f>
        <v>0</v>
      </c>
      <c r="BL44">
        <f>($B$11*$D$9+$C$11*$D$9+$F$11*((CW44+CO44)/MAX(CW44+CO44+CX44, 0.1)*$I$9+CX44/MAX(CW44+CO44+CX44, 0.1)*$J$9))/($B$11+$C$11+$F$11)</f>
        <v>0</v>
      </c>
      <c r="BM44">
        <f>($B$11*$K$9+$C$11*$K$9+$F$11*((CW44+CO44)/MAX(CW44+CO44+CX44, 0.1)*$P$9+CX44/MAX(CW44+CO44+CX44, 0.1)*$Q$9))/($B$11+$C$11+$F$11)</f>
        <v>0</v>
      </c>
      <c r="BN44">
        <v>6</v>
      </c>
      <c r="BO44">
        <v>0.5</v>
      </c>
      <c r="BP44" t="s">
        <v>272</v>
      </c>
      <c r="BQ44">
        <v>2</v>
      </c>
      <c r="BR44">
        <v>1604418283.1</v>
      </c>
      <c r="BS44">
        <v>81.0785</v>
      </c>
      <c r="BT44">
        <v>94.7384</v>
      </c>
      <c r="BU44">
        <v>21.745</v>
      </c>
      <c r="BV44">
        <v>20.0562</v>
      </c>
      <c r="BW44">
        <v>81.2756</v>
      </c>
      <c r="BX44">
        <v>21.4172</v>
      </c>
      <c r="BY44">
        <v>500.075</v>
      </c>
      <c r="BZ44">
        <v>100.544</v>
      </c>
      <c r="CA44">
        <v>0.0999817</v>
      </c>
      <c r="CB44">
        <v>25.0958</v>
      </c>
      <c r="CC44">
        <v>24.9806</v>
      </c>
      <c r="CD44">
        <v>999.9</v>
      </c>
      <c r="CE44">
        <v>0</v>
      </c>
      <c r="CF44">
        <v>0</v>
      </c>
      <c r="CG44">
        <v>10003.8</v>
      </c>
      <c r="CH44">
        <v>0</v>
      </c>
      <c r="CI44">
        <v>1.00795</v>
      </c>
      <c r="CJ44">
        <v>1200.04</v>
      </c>
      <c r="CK44">
        <v>0.967011</v>
      </c>
      <c r="CL44">
        <v>0.032989</v>
      </c>
      <c r="CM44">
        <v>0</v>
      </c>
      <c r="CN44">
        <v>2.5133</v>
      </c>
      <c r="CO44">
        <v>0</v>
      </c>
      <c r="CP44">
        <v>7569.76</v>
      </c>
      <c r="CQ44">
        <v>11401.8</v>
      </c>
      <c r="CR44">
        <v>38.125</v>
      </c>
      <c r="CS44">
        <v>41.187</v>
      </c>
      <c r="CT44">
        <v>39.625</v>
      </c>
      <c r="CU44">
        <v>39.937</v>
      </c>
      <c r="CV44">
        <v>38.437</v>
      </c>
      <c r="CW44">
        <v>1160.45</v>
      </c>
      <c r="CX44">
        <v>39.59</v>
      </c>
      <c r="CY44">
        <v>0</v>
      </c>
      <c r="CZ44">
        <v>1604418283</v>
      </c>
      <c r="DA44">
        <v>0</v>
      </c>
      <c r="DB44">
        <v>2.58878076923077</v>
      </c>
      <c r="DC44">
        <v>-0.369254700173653</v>
      </c>
      <c r="DD44">
        <v>49.3798289886661</v>
      </c>
      <c r="DE44">
        <v>7562.60230769231</v>
      </c>
      <c r="DF44">
        <v>15</v>
      </c>
      <c r="DG44">
        <v>1604417947.1</v>
      </c>
      <c r="DH44" t="s">
        <v>273</v>
      </c>
      <c r="DI44">
        <v>1604417940.1</v>
      </c>
      <c r="DJ44">
        <v>1604417947.1</v>
      </c>
      <c r="DK44">
        <v>1</v>
      </c>
      <c r="DL44">
        <v>-0.134</v>
      </c>
      <c r="DM44">
        <v>0.013</v>
      </c>
      <c r="DN44">
        <v>0.037</v>
      </c>
      <c r="DO44">
        <v>0.31</v>
      </c>
      <c r="DP44">
        <v>420</v>
      </c>
      <c r="DQ44">
        <v>20</v>
      </c>
      <c r="DR44">
        <v>0.08</v>
      </c>
      <c r="DS44">
        <v>0.06</v>
      </c>
      <c r="DT44">
        <v>0</v>
      </c>
      <c r="DU44">
        <v>0</v>
      </c>
      <c r="DV44" t="s">
        <v>274</v>
      </c>
      <c r="DW44">
        <v>100</v>
      </c>
      <c r="DX44">
        <v>100</v>
      </c>
      <c r="DY44">
        <v>-0.197</v>
      </c>
      <c r="DZ44">
        <v>0.3278</v>
      </c>
      <c r="EA44">
        <v>-0.278027610152098</v>
      </c>
      <c r="EB44">
        <v>0.00106189765250334</v>
      </c>
      <c r="EC44">
        <v>-8.23004791133579e-07</v>
      </c>
      <c r="ED44">
        <v>1.95222372915411e-10</v>
      </c>
      <c r="EE44">
        <v>0.0605696754882689</v>
      </c>
      <c r="EF44">
        <v>0.0242991256848972</v>
      </c>
      <c r="EG44">
        <v>-0.00102667963148939</v>
      </c>
      <c r="EH44">
        <v>2.21636158600722e-05</v>
      </c>
      <c r="EI44">
        <v>2</v>
      </c>
      <c r="EJ44">
        <v>2037</v>
      </c>
      <c r="EK44">
        <v>1</v>
      </c>
      <c r="EL44">
        <v>24</v>
      </c>
      <c r="EM44">
        <v>5.7</v>
      </c>
      <c r="EN44">
        <v>5.6</v>
      </c>
      <c r="EO44">
        <v>2</v>
      </c>
      <c r="EP44">
        <v>511.679</v>
      </c>
      <c r="EQ44">
        <v>526.133</v>
      </c>
      <c r="ER44">
        <v>22.5217</v>
      </c>
      <c r="ES44">
        <v>25.4838</v>
      </c>
      <c r="ET44">
        <v>30.0001</v>
      </c>
      <c r="EU44">
        <v>25.3321</v>
      </c>
      <c r="EV44">
        <v>25.2906</v>
      </c>
      <c r="EW44">
        <v>6.86167</v>
      </c>
      <c r="EX44">
        <v>24.3565</v>
      </c>
      <c r="EY44">
        <v>100</v>
      </c>
      <c r="EZ44">
        <v>22.5364</v>
      </c>
      <c r="FA44">
        <v>105.32</v>
      </c>
      <c r="FB44">
        <v>20</v>
      </c>
      <c r="FC44">
        <v>102.321</v>
      </c>
      <c r="FD44">
        <v>102.096</v>
      </c>
    </row>
    <row r="45" spans="1:160">
      <c r="A45">
        <v>29</v>
      </c>
      <c r="B45">
        <v>1604418285.1</v>
      </c>
      <c r="C45">
        <v>56</v>
      </c>
      <c r="D45" t="s">
        <v>329</v>
      </c>
      <c r="E45" t="s">
        <v>330</v>
      </c>
      <c r="F45">
        <v>1604418285.1</v>
      </c>
      <c r="G45">
        <f>BY45*AE45*(BU45-BV45)/(100*BN45*(1000-AE45*BU45))</f>
        <v>0</v>
      </c>
      <c r="H45">
        <f>BY45*AE45*(BT45-BS45*(1000-AE45*BV45)/(1000-AE45*BU45))/(100*BN45)</f>
        <v>0</v>
      </c>
      <c r="I45">
        <f>BS45 - IF(AE45&gt;1, H45*BN45*100.0/(AG45*CG45), 0)</f>
        <v>0</v>
      </c>
      <c r="J45">
        <f>((P45-G45/2)*I45-H45)/(P45+G45/2)</f>
        <v>0</v>
      </c>
      <c r="K45">
        <f>J45*(BZ45+CA45)/1000.0</f>
        <v>0</v>
      </c>
      <c r="L45">
        <f>(BS45 - IF(AE45&gt;1, H45*BN45*100.0/(AG45*CG45), 0))*(BZ45+CA45)/1000.0</f>
        <v>0</v>
      </c>
      <c r="M45">
        <f>2.0/((1/O45-1/N45)+SIGN(O45)*SQRT((1/O45-1/N45)*(1/O45-1/N45) + 4*BO45/((BO45+1)*(BO45+1))*(2*1/O45*1/N45-1/N45*1/N45)))</f>
        <v>0</v>
      </c>
      <c r="N45">
        <f>IF(LEFT(BP45,1)&lt;&gt;"0",IF(LEFT(BP45,1)="1",3.0,BQ45),$D$5+$E$5*(CG45*BZ45/($K$5*1000))+$F$5*(CG45*BZ45/($K$5*1000))*MAX(MIN(BN45,$J$5),$I$5)*MAX(MIN(BN45,$J$5),$I$5)+$G$5*MAX(MIN(BN45,$J$5),$I$5)*(CG45*BZ45/($K$5*1000))+$H$5*(CG45*BZ45/($K$5*1000))*(CG45*BZ45/($K$5*1000)))</f>
        <v>0</v>
      </c>
      <c r="O45">
        <f>G45*(1000-(1000*0.61365*exp(17.502*S45/(240.97+S45))/(BZ45+CA45)+BU45)/2)/(1000*0.61365*exp(17.502*S45/(240.97+S45))/(BZ45+CA45)-BU45)</f>
        <v>0</v>
      </c>
      <c r="P45">
        <f>1/((BO45+1)/(M45/1.6)+1/(N45/1.37)) + BO45/((BO45+1)/(M45/1.6) + BO45/(N45/1.37))</f>
        <v>0</v>
      </c>
      <c r="Q45">
        <f>(BK45*BM45)</f>
        <v>0</v>
      </c>
      <c r="R45">
        <f>(CB45+(Q45+2*0.95*5.67E-8*(((CB45+$B$7)+273)^4-(CB45+273)^4)-44100*G45)/(1.84*29.3*N45+8*0.95*5.67E-8*(CB45+273)^3))</f>
        <v>0</v>
      </c>
      <c r="S45">
        <f>($C$7*CC45+$D$7*CD45+$E$7*R45)</f>
        <v>0</v>
      </c>
      <c r="T45">
        <f>0.61365*exp(17.502*S45/(240.97+S45))</f>
        <v>0</v>
      </c>
      <c r="U45">
        <f>(V45/W45*100)</f>
        <v>0</v>
      </c>
      <c r="V45">
        <f>BU45*(BZ45+CA45)/1000</f>
        <v>0</v>
      </c>
      <c r="W45">
        <f>0.61365*exp(17.502*CB45/(240.97+CB45))</f>
        <v>0</v>
      </c>
      <c r="X45">
        <f>(T45-BU45*(BZ45+CA45)/1000)</f>
        <v>0</v>
      </c>
      <c r="Y45">
        <f>(-G45*44100)</f>
        <v>0</v>
      </c>
      <c r="Z45">
        <f>2*29.3*N45*0.92*(CB45-S45)</f>
        <v>0</v>
      </c>
      <c r="AA45">
        <f>2*0.95*5.67E-8*(((CB45+$B$7)+273)^4-(S45+273)^4)</f>
        <v>0</v>
      </c>
      <c r="AB45">
        <f>Q45+AA45+Y45+Z45</f>
        <v>0</v>
      </c>
      <c r="AC45">
        <v>0</v>
      </c>
      <c r="AD45">
        <v>0</v>
      </c>
      <c r="AE45">
        <f>IF(AC45*$H$13&gt;=AG45,1.0,(AG45/(AG45-AC45*$H$13)))</f>
        <v>0</v>
      </c>
      <c r="AF45">
        <f>(AE45-1)*100</f>
        <v>0</v>
      </c>
      <c r="AG45">
        <f>MAX(0,($B$13+$C$13*CG45)/(1+$D$13*CG45)*BZ45/(CB45+273)*$E$13)</f>
        <v>0</v>
      </c>
      <c r="AH45" t="s">
        <v>271</v>
      </c>
      <c r="AI45" t="s">
        <v>271</v>
      </c>
      <c r="AJ45">
        <v>0</v>
      </c>
      <c r="AK45">
        <v>0</v>
      </c>
      <c r="AL45">
        <f>AK45-AJ45</f>
        <v>0</v>
      </c>
      <c r="AM45">
        <f>AL45/AK45</f>
        <v>0</v>
      </c>
      <c r="AN45">
        <v>0</v>
      </c>
      <c r="AO45" t="s">
        <v>271</v>
      </c>
      <c r="AP45" t="s">
        <v>271</v>
      </c>
      <c r="AQ45">
        <v>0</v>
      </c>
      <c r="AR45">
        <v>0</v>
      </c>
      <c r="AS45">
        <f>1-AQ45/AR45</f>
        <v>0</v>
      </c>
      <c r="AT45">
        <v>0.5</v>
      </c>
      <c r="AU45">
        <f>BK45</f>
        <v>0</v>
      </c>
      <c r="AV45">
        <f>H45</f>
        <v>0</v>
      </c>
      <c r="AW45">
        <f>AS45*AT45*AU45</f>
        <v>0</v>
      </c>
      <c r="AX45">
        <f>BC45/AR45</f>
        <v>0</v>
      </c>
      <c r="AY45">
        <f>(AV45-AN45)/AU45</f>
        <v>0</v>
      </c>
      <c r="AZ45">
        <f>(AK45-AR45)/AR45</f>
        <v>0</v>
      </c>
      <c r="BA45" t="s">
        <v>271</v>
      </c>
      <c r="BB45">
        <v>0</v>
      </c>
      <c r="BC45">
        <f>AR45-BB45</f>
        <v>0</v>
      </c>
      <c r="BD45">
        <f>(AR45-AQ45)/(AR45-BB45)</f>
        <v>0</v>
      </c>
      <c r="BE45">
        <f>(AK45-AR45)/(AK45-BB45)</f>
        <v>0</v>
      </c>
      <c r="BF45">
        <f>(AR45-AQ45)/(AR45-AJ45)</f>
        <v>0</v>
      </c>
      <c r="BG45">
        <f>(AK45-AR45)/(AK45-AJ45)</f>
        <v>0</v>
      </c>
      <c r="BH45">
        <f>(BD45*BB45/AQ45)</f>
        <v>0</v>
      </c>
      <c r="BI45">
        <f>(1-BH45)</f>
        <v>0</v>
      </c>
      <c r="BJ45">
        <f>$B$11*CH45+$C$11*CI45+$F$11*CJ45*(1-CM45)</f>
        <v>0</v>
      </c>
      <c r="BK45">
        <f>BJ45*BL45</f>
        <v>0</v>
      </c>
      <c r="BL45">
        <f>($B$11*$D$9+$C$11*$D$9+$F$11*((CW45+CO45)/MAX(CW45+CO45+CX45, 0.1)*$I$9+CX45/MAX(CW45+CO45+CX45, 0.1)*$J$9))/($B$11+$C$11+$F$11)</f>
        <v>0</v>
      </c>
      <c r="BM45">
        <f>($B$11*$K$9+$C$11*$K$9+$F$11*((CW45+CO45)/MAX(CW45+CO45+CX45, 0.1)*$P$9+CX45/MAX(CW45+CO45+CX45, 0.1)*$Q$9))/($B$11+$C$11+$F$11)</f>
        <v>0</v>
      </c>
      <c r="BN45">
        <v>6</v>
      </c>
      <c r="BO45">
        <v>0.5</v>
      </c>
      <c r="BP45" t="s">
        <v>272</v>
      </c>
      <c r="BQ45">
        <v>2</v>
      </c>
      <c r="BR45">
        <v>1604418285.1</v>
      </c>
      <c r="BS45">
        <v>84.1677</v>
      </c>
      <c r="BT45">
        <v>98.2665</v>
      </c>
      <c r="BU45">
        <v>21.7463</v>
      </c>
      <c r="BV45">
        <v>20.0577</v>
      </c>
      <c r="BW45">
        <v>84.3618</v>
      </c>
      <c r="BX45">
        <v>21.4185</v>
      </c>
      <c r="BY45">
        <v>499.992</v>
      </c>
      <c r="BZ45">
        <v>100.546</v>
      </c>
      <c r="CA45">
        <v>0.0996234</v>
      </c>
      <c r="CB45">
        <v>25.0958</v>
      </c>
      <c r="CC45">
        <v>24.9859</v>
      </c>
      <c r="CD45">
        <v>999.9</v>
      </c>
      <c r="CE45">
        <v>0</v>
      </c>
      <c r="CF45">
        <v>0</v>
      </c>
      <c r="CG45">
        <v>10055</v>
      </c>
      <c r="CH45">
        <v>0</v>
      </c>
      <c r="CI45">
        <v>1.00795</v>
      </c>
      <c r="CJ45">
        <v>1199.73</v>
      </c>
      <c r="CK45">
        <v>0.967003</v>
      </c>
      <c r="CL45">
        <v>0.0329973</v>
      </c>
      <c r="CM45">
        <v>0</v>
      </c>
      <c r="CN45">
        <v>2.2627</v>
      </c>
      <c r="CO45">
        <v>0</v>
      </c>
      <c r="CP45">
        <v>7569.59</v>
      </c>
      <c r="CQ45">
        <v>11398.8</v>
      </c>
      <c r="CR45">
        <v>38.125</v>
      </c>
      <c r="CS45">
        <v>41.187</v>
      </c>
      <c r="CT45">
        <v>39.625</v>
      </c>
      <c r="CU45">
        <v>39.937</v>
      </c>
      <c r="CV45">
        <v>38.437</v>
      </c>
      <c r="CW45">
        <v>1160.14</v>
      </c>
      <c r="CX45">
        <v>39.59</v>
      </c>
      <c r="CY45">
        <v>0</v>
      </c>
      <c r="CZ45">
        <v>1604418284.8</v>
      </c>
      <c r="DA45">
        <v>0</v>
      </c>
      <c r="DB45">
        <v>2.587396</v>
      </c>
      <c r="DC45">
        <v>-0.936499997692534</v>
      </c>
      <c r="DD45">
        <v>54.4623077798649</v>
      </c>
      <c r="DE45">
        <v>7564.3008</v>
      </c>
      <c r="DF45">
        <v>15</v>
      </c>
      <c r="DG45">
        <v>1604417947.1</v>
      </c>
      <c r="DH45" t="s">
        <v>273</v>
      </c>
      <c r="DI45">
        <v>1604417940.1</v>
      </c>
      <c r="DJ45">
        <v>1604417947.1</v>
      </c>
      <c r="DK45">
        <v>1</v>
      </c>
      <c r="DL45">
        <v>-0.134</v>
      </c>
      <c r="DM45">
        <v>0.013</v>
      </c>
      <c r="DN45">
        <v>0.037</v>
      </c>
      <c r="DO45">
        <v>0.31</v>
      </c>
      <c r="DP45">
        <v>420</v>
      </c>
      <c r="DQ45">
        <v>20</v>
      </c>
      <c r="DR45">
        <v>0.08</v>
      </c>
      <c r="DS45">
        <v>0.06</v>
      </c>
      <c r="DT45">
        <v>0</v>
      </c>
      <c r="DU45">
        <v>0</v>
      </c>
      <c r="DV45" t="s">
        <v>274</v>
      </c>
      <c r="DW45">
        <v>100</v>
      </c>
      <c r="DX45">
        <v>100</v>
      </c>
      <c r="DY45">
        <v>-0.194</v>
      </c>
      <c r="DZ45">
        <v>0.3278</v>
      </c>
      <c r="EA45">
        <v>-0.278027610152098</v>
      </c>
      <c r="EB45">
        <v>0.00106189765250334</v>
      </c>
      <c r="EC45">
        <v>-8.23004791133579e-07</v>
      </c>
      <c r="ED45">
        <v>1.95222372915411e-10</v>
      </c>
      <c r="EE45">
        <v>0.0605696754882689</v>
      </c>
      <c r="EF45">
        <v>0.0242991256848972</v>
      </c>
      <c r="EG45">
        <v>-0.00102667963148939</v>
      </c>
      <c r="EH45">
        <v>2.21636158600722e-05</v>
      </c>
      <c r="EI45">
        <v>2</v>
      </c>
      <c r="EJ45">
        <v>2037</v>
      </c>
      <c r="EK45">
        <v>1</v>
      </c>
      <c r="EL45">
        <v>24</v>
      </c>
      <c r="EM45">
        <v>5.8</v>
      </c>
      <c r="EN45">
        <v>5.6</v>
      </c>
      <c r="EO45">
        <v>2</v>
      </c>
      <c r="EP45">
        <v>511.436</v>
      </c>
      <c r="EQ45">
        <v>526.324</v>
      </c>
      <c r="ER45">
        <v>22.5256</v>
      </c>
      <c r="ES45">
        <v>25.4838</v>
      </c>
      <c r="ET45">
        <v>30.0001</v>
      </c>
      <c r="EU45">
        <v>25.3321</v>
      </c>
      <c r="EV45">
        <v>25.2906</v>
      </c>
      <c r="EW45">
        <v>7.02366</v>
      </c>
      <c r="EX45">
        <v>24.3565</v>
      </c>
      <c r="EY45">
        <v>100</v>
      </c>
      <c r="EZ45">
        <v>22.5364</v>
      </c>
      <c r="FA45">
        <v>110.41</v>
      </c>
      <c r="FB45">
        <v>20</v>
      </c>
      <c r="FC45">
        <v>102.322</v>
      </c>
      <c r="FD45">
        <v>102.095</v>
      </c>
    </row>
    <row r="46" spans="1:160">
      <c r="A46">
        <v>30</v>
      </c>
      <c r="B46">
        <v>1604418287.1</v>
      </c>
      <c r="C46">
        <v>58</v>
      </c>
      <c r="D46" t="s">
        <v>331</v>
      </c>
      <c r="E46" t="s">
        <v>332</v>
      </c>
      <c r="F46">
        <v>1604418287.1</v>
      </c>
      <c r="G46">
        <f>BY46*AE46*(BU46-BV46)/(100*BN46*(1000-AE46*BU46))</f>
        <v>0</v>
      </c>
      <c r="H46">
        <f>BY46*AE46*(BT46-BS46*(1000-AE46*BV46)/(1000-AE46*BU46))/(100*BN46)</f>
        <v>0</v>
      </c>
      <c r="I46">
        <f>BS46 - IF(AE46&gt;1, H46*BN46*100.0/(AG46*CG46), 0)</f>
        <v>0</v>
      </c>
      <c r="J46">
        <f>((P46-G46/2)*I46-H46)/(P46+G46/2)</f>
        <v>0</v>
      </c>
      <c r="K46">
        <f>J46*(BZ46+CA46)/1000.0</f>
        <v>0</v>
      </c>
      <c r="L46">
        <f>(BS46 - IF(AE46&gt;1, H46*BN46*100.0/(AG46*CG46), 0))*(BZ46+CA46)/1000.0</f>
        <v>0</v>
      </c>
      <c r="M46">
        <f>2.0/((1/O46-1/N46)+SIGN(O46)*SQRT((1/O46-1/N46)*(1/O46-1/N46) + 4*BO46/((BO46+1)*(BO46+1))*(2*1/O46*1/N46-1/N46*1/N46)))</f>
        <v>0</v>
      </c>
      <c r="N46">
        <f>IF(LEFT(BP46,1)&lt;&gt;"0",IF(LEFT(BP46,1)="1",3.0,BQ46),$D$5+$E$5*(CG46*BZ46/($K$5*1000))+$F$5*(CG46*BZ46/($K$5*1000))*MAX(MIN(BN46,$J$5),$I$5)*MAX(MIN(BN46,$J$5),$I$5)+$G$5*MAX(MIN(BN46,$J$5),$I$5)*(CG46*BZ46/($K$5*1000))+$H$5*(CG46*BZ46/($K$5*1000))*(CG46*BZ46/($K$5*1000)))</f>
        <v>0</v>
      </c>
      <c r="O46">
        <f>G46*(1000-(1000*0.61365*exp(17.502*S46/(240.97+S46))/(BZ46+CA46)+BU46)/2)/(1000*0.61365*exp(17.502*S46/(240.97+S46))/(BZ46+CA46)-BU46)</f>
        <v>0</v>
      </c>
      <c r="P46">
        <f>1/((BO46+1)/(M46/1.6)+1/(N46/1.37)) + BO46/((BO46+1)/(M46/1.6) + BO46/(N46/1.37))</f>
        <v>0</v>
      </c>
      <c r="Q46">
        <f>(BK46*BM46)</f>
        <v>0</v>
      </c>
      <c r="R46">
        <f>(CB46+(Q46+2*0.95*5.67E-8*(((CB46+$B$7)+273)^4-(CB46+273)^4)-44100*G46)/(1.84*29.3*N46+8*0.95*5.67E-8*(CB46+273)^3))</f>
        <v>0</v>
      </c>
      <c r="S46">
        <f>($C$7*CC46+$D$7*CD46+$E$7*R46)</f>
        <v>0</v>
      </c>
      <c r="T46">
        <f>0.61365*exp(17.502*S46/(240.97+S46))</f>
        <v>0</v>
      </c>
      <c r="U46">
        <f>(V46/W46*100)</f>
        <v>0</v>
      </c>
      <c r="V46">
        <f>BU46*(BZ46+CA46)/1000</f>
        <v>0</v>
      </c>
      <c r="W46">
        <f>0.61365*exp(17.502*CB46/(240.97+CB46))</f>
        <v>0</v>
      </c>
      <c r="X46">
        <f>(T46-BU46*(BZ46+CA46)/1000)</f>
        <v>0</v>
      </c>
      <c r="Y46">
        <f>(-G46*44100)</f>
        <v>0</v>
      </c>
      <c r="Z46">
        <f>2*29.3*N46*0.92*(CB46-S46)</f>
        <v>0</v>
      </c>
      <c r="AA46">
        <f>2*0.95*5.67E-8*(((CB46+$B$7)+273)^4-(S46+273)^4)</f>
        <v>0</v>
      </c>
      <c r="AB46">
        <f>Q46+AA46+Y46+Z46</f>
        <v>0</v>
      </c>
      <c r="AC46">
        <v>0</v>
      </c>
      <c r="AD46">
        <v>0</v>
      </c>
      <c r="AE46">
        <f>IF(AC46*$H$13&gt;=AG46,1.0,(AG46/(AG46-AC46*$H$13)))</f>
        <v>0</v>
      </c>
      <c r="AF46">
        <f>(AE46-1)*100</f>
        <v>0</v>
      </c>
      <c r="AG46">
        <f>MAX(0,($B$13+$C$13*CG46)/(1+$D$13*CG46)*BZ46/(CB46+273)*$E$13)</f>
        <v>0</v>
      </c>
      <c r="AH46" t="s">
        <v>271</v>
      </c>
      <c r="AI46" t="s">
        <v>271</v>
      </c>
      <c r="AJ46">
        <v>0</v>
      </c>
      <c r="AK46">
        <v>0</v>
      </c>
      <c r="AL46">
        <f>AK46-AJ46</f>
        <v>0</v>
      </c>
      <c r="AM46">
        <f>AL46/AK46</f>
        <v>0</v>
      </c>
      <c r="AN46">
        <v>0</v>
      </c>
      <c r="AO46" t="s">
        <v>271</v>
      </c>
      <c r="AP46" t="s">
        <v>271</v>
      </c>
      <c r="AQ46">
        <v>0</v>
      </c>
      <c r="AR46">
        <v>0</v>
      </c>
      <c r="AS46">
        <f>1-AQ46/AR46</f>
        <v>0</v>
      </c>
      <c r="AT46">
        <v>0.5</v>
      </c>
      <c r="AU46">
        <f>BK46</f>
        <v>0</v>
      </c>
      <c r="AV46">
        <f>H46</f>
        <v>0</v>
      </c>
      <c r="AW46">
        <f>AS46*AT46*AU46</f>
        <v>0</v>
      </c>
      <c r="AX46">
        <f>BC46/AR46</f>
        <v>0</v>
      </c>
      <c r="AY46">
        <f>(AV46-AN46)/AU46</f>
        <v>0</v>
      </c>
      <c r="AZ46">
        <f>(AK46-AR46)/AR46</f>
        <v>0</v>
      </c>
      <c r="BA46" t="s">
        <v>271</v>
      </c>
      <c r="BB46">
        <v>0</v>
      </c>
      <c r="BC46">
        <f>AR46-BB46</f>
        <v>0</v>
      </c>
      <c r="BD46">
        <f>(AR46-AQ46)/(AR46-BB46)</f>
        <v>0</v>
      </c>
      <c r="BE46">
        <f>(AK46-AR46)/(AK46-BB46)</f>
        <v>0</v>
      </c>
      <c r="BF46">
        <f>(AR46-AQ46)/(AR46-AJ46)</f>
        <v>0</v>
      </c>
      <c r="BG46">
        <f>(AK46-AR46)/(AK46-AJ46)</f>
        <v>0</v>
      </c>
      <c r="BH46">
        <f>(BD46*BB46/AQ46)</f>
        <v>0</v>
      </c>
      <c r="BI46">
        <f>(1-BH46)</f>
        <v>0</v>
      </c>
      <c r="BJ46">
        <f>$B$11*CH46+$C$11*CI46+$F$11*CJ46*(1-CM46)</f>
        <v>0</v>
      </c>
      <c r="BK46">
        <f>BJ46*BL46</f>
        <v>0</v>
      </c>
      <c r="BL46">
        <f>($B$11*$D$9+$C$11*$D$9+$F$11*((CW46+CO46)/MAX(CW46+CO46+CX46, 0.1)*$I$9+CX46/MAX(CW46+CO46+CX46, 0.1)*$J$9))/($B$11+$C$11+$F$11)</f>
        <v>0</v>
      </c>
      <c r="BM46">
        <f>($B$11*$K$9+$C$11*$K$9+$F$11*((CW46+CO46)/MAX(CW46+CO46+CX46, 0.1)*$P$9+CX46/MAX(CW46+CO46+CX46, 0.1)*$Q$9))/($B$11+$C$11+$F$11)</f>
        <v>0</v>
      </c>
      <c r="BN46">
        <v>6</v>
      </c>
      <c r="BO46">
        <v>0.5</v>
      </c>
      <c r="BP46" t="s">
        <v>272</v>
      </c>
      <c r="BQ46">
        <v>2</v>
      </c>
      <c r="BR46">
        <v>1604418287.1</v>
      </c>
      <c r="BS46">
        <v>87.3138</v>
      </c>
      <c r="BT46">
        <v>101.673</v>
      </c>
      <c r="BU46">
        <v>21.7478</v>
      </c>
      <c r="BV46">
        <v>20.0593</v>
      </c>
      <c r="BW46">
        <v>87.5051</v>
      </c>
      <c r="BX46">
        <v>21.42</v>
      </c>
      <c r="BY46">
        <v>499.977</v>
      </c>
      <c r="BZ46">
        <v>100.545</v>
      </c>
      <c r="CA46">
        <v>0.100128</v>
      </c>
      <c r="CB46">
        <v>25.0955</v>
      </c>
      <c r="CC46">
        <v>24.9959</v>
      </c>
      <c r="CD46">
        <v>999.9</v>
      </c>
      <c r="CE46">
        <v>0</v>
      </c>
      <c r="CF46">
        <v>0</v>
      </c>
      <c r="CG46">
        <v>9993.75</v>
      </c>
      <c r="CH46">
        <v>0</v>
      </c>
      <c r="CI46">
        <v>1.00795</v>
      </c>
      <c r="CJ46">
        <v>1200.04</v>
      </c>
      <c r="CK46">
        <v>0.967011</v>
      </c>
      <c r="CL46">
        <v>0.032989</v>
      </c>
      <c r="CM46">
        <v>0</v>
      </c>
      <c r="CN46">
        <v>2.8702</v>
      </c>
      <c r="CO46">
        <v>0</v>
      </c>
      <c r="CP46">
        <v>7575.3</v>
      </c>
      <c r="CQ46">
        <v>11401.9</v>
      </c>
      <c r="CR46">
        <v>38.125</v>
      </c>
      <c r="CS46">
        <v>41.25</v>
      </c>
      <c r="CT46">
        <v>39.625</v>
      </c>
      <c r="CU46">
        <v>40</v>
      </c>
      <c r="CV46">
        <v>38.437</v>
      </c>
      <c r="CW46">
        <v>1160.45</v>
      </c>
      <c r="CX46">
        <v>39.59</v>
      </c>
      <c r="CY46">
        <v>0</v>
      </c>
      <c r="CZ46">
        <v>1604418287.2</v>
      </c>
      <c r="DA46">
        <v>0</v>
      </c>
      <c r="DB46">
        <v>2.603072</v>
      </c>
      <c r="DC46">
        <v>-0.275607685932747</v>
      </c>
      <c r="DD46">
        <v>62.282307701844</v>
      </c>
      <c r="DE46">
        <v>7566.6692</v>
      </c>
      <c r="DF46">
        <v>15</v>
      </c>
      <c r="DG46">
        <v>1604417947.1</v>
      </c>
      <c r="DH46" t="s">
        <v>273</v>
      </c>
      <c r="DI46">
        <v>1604417940.1</v>
      </c>
      <c r="DJ46">
        <v>1604417947.1</v>
      </c>
      <c r="DK46">
        <v>1</v>
      </c>
      <c r="DL46">
        <v>-0.134</v>
      </c>
      <c r="DM46">
        <v>0.013</v>
      </c>
      <c r="DN46">
        <v>0.037</v>
      </c>
      <c r="DO46">
        <v>0.31</v>
      </c>
      <c r="DP46">
        <v>420</v>
      </c>
      <c r="DQ46">
        <v>20</v>
      </c>
      <c r="DR46">
        <v>0.08</v>
      </c>
      <c r="DS46">
        <v>0.06</v>
      </c>
      <c r="DT46">
        <v>0</v>
      </c>
      <c r="DU46">
        <v>0</v>
      </c>
      <c r="DV46" t="s">
        <v>274</v>
      </c>
      <c r="DW46">
        <v>100</v>
      </c>
      <c r="DX46">
        <v>100</v>
      </c>
      <c r="DY46">
        <v>-0.191</v>
      </c>
      <c r="DZ46">
        <v>0.3278</v>
      </c>
      <c r="EA46">
        <v>-0.278027610152098</v>
      </c>
      <c r="EB46">
        <v>0.00106189765250334</v>
      </c>
      <c r="EC46">
        <v>-8.23004791133579e-07</v>
      </c>
      <c r="ED46">
        <v>1.95222372915411e-10</v>
      </c>
      <c r="EE46">
        <v>0.0605696754882689</v>
      </c>
      <c r="EF46">
        <v>0.0242991256848972</v>
      </c>
      <c r="EG46">
        <v>-0.00102667963148939</v>
      </c>
      <c r="EH46">
        <v>2.21636158600722e-05</v>
      </c>
      <c r="EI46">
        <v>2</v>
      </c>
      <c r="EJ46">
        <v>2037</v>
      </c>
      <c r="EK46">
        <v>1</v>
      </c>
      <c r="EL46">
        <v>24</v>
      </c>
      <c r="EM46">
        <v>5.8</v>
      </c>
      <c r="EN46">
        <v>5.7</v>
      </c>
      <c r="EO46">
        <v>2</v>
      </c>
      <c r="EP46">
        <v>511.365</v>
      </c>
      <c r="EQ46">
        <v>526.267</v>
      </c>
      <c r="ER46">
        <v>22.5306</v>
      </c>
      <c r="ES46">
        <v>25.4846</v>
      </c>
      <c r="ET46">
        <v>30.0001</v>
      </c>
      <c r="EU46">
        <v>25.3321</v>
      </c>
      <c r="EV46">
        <v>25.2906</v>
      </c>
      <c r="EW46">
        <v>7.19804</v>
      </c>
      <c r="EX46">
        <v>24.3565</v>
      </c>
      <c r="EY46">
        <v>100</v>
      </c>
      <c r="EZ46">
        <v>22.5364</v>
      </c>
      <c r="FA46">
        <v>115.44</v>
      </c>
      <c r="FB46">
        <v>20</v>
      </c>
      <c r="FC46">
        <v>102.322</v>
      </c>
      <c r="FD46">
        <v>102.096</v>
      </c>
    </row>
    <row r="47" spans="1:160">
      <c r="A47">
        <v>31</v>
      </c>
      <c r="B47">
        <v>1604418289.1</v>
      </c>
      <c r="C47">
        <v>60</v>
      </c>
      <c r="D47" t="s">
        <v>333</v>
      </c>
      <c r="E47" t="s">
        <v>334</v>
      </c>
      <c r="F47">
        <v>1604418289.1</v>
      </c>
      <c r="G47">
        <f>BY47*AE47*(BU47-BV47)/(100*BN47*(1000-AE47*BU47))</f>
        <v>0</v>
      </c>
      <c r="H47">
        <f>BY47*AE47*(BT47-BS47*(1000-AE47*BV47)/(1000-AE47*BU47))/(100*BN47)</f>
        <v>0</v>
      </c>
      <c r="I47">
        <f>BS47 - IF(AE47&gt;1, H47*BN47*100.0/(AG47*CG47), 0)</f>
        <v>0</v>
      </c>
      <c r="J47">
        <f>((P47-G47/2)*I47-H47)/(P47+G47/2)</f>
        <v>0</v>
      </c>
      <c r="K47">
        <f>J47*(BZ47+CA47)/1000.0</f>
        <v>0</v>
      </c>
      <c r="L47">
        <f>(BS47 - IF(AE47&gt;1, H47*BN47*100.0/(AG47*CG47), 0))*(BZ47+CA47)/1000.0</f>
        <v>0</v>
      </c>
      <c r="M47">
        <f>2.0/((1/O47-1/N47)+SIGN(O47)*SQRT((1/O47-1/N47)*(1/O47-1/N47) + 4*BO47/((BO47+1)*(BO47+1))*(2*1/O47*1/N47-1/N47*1/N47)))</f>
        <v>0</v>
      </c>
      <c r="N47">
        <f>IF(LEFT(BP47,1)&lt;&gt;"0",IF(LEFT(BP47,1)="1",3.0,BQ47),$D$5+$E$5*(CG47*BZ47/($K$5*1000))+$F$5*(CG47*BZ47/($K$5*1000))*MAX(MIN(BN47,$J$5),$I$5)*MAX(MIN(BN47,$J$5),$I$5)+$G$5*MAX(MIN(BN47,$J$5),$I$5)*(CG47*BZ47/($K$5*1000))+$H$5*(CG47*BZ47/($K$5*1000))*(CG47*BZ47/($K$5*1000)))</f>
        <v>0</v>
      </c>
      <c r="O47">
        <f>G47*(1000-(1000*0.61365*exp(17.502*S47/(240.97+S47))/(BZ47+CA47)+BU47)/2)/(1000*0.61365*exp(17.502*S47/(240.97+S47))/(BZ47+CA47)-BU47)</f>
        <v>0</v>
      </c>
      <c r="P47">
        <f>1/((BO47+1)/(M47/1.6)+1/(N47/1.37)) + BO47/((BO47+1)/(M47/1.6) + BO47/(N47/1.37))</f>
        <v>0</v>
      </c>
      <c r="Q47">
        <f>(BK47*BM47)</f>
        <v>0</v>
      </c>
      <c r="R47">
        <f>(CB47+(Q47+2*0.95*5.67E-8*(((CB47+$B$7)+273)^4-(CB47+273)^4)-44100*G47)/(1.84*29.3*N47+8*0.95*5.67E-8*(CB47+273)^3))</f>
        <v>0</v>
      </c>
      <c r="S47">
        <f>($C$7*CC47+$D$7*CD47+$E$7*R47)</f>
        <v>0</v>
      </c>
      <c r="T47">
        <f>0.61365*exp(17.502*S47/(240.97+S47))</f>
        <v>0</v>
      </c>
      <c r="U47">
        <f>(V47/W47*100)</f>
        <v>0</v>
      </c>
      <c r="V47">
        <f>BU47*(BZ47+CA47)/1000</f>
        <v>0</v>
      </c>
      <c r="W47">
        <f>0.61365*exp(17.502*CB47/(240.97+CB47))</f>
        <v>0</v>
      </c>
      <c r="X47">
        <f>(T47-BU47*(BZ47+CA47)/1000)</f>
        <v>0</v>
      </c>
      <c r="Y47">
        <f>(-G47*44100)</f>
        <v>0</v>
      </c>
      <c r="Z47">
        <f>2*29.3*N47*0.92*(CB47-S47)</f>
        <v>0</v>
      </c>
      <c r="AA47">
        <f>2*0.95*5.67E-8*(((CB47+$B$7)+273)^4-(S47+273)^4)</f>
        <v>0</v>
      </c>
      <c r="AB47">
        <f>Q47+AA47+Y47+Z47</f>
        <v>0</v>
      </c>
      <c r="AC47">
        <v>0</v>
      </c>
      <c r="AD47">
        <v>0</v>
      </c>
      <c r="AE47">
        <f>IF(AC47*$H$13&gt;=AG47,1.0,(AG47/(AG47-AC47*$H$13)))</f>
        <v>0</v>
      </c>
      <c r="AF47">
        <f>(AE47-1)*100</f>
        <v>0</v>
      </c>
      <c r="AG47">
        <f>MAX(0,($B$13+$C$13*CG47)/(1+$D$13*CG47)*BZ47/(CB47+273)*$E$13)</f>
        <v>0</v>
      </c>
      <c r="AH47" t="s">
        <v>271</v>
      </c>
      <c r="AI47" t="s">
        <v>271</v>
      </c>
      <c r="AJ47">
        <v>0</v>
      </c>
      <c r="AK47">
        <v>0</v>
      </c>
      <c r="AL47">
        <f>AK47-AJ47</f>
        <v>0</v>
      </c>
      <c r="AM47">
        <f>AL47/AK47</f>
        <v>0</v>
      </c>
      <c r="AN47">
        <v>0</v>
      </c>
      <c r="AO47" t="s">
        <v>271</v>
      </c>
      <c r="AP47" t="s">
        <v>271</v>
      </c>
      <c r="AQ47">
        <v>0</v>
      </c>
      <c r="AR47">
        <v>0</v>
      </c>
      <c r="AS47">
        <f>1-AQ47/AR47</f>
        <v>0</v>
      </c>
      <c r="AT47">
        <v>0.5</v>
      </c>
      <c r="AU47">
        <f>BK47</f>
        <v>0</v>
      </c>
      <c r="AV47">
        <f>H47</f>
        <v>0</v>
      </c>
      <c r="AW47">
        <f>AS47*AT47*AU47</f>
        <v>0</v>
      </c>
      <c r="AX47">
        <f>BC47/AR47</f>
        <v>0</v>
      </c>
      <c r="AY47">
        <f>(AV47-AN47)/AU47</f>
        <v>0</v>
      </c>
      <c r="AZ47">
        <f>(AK47-AR47)/AR47</f>
        <v>0</v>
      </c>
      <c r="BA47" t="s">
        <v>271</v>
      </c>
      <c r="BB47">
        <v>0</v>
      </c>
      <c r="BC47">
        <f>AR47-BB47</f>
        <v>0</v>
      </c>
      <c r="BD47">
        <f>(AR47-AQ47)/(AR47-BB47)</f>
        <v>0</v>
      </c>
      <c r="BE47">
        <f>(AK47-AR47)/(AK47-BB47)</f>
        <v>0</v>
      </c>
      <c r="BF47">
        <f>(AR47-AQ47)/(AR47-AJ47)</f>
        <v>0</v>
      </c>
      <c r="BG47">
        <f>(AK47-AR47)/(AK47-AJ47)</f>
        <v>0</v>
      </c>
      <c r="BH47">
        <f>(BD47*BB47/AQ47)</f>
        <v>0</v>
      </c>
      <c r="BI47">
        <f>(1-BH47)</f>
        <v>0</v>
      </c>
      <c r="BJ47">
        <f>$B$11*CH47+$C$11*CI47+$F$11*CJ47*(1-CM47)</f>
        <v>0</v>
      </c>
      <c r="BK47">
        <f>BJ47*BL47</f>
        <v>0</v>
      </c>
      <c r="BL47">
        <f>($B$11*$D$9+$C$11*$D$9+$F$11*((CW47+CO47)/MAX(CW47+CO47+CX47, 0.1)*$I$9+CX47/MAX(CW47+CO47+CX47, 0.1)*$J$9))/($B$11+$C$11+$F$11)</f>
        <v>0</v>
      </c>
      <c r="BM47">
        <f>($B$11*$K$9+$C$11*$K$9+$F$11*((CW47+CO47)/MAX(CW47+CO47+CX47, 0.1)*$P$9+CX47/MAX(CW47+CO47+CX47, 0.1)*$Q$9))/($B$11+$C$11+$F$11)</f>
        <v>0</v>
      </c>
      <c r="BN47">
        <v>6</v>
      </c>
      <c r="BO47">
        <v>0.5</v>
      </c>
      <c r="BP47" t="s">
        <v>272</v>
      </c>
      <c r="BQ47">
        <v>2</v>
      </c>
      <c r="BR47">
        <v>1604418289.1</v>
      </c>
      <c r="BS47">
        <v>90.4813</v>
      </c>
      <c r="BT47">
        <v>104.841</v>
      </c>
      <c r="BU47">
        <v>21.7505</v>
      </c>
      <c r="BV47">
        <v>20.0613</v>
      </c>
      <c r="BW47">
        <v>90.6696</v>
      </c>
      <c r="BX47">
        <v>21.4227</v>
      </c>
      <c r="BY47">
        <v>500.136</v>
      </c>
      <c r="BZ47">
        <v>100.545</v>
      </c>
      <c r="CA47">
        <v>0.100151</v>
      </c>
      <c r="CB47">
        <v>25.0966</v>
      </c>
      <c r="CC47">
        <v>24.9949</v>
      </c>
      <c r="CD47">
        <v>999.9</v>
      </c>
      <c r="CE47">
        <v>0</v>
      </c>
      <c r="CF47">
        <v>0</v>
      </c>
      <c r="CG47">
        <v>10002.5</v>
      </c>
      <c r="CH47">
        <v>0</v>
      </c>
      <c r="CI47">
        <v>1.00795</v>
      </c>
      <c r="CJ47">
        <v>1200.04</v>
      </c>
      <c r="CK47">
        <v>0.967011</v>
      </c>
      <c r="CL47">
        <v>0.032989</v>
      </c>
      <c r="CM47">
        <v>0</v>
      </c>
      <c r="CN47">
        <v>2.593</v>
      </c>
      <c r="CO47">
        <v>0</v>
      </c>
      <c r="CP47">
        <v>7577.89</v>
      </c>
      <c r="CQ47">
        <v>11401.8</v>
      </c>
      <c r="CR47">
        <v>38.125</v>
      </c>
      <c r="CS47">
        <v>41.187</v>
      </c>
      <c r="CT47">
        <v>39.625</v>
      </c>
      <c r="CU47">
        <v>39.937</v>
      </c>
      <c r="CV47">
        <v>38.437</v>
      </c>
      <c r="CW47">
        <v>1160.45</v>
      </c>
      <c r="CX47">
        <v>39.59</v>
      </c>
      <c r="CY47">
        <v>0</v>
      </c>
      <c r="CZ47">
        <v>1604418289</v>
      </c>
      <c r="DA47">
        <v>0</v>
      </c>
      <c r="DB47">
        <v>2.59570384615385</v>
      </c>
      <c r="DC47">
        <v>0.170430778651695</v>
      </c>
      <c r="DD47">
        <v>66.8365811105257</v>
      </c>
      <c r="DE47">
        <v>7568.39192307692</v>
      </c>
      <c r="DF47">
        <v>15</v>
      </c>
      <c r="DG47">
        <v>1604417947.1</v>
      </c>
      <c r="DH47" t="s">
        <v>273</v>
      </c>
      <c r="DI47">
        <v>1604417940.1</v>
      </c>
      <c r="DJ47">
        <v>1604417947.1</v>
      </c>
      <c r="DK47">
        <v>1</v>
      </c>
      <c r="DL47">
        <v>-0.134</v>
      </c>
      <c r="DM47">
        <v>0.013</v>
      </c>
      <c r="DN47">
        <v>0.037</v>
      </c>
      <c r="DO47">
        <v>0.31</v>
      </c>
      <c r="DP47">
        <v>420</v>
      </c>
      <c r="DQ47">
        <v>20</v>
      </c>
      <c r="DR47">
        <v>0.08</v>
      </c>
      <c r="DS47">
        <v>0.06</v>
      </c>
      <c r="DT47">
        <v>0</v>
      </c>
      <c r="DU47">
        <v>0</v>
      </c>
      <c r="DV47" t="s">
        <v>274</v>
      </c>
      <c r="DW47">
        <v>100</v>
      </c>
      <c r="DX47">
        <v>100</v>
      </c>
      <c r="DY47">
        <v>-0.188</v>
      </c>
      <c r="DZ47">
        <v>0.3278</v>
      </c>
      <c r="EA47">
        <v>-0.278027610152098</v>
      </c>
      <c r="EB47">
        <v>0.00106189765250334</v>
      </c>
      <c r="EC47">
        <v>-8.23004791133579e-07</v>
      </c>
      <c r="ED47">
        <v>1.95222372915411e-10</v>
      </c>
      <c r="EE47">
        <v>0.0605696754882689</v>
      </c>
      <c r="EF47">
        <v>0.0242991256848972</v>
      </c>
      <c r="EG47">
        <v>-0.00102667963148939</v>
      </c>
      <c r="EH47">
        <v>2.21636158600722e-05</v>
      </c>
      <c r="EI47">
        <v>2</v>
      </c>
      <c r="EJ47">
        <v>2037</v>
      </c>
      <c r="EK47">
        <v>1</v>
      </c>
      <c r="EL47">
        <v>24</v>
      </c>
      <c r="EM47">
        <v>5.8</v>
      </c>
      <c r="EN47">
        <v>5.7</v>
      </c>
      <c r="EO47">
        <v>2</v>
      </c>
      <c r="EP47">
        <v>511.714</v>
      </c>
      <c r="EQ47">
        <v>526.075</v>
      </c>
      <c r="ER47">
        <v>22.5358</v>
      </c>
      <c r="ES47">
        <v>25.4857</v>
      </c>
      <c r="ET47">
        <v>30.0001</v>
      </c>
      <c r="EU47">
        <v>25.3328</v>
      </c>
      <c r="EV47">
        <v>25.2906</v>
      </c>
      <c r="EW47">
        <v>7.32229</v>
      </c>
      <c r="EX47">
        <v>24.3565</v>
      </c>
      <c r="EY47">
        <v>100</v>
      </c>
      <c r="EZ47">
        <v>22.5439</v>
      </c>
      <c r="FA47">
        <v>115.44</v>
      </c>
      <c r="FB47">
        <v>20</v>
      </c>
      <c r="FC47">
        <v>102.322</v>
      </c>
      <c r="FD47">
        <v>102.097</v>
      </c>
    </row>
    <row r="48" spans="1:160">
      <c r="A48">
        <v>32</v>
      </c>
      <c r="B48">
        <v>1604418291.1</v>
      </c>
      <c r="C48">
        <v>62</v>
      </c>
      <c r="D48" t="s">
        <v>335</v>
      </c>
      <c r="E48" t="s">
        <v>336</v>
      </c>
      <c r="F48">
        <v>1604418291.1</v>
      </c>
      <c r="G48">
        <f>BY48*AE48*(BU48-BV48)/(100*BN48*(1000-AE48*BU48))</f>
        <v>0</v>
      </c>
      <c r="H48">
        <f>BY48*AE48*(BT48-BS48*(1000-AE48*BV48)/(1000-AE48*BU48))/(100*BN48)</f>
        <v>0</v>
      </c>
      <c r="I48">
        <f>BS48 - IF(AE48&gt;1, H48*BN48*100.0/(AG48*CG48), 0)</f>
        <v>0</v>
      </c>
      <c r="J48">
        <f>((P48-G48/2)*I48-H48)/(P48+G48/2)</f>
        <v>0</v>
      </c>
      <c r="K48">
        <f>J48*(BZ48+CA48)/1000.0</f>
        <v>0</v>
      </c>
      <c r="L48">
        <f>(BS48 - IF(AE48&gt;1, H48*BN48*100.0/(AG48*CG48), 0))*(BZ48+CA48)/1000.0</f>
        <v>0</v>
      </c>
      <c r="M48">
        <f>2.0/((1/O48-1/N48)+SIGN(O48)*SQRT((1/O48-1/N48)*(1/O48-1/N48) + 4*BO48/((BO48+1)*(BO48+1))*(2*1/O48*1/N48-1/N48*1/N48)))</f>
        <v>0</v>
      </c>
      <c r="N48">
        <f>IF(LEFT(BP48,1)&lt;&gt;"0",IF(LEFT(BP48,1)="1",3.0,BQ48),$D$5+$E$5*(CG48*BZ48/($K$5*1000))+$F$5*(CG48*BZ48/($K$5*1000))*MAX(MIN(BN48,$J$5),$I$5)*MAX(MIN(BN48,$J$5),$I$5)+$G$5*MAX(MIN(BN48,$J$5),$I$5)*(CG48*BZ48/($K$5*1000))+$H$5*(CG48*BZ48/($K$5*1000))*(CG48*BZ48/($K$5*1000)))</f>
        <v>0</v>
      </c>
      <c r="O48">
        <f>G48*(1000-(1000*0.61365*exp(17.502*S48/(240.97+S48))/(BZ48+CA48)+BU48)/2)/(1000*0.61365*exp(17.502*S48/(240.97+S48))/(BZ48+CA48)-BU48)</f>
        <v>0</v>
      </c>
      <c r="P48">
        <f>1/((BO48+1)/(M48/1.6)+1/(N48/1.37)) + BO48/((BO48+1)/(M48/1.6) + BO48/(N48/1.37))</f>
        <v>0</v>
      </c>
      <c r="Q48">
        <f>(BK48*BM48)</f>
        <v>0</v>
      </c>
      <c r="R48">
        <f>(CB48+(Q48+2*0.95*5.67E-8*(((CB48+$B$7)+273)^4-(CB48+273)^4)-44100*G48)/(1.84*29.3*N48+8*0.95*5.67E-8*(CB48+273)^3))</f>
        <v>0</v>
      </c>
      <c r="S48">
        <f>($C$7*CC48+$D$7*CD48+$E$7*R48)</f>
        <v>0</v>
      </c>
      <c r="T48">
        <f>0.61365*exp(17.502*S48/(240.97+S48))</f>
        <v>0</v>
      </c>
      <c r="U48">
        <f>(V48/W48*100)</f>
        <v>0</v>
      </c>
      <c r="V48">
        <f>BU48*(BZ48+CA48)/1000</f>
        <v>0</v>
      </c>
      <c r="W48">
        <f>0.61365*exp(17.502*CB48/(240.97+CB48))</f>
        <v>0</v>
      </c>
      <c r="X48">
        <f>(T48-BU48*(BZ48+CA48)/1000)</f>
        <v>0</v>
      </c>
      <c r="Y48">
        <f>(-G48*44100)</f>
        <v>0</v>
      </c>
      <c r="Z48">
        <f>2*29.3*N48*0.92*(CB48-S48)</f>
        <v>0</v>
      </c>
      <c r="AA48">
        <f>2*0.95*5.67E-8*(((CB48+$B$7)+273)^4-(S48+273)^4)</f>
        <v>0</v>
      </c>
      <c r="AB48">
        <f>Q48+AA48+Y48+Z48</f>
        <v>0</v>
      </c>
      <c r="AC48">
        <v>0</v>
      </c>
      <c r="AD48">
        <v>0</v>
      </c>
      <c r="AE48">
        <f>IF(AC48*$H$13&gt;=AG48,1.0,(AG48/(AG48-AC48*$H$13)))</f>
        <v>0</v>
      </c>
      <c r="AF48">
        <f>(AE48-1)*100</f>
        <v>0</v>
      </c>
      <c r="AG48">
        <f>MAX(0,($B$13+$C$13*CG48)/(1+$D$13*CG48)*BZ48/(CB48+273)*$E$13)</f>
        <v>0</v>
      </c>
      <c r="AH48" t="s">
        <v>271</v>
      </c>
      <c r="AI48" t="s">
        <v>271</v>
      </c>
      <c r="AJ48">
        <v>0</v>
      </c>
      <c r="AK48">
        <v>0</v>
      </c>
      <c r="AL48">
        <f>AK48-AJ48</f>
        <v>0</v>
      </c>
      <c r="AM48">
        <f>AL48/AK48</f>
        <v>0</v>
      </c>
      <c r="AN48">
        <v>0</v>
      </c>
      <c r="AO48" t="s">
        <v>271</v>
      </c>
      <c r="AP48" t="s">
        <v>271</v>
      </c>
      <c r="AQ48">
        <v>0</v>
      </c>
      <c r="AR48">
        <v>0</v>
      </c>
      <c r="AS48">
        <f>1-AQ48/AR48</f>
        <v>0</v>
      </c>
      <c r="AT48">
        <v>0.5</v>
      </c>
      <c r="AU48">
        <f>BK48</f>
        <v>0</v>
      </c>
      <c r="AV48">
        <f>H48</f>
        <v>0</v>
      </c>
      <c r="AW48">
        <f>AS48*AT48*AU48</f>
        <v>0</v>
      </c>
      <c r="AX48">
        <f>BC48/AR48</f>
        <v>0</v>
      </c>
      <c r="AY48">
        <f>(AV48-AN48)/AU48</f>
        <v>0</v>
      </c>
      <c r="AZ48">
        <f>(AK48-AR48)/AR48</f>
        <v>0</v>
      </c>
      <c r="BA48" t="s">
        <v>271</v>
      </c>
      <c r="BB48">
        <v>0</v>
      </c>
      <c r="BC48">
        <f>AR48-BB48</f>
        <v>0</v>
      </c>
      <c r="BD48">
        <f>(AR48-AQ48)/(AR48-BB48)</f>
        <v>0</v>
      </c>
      <c r="BE48">
        <f>(AK48-AR48)/(AK48-BB48)</f>
        <v>0</v>
      </c>
      <c r="BF48">
        <f>(AR48-AQ48)/(AR48-AJ48)</f>
        <v>0</v>
      </c>
      <c r="BG48">
        <f>(AK48-AR48)/(AK48-AJ48)</f>
        <v>0</v>
      </c>
      <c r="BH48">
        <f>(BD48*BB48/AQ48)</f>
        <v>0</v>
      </c>
      <c r="BI48">
        <f>(1-BH48)</f>
        <v>0</v>
      </c>
      <c r="BJ48">
        <f>$B$11*CH48+$C$11*CI48+$F$11*CJ48*(1-CM48)</f>
        <v>0</v>
      </c>
      <c r="BK48">
        <f>BJ48*BL48</f>
        <v>0</v>
      </c>
      <c r="BL48">
        <f>($B$11*$D$9+$C$11*$D$9+$F$11*((CW48+CO48)/MAX(CW48+CO48+CX48, 0.1)*$I$9+CX48/MAX(CW48+CO48+CX48, 0.1)*$J$9))/($B$11+$C$11+$F$11)</f>
        <v>0</v>
      </c>
      <c r="BM48">
        <f>($B$11*$K$9+$C$11*$K$9+$F$11*((CW48+CO48)/MAX(CW48+CO48+CX48, 0.1)*$P$9+CX48/MAX(CW48+CO48+CX48, 0.1)*$Q$9))/($B$11+$C$11+$F$11)</f>
        <v>0</v>
      </c>
      <c r="BN48">
        <v>6</v>
      </c>
      <c r="BO48">
        <v>0.5</v>
      </c>
      <c r="BP48" t="s">
        <v>272</v>
      </c>
      <c r="BQ48">
        <v>2</v>
      </c>
      <c r="BR48">
        <v>1604418291.1</v>
      </c>
      <c r="BS48">
        <v>93.6009</v>
      </c>
      <c r="BT48">
        <v>108.325</v>
      </c>
      <c r="BU48">
        <v>21.7531</v>
      </c>
      <c r="BV48">
        <v>20.0625</v>
      </c>
      <c r="BW48">
        <v>93.7864</v>
      </c>
      <c r="BX48">
        <v>21.4252</v>
      </c>
      <c r="BY48">
        <v>500.039</v>
      </c>
      <c r="BZ48">
        <v>100.546</v>
      </c>
      <c r="CA48">
        <v>0.0997965</v>
      </c>
      <c r="CB48">
        <v>25.0961</v>
      </c>
      <c r="CC48">
        <v>24.9918</v>
      </c>
      <c r="CD48">
        <v>999.9</v>
      </c>
      <c r="CE48">
        <v>0</v>
      </c>
      <c r="CF48">
        <v>0</v>
      </c>
      <c r="CG48">
        <v>10033.8</v>
      </c>
      <c r="CH48">
        <v>0</v>
      </c>
      <c r="CI48">
        <v>1.00795</v>
      </c>
      <c r="CJ48">
        <v>1200.04</v>
      </c>
      <c r="CK48">
        <v>0.967003</v>
      </c>
      <c r="CL48">
        <v>0.0329973</v>
      </c>
      <c r="CM48">
        <v>0</v>
      </c>
      <c r="CN48">
        <v>2.5573</v>
      </c>
      <c r="CO48">
        <v>0</v>
      </c>
      <c r="CP48">
        <v>7580.38</v>
      </c>
      <c r="CQ48">
        <v>11401.7</v>
      </c>
      <c r="CR48">
        <v>38.125</v>
      </c>
      <c r="CS48">
        <v>41.187</v>
      </c>
      <c r="CT48">
        <v>39.562</v>
      </c>
      <c r="CU48">
        <v>39.937</v>
      </c>
      <c r="CV48">
        <v>38.437</v>
      </c>
      <c r="CW48">
        <v>1160.44</v>
      </c>
      <c r="CX48">
        <v>39.6</v>
      </c>
      <c r="CY48">
        <v>0</v>
      </c>
      <c r="CZ48">
        <v>1604418290.8</v>
      </c>
      <c r="DA48">
        <v>0</v>
      </c>
      <c r="DB48">
        <v>2.587888</v>
      </c>
      <c r="DC48">
        <v>-0.377161533875224</v>
      </c>
      <c r="DD48">
        <v>72.0407693592009</v>
      </c>
      <c r="DE48">
        <v>7570.738</v>
      </c>
      <c r="DF48">
        <v>15</v>
      </c>
      <c r="DG48">
        <v>1604417947.1</v>
      </c>
      <c r="DH48" t="s">
        <v>273</v>
      </c>
      <c r="DI48">
        <v>1604417940.1</v>
      </c>
      <c r="DJ48">
        <v>1604417947.1</v>
      </c>
      <c r="DK48">
        <v>1</v>
      </c>
      <c r="DL48">
        <v>-0.134</v>
      </c>
      <c r="DM48">
        <v>0.013</v>
      </c>
      <c r="DN48">
        <v>0.037</v>
      </c>
      <c r="DO48">
        <v>0.31</v>
      </c>
      <c r="DP48">
        <v>420</v>
      </c>
      <c r="DQ48">
        <v>20</v>
      </c>
      <c r="DR48">
        <v>0.08</v>
      </c>
      <c r="DS48">
        <v>0.06</v>
      </c>
      <c r="DT48">
        <v>0</v>
      </c>
      <c r="DU48">
        <v>0</v>
      </c>
      <c r="DV48" t="s">
        <v>274</v>
      </c>
      <c r="DW48">
        <v>100</v>
      </c>
      <c r="DX48">
        <v>100</v>
      </c>
      <c r="DY48">
        <v>-0.186</v>
      </c>
      <c r="DZ48">
        <v>0.3279</v>
      </c>
      <c r="EA48">
        <v>-0.278027610152098</v>
      </c>
      <c r="EB48">
        <v>0.00106189765250334</v>
      </c>
      <c r="EC48">
        <v>-8.23004791133579e-07</v>
      </c>
      <c r="ED48">
        <v>1.95222372915411e-10</v>
      </c>
      <c r="EE48">
        <v>0.0605696754882689</v>
      </c>
      <c r="EF48">
        <v>0.0242991256848972</v>
      </c>
      <c r="EG48">
        <v>-0.00102667963148939</v>
      </c>
      <c r="EH48">
        <v>2.21636158600722e-05</v>
      </c>
      <c r="EI48">
        <v>2</v>
      </c>
      <c r="EJ48">
        <v>2037</v>
      </c>
      <c r="EK48">
        <v>1</v>
      </c>
      <c r="EL48">
        <v>24</v>
      </c>
      <c r="EM48">
        <v>5.8</v>
      </c>
      <c r="EN48">
        <v>5.7</v>
      </c>
      <c r="EO48">
        <v>2</v>
      </c>
      <c r="EP48">
        <v>511.622</v>
      </c>
      <c r="EQ48">
        <v>526.267</v>
      </c>
      <c r="ER48">
        <v>22.5396</v>
      </c>
      <c r="ES48">
        <v>25.486</v>
      </c>
      <c r="ET48">
        <v>30.0002</v>
      </c>
      <c r="EU48">
        <v>25.3339</v>
      </c>
      <c r="EV48">
        <v>25.2906</v>
      </c>
      <c r="EW48">
        <v>7.48393</v>
      </c>
      <c r="EX48">
        <v>24.3565</v>
      </c>
      <c r="EY48">
        <v>100</v>
      </c>
      <c r="EZ48">
        <v>22.5439</v>
      </c>
      <c r="FA48">
        <v>120.52</v>
      </c>
      <c r="FB48">
        <v>20</v>
      </c>
      <c r="FC48">
        <v>102.323</v>
      </c>
      <c r="FD48">
        <v>102.097</v>
      </c>
    </row>
    <row r="49" spans="1:160">
      <c r="A49">
        <v>33</v>
      </c>
      <c r="B49">
        <v>1604418293.1</v>
      </c>
      <c r="C49">
        <v>64</v>
      </c>
      <c r="D49" t="s">
        <v>337</v>
      </c>
      <c r="E49" t="s">
        <v>338</v>
      </c>
      <c r="F49">
        <v>1604418293.1</v>
      </c>
      <c r="G49">
        <f>BY49*AE49*(BU49-BV49)/(100*BN49*(1000-AE49*BU49))</f>
        <v>0</v>
      </c>
      <c r="H49">
        <f>BY49*AE49*(BT49-BS49*(1000-AE49*BV49)/(1000-AE49*BU49))/(100*BN49)</f>
        <v>0</v>
      </c>
      <c r="I49">
        <f>BS49 - IF(AE49&gt;1, H49*BN49*100.0/(AG49*CG49), 0)</f>
        <v>0</v>
      </c>
      <c r="J49">
        <f>((P49-G49/2)*I49-H49)/(P49+G49/2)</f>
        <v>0</v>
      </c>
      <c r="K49">
        <f>J49*(BZ49+CA49)/1000.0</f>
        <v>0</v>
      </c>
      <c r="L49">
        <f>(BS49 - IF(AE49&gt;1, H49*BN49*100.0/(AG49*CG49), 0))*(BZ49+CA49)/1000.0</f>
        <v>0</v>
      </c>
      <c r="M49">
        <f>2.0/((1/O49-1/N49)+SIGN(O49)*SQRT((1/O49-1/N49)*(1/O49-1/N49) + 4*BO49/((BO49+1)*(BO49+1))*(2*1/O49*1/N49-1/N49*1/N49)))</f>
        <v>0</v>
      </c>
      <c r="N49">
        <f>IF(LEFT(BP49,1)&lt;&gt;"0",IF(LEFT(BP49,1)="1",3.0,BQ49),$D$5+$E$5*(CG49*BZ49/($K$5*1000))+$F$5*(CG49*BZ49/($K$5*1000))*MAX(MIN(BN49,$J$5),$I$5)*MAX(MIN(BN49,$J$5),$I$5)+$G$5*MAX(MIN(BN49,$J$5),$I$5)*(CG49*BZ49/($K$5*1000))+$H$5*(CG49*BZ49/($K$5*1000))*(CG49*BZ49/($K$5*1000)))</f>
        <v>0</v>
      </c>
      <c r="O49">
        <f>G49*(1000-(1000*0.61365*exp(17.502*S49/(240.97+S49))/(BZ49+CA49)+BU49)/2)/(1000*0.61365*exp(17.502*S49/(240.97+S49))/(BZ49+CA49)-BU49)</f>
        <v>0</v>
      </c>
      <c r="P49">
        <f>1/((BO49+1)/(M49/1.6)+1/(N49/1.37)) + BO49/((BO49+1)/(M49/1.6) + BO49/(N49/1.37))</f>
        <v>0</v>
      </c>
      <c r="Q49">
        <f>(BK49*BM49)</f>
        <v>0</v>
      </c>
      <c r="R49">
        <f>(CB49+(Q49+2*0.95*5.67E-8*(((CB49+$B$7)+273)^4-(CB49+273)^4)-44100*G49)/(1.84*29.3*N49+8*0.95*5.67E-8*(CB49+273)^3))</f>
        <v>0</v>
      </c>
      <c r="S49">
        <f>($C$7*CC49+$D$7*CD49+$E$7*R49)</f>
        <v>0</v>
      </c>
      <c r="T49">
        <f>0.61365*exp(17.502*S49/(240.97+S49))</f>
        <v>0</v>
      </c>
      <c r="U49">
        <f>(V49/W49*100)</f>
        <v>0</v>
      </c>
      <c r="V49">
        <f>BU49*(BZ49+CA49)/1000</f>
        <v>0</v>
      </c>
      <c r="W49">
        <f>0.61365*exp(17.502*CB49/(240.97+CB49))</f>
        <v>0</v>
      </c>
      <c r="X49">
        <f>(T49-BU49*(BZ49+CA49)/1000)</f>
        <v>0</v>
      </c>
      <c r="Y49">
        <f>(-G49*44100)</f>
        <v>0</v>
      </c>
      <c r="Z49">
        <f>2*29.3*N49*0.92*(CB49-S49)</f>
        <v>0</v>
      </c>
      <c r="AA49">
        <f>2*0.95*5.67E-8*(((CB49+$B$7)+273)^4-(S49+273)^4)</f>
        <v>0</v>
      </c>
      <c r="AB49">
        <f>Q49+AA49+Y49+Z49</f>
        <v>0</v>
      </c>
      <c r="AC49">
        <v>0</v>
      </c>
      <c r="AD49">
        <v>0</v>
      </c>
      <c r="AE49">
        <f>IF(AC49*$H$13&gt;=AG49,1.0,(AG49/(AG49-AC49*$H$13)))</f>
        <v>0</v>
      </c>
      <c r="AF49">
        <f>(AE49-1)*100</f>
        <v>0</v>
      </c>
      <c r="AG49">
        <f>MAX(0,($B$13+$C$13*CG49)/(1+$D$13*CG49)*BZ49/(CB49+273)*$E$13)</f>
        <v>0</v>
      </c>
      <c r="AH49" t="s">
        <v>271</v>
      </c>
      <c r="AI49" t="s">
        <v>271</v>
      </c>
      <c r="AJ49">
        <v>0</v>
      </c>
      <c r="AK49">
        <v>0</v>
      </c>
      <c r="AL49">
        <f>AK49-AJ49</f>
        <v>0</v>
      </c>
      <c r="AM49">
        <f>AL49/AK49</f>
        <v>0</v>
      </c>
      <c r="AN49">
        <v>0</v>
      </c>
      <c r="AO49" t="s">
        <v>271</v>
      </c>
      <c r="AP49" t="s">
        <v>271</v>
      </c>
      <c r="AQ49">
        <v>0</v>
      </c>
      <c r="AR49">
        <v>0</v>
      </c>
      <c r="AS49">
        <f>1-AQ49/AR49</f>
        <v>0</v>
      </c>
      <c r="AT49">
        <v>0.5</v>
      </c>
      <c r="AU49">
        <f>BK49</f>
        <v>0</v>
      </c>
      <c r="AV49">
        <f>H49</f>
        <v>0</v>
      </c>
      <c r="AW49">
        <f>AS49*AT49*AU49</f>
        <v>0</v>
      </c>
      <c r="AX49">
        <f>BC49/AR49</f>
        <v>0</v>
      </c>
      <c r="AY49">
        <f>(AV49-AN49)/AU49</f>
        <v>0</v>
      </c>
      <c r="AZ49">
        <f>(AK49-AR49)/AR49</f>
        <v>0</v>
      </c>
      <c r="BA49" t="s">
        <v>271</v>
      </c>
      <c r="BB49">
        <v>0</v>
      </c>
      <c r="BC49">
        <f>AR49-BB49</f>
        <v>0</v>
      </c>
      <c r="BD49">
        <f>(AR49-AQ49)/(AR49-BB49)</f>
        <v>0</v>
      </c>
      <c r="BE49">
        <f>(AK49-AR49)/(AK49-BB49)</f>
        <v>0</v>
      </c>
      <c r="BF49">
        <f>(AR49-AQ49)/(AR49-AJ49)</f>
        <v>0</v>
      </c>
      <c r="BG49">
        <f>(AK49-AR49)/(AK49-AJ49)</f>
        <v>0</v>
      </c>
      <c r="BH49">
        <f>(BD49*BB49/AQ49)</f>
        <v>0</v>
      </c>
      <c r="BI49">
        <f>(1-BH49)</f>
        <v>0</v>
      </c>
      <c r="BJ49">
        <f>$B$11*CH49+$C$11*CI49+$F$11*CJ49*(1-CM49)</f>
        <v>0</v>
      </c>
      <c r="BK49">
        <f>BJ49*BL49</f>
        <v>0</v>
      </c>
      <c r="BL49">
        <f>($B$11*$D$9+$C$11*$D$9+$F$11*((CW49+CO49)/MAX(CW49+CO49+CX49, 0.1)*$I$9+CX49/MAX(CW49+CO49+CX49, 0.1)*$J$9))/($B$11+$C$11+$F$11)</f>
        <v>0</v>
      </c>
      <c r="BM49">
        <f>($B$11*$K$9+$C$11*$K$9+$F$11*((CW49+CO49)/MAX(CW49+CO49+CX49, 0.1)*$P$9+CX49/MAX(CW49+CO49+CX49, 0.1)*$Q$9))/($B$11+$C$11+$F$11)</f>
        <v>0</v>
      </c>
      <c r="BN49">
        <v>6</v>
      </c>
      <c r="BO49">
        <v>0.5</v>
      </c>
      <c r="BP49" t="s">
        <v>272</v>
      </c>
      <c r="BQ49">
        <v>2</v>
      </c>
      <c r="BR49">
        <v>1604418293.1</v>
      </c>
      <c r="BS49">
        <v>96.7776</v>
      </c>
      <c r="BT49">
        <v>111.754</v>
      </c>
      <c r="BU49">
        <v>21.7556</v>
      </c>
      <c r="BV49">
        <v>20.0641</v>
      </c>
      <c r="BW49">
        <v>96.9602</v>
      </c>
      <c r="BX49">
        <v>21.4277</v>
      </c>
      <c r="BY49">
        <v>499.945</v>
      </c>
      <c r="BZ49">
        <v>100.546</v>
      </c>
      <c r="CA49">
        <v>0.0999</v>
      </c>
      <c r="CB49">
        <v>25.0961</v>
      </c>
      <c r="CC49">
        <v>24.9859</v>
      </c>
      <c r="CD49">
        <v>999.9</v>
      </c>
      <c r="CE49">
        <v>0</v>
      </c>
      <c r="CF49">
        <v>0</v>
      </c>
      <c r="CG49">
        <v>10003.8</v>
      </c>
      <c r="CH49">
        <v>0</v>
      </c>
      <c r="CI49">
        <v>1.00795</v>
      </c>
      <c r="CJ49">
        <v>1200.03</v>
      </c>
      <c r="CK49">
        <v>0.967011</v>
      </c>
      <c r="CL49">
        <v>0.032989</v>
      </c>
      <c r="CM49">
        <v>0</v>
      </c>
      <c r="CN49">
        <v>2.6693</v>
      </c>
      <c r="CO49">
        <v>0</v>
      </c>
      <c r="CP49">
        <v>7584.32</v>
      </c>
      <c r="CQ49">
        <v>11401.8</v>
      </c>
      <c r="CR49">
        <v>38.125</v>
      </c>
      <c r="CS49">
        <v>41.25</v>
      </c>
      <c r="CT49">
        <v>39.625</v>
      </c>
      <c r="CU49">
        <v>39.937</v>
      </c>
      <c r="CV49">
        <v>38.437</v>
      </c>
      <c r="CW49">
        <v>1160.44</v>
      </c>
      <c r="CX49">
        <v>39.59</v>
      </c>
      <c r="CY49">
        <v>0</v>
      </c>
      <c r="CZ49">
        <v>1604418293.2</v>
      </c>
      <c r="DA49">
        <v>0</v>
      </c>
      <c r="DB49">
        <v>2.57068</v>
      </c>
      <c r="DC49">
        <v>0.636761541311555</v>
      </c>
      <c r="DD49">
        <v>81.2138461641489</v>
      </c>
      <c r="DE49">
        <v>7573.7952</v>
      </c>
      <c r="DF49">
        <v>15</v>
      </c>
      <c r="DG49">
        <v>1604417947.1</v>
      </c>
      <c r="DH49" t="s">
        <v>273</v>
      </c>
      <c r="DI49">
        <v>1604417940.1</v>
      </c>
      <c r="DJ49">
        <v>1604417947.1</v>
      </c>
      <c r="DK49">
        <v>1</v>
      </c>
      <c r="DL49">
        <v>-0.134</v>
      </c>
      <c r="DM49">
        <v>0.013</v>
      </c>
      <c r="DN49">
        <v>0.037</v>
      </c>
      <c r="DO49">
        <v>0.31</v>
      </c>
      <c r="DP49">
        <v>420</v>
      </c>
      <c r="DQ49">
        <v>20</v>
      </c>
      <c r="DR49">
        <v>0.08</v>
      </c>
      <c r="DS49">
        <v>0.06</v>
      </c>
      <c r="DT49">
        <v>0</v>
      </c>
      <c r="DU49">
        <v>0</v>
      </c>
      <c r="DV49" t="s">
        <v>274</v>
      </c>
      <c r="DW49">
        <v>100</v>
      </c>
      <c r="DX49">
        <v>100</v>
      </c>
      <c r="DY49">
        <v>-0.183</v>
      </c>
      <c r="DZ49">
        <v>0.3279</v>
      </c>
      <c r="EA49">
        <v>-0.278027610152098</v>
      </c>
      <c r="EB49">
        <v>0.00106189765250334</v>
      </c>
      <c r="EC49">
        <v>-8.23004791133579e-07</v>
      </c>
      <c r="ED49">
        <v>1.95222372915411e-10</v>
      </c>
      <c r="EE49">
        <v>0.0605696754882689</v>
      </c>
      <c r="EF49">
        <v>0.0242991256848972</v>
      </c>
      <c r="EG49">
        <v>-0.00102667963148939</v>
      </c>
      <c r="EH49">
        <v>2.21636158600722e-05</v>
      </c>
      <c r="EI49">
        <v>2</v>
      </c>
      <c r="EJ49">
        <v>2037</v>
      </c>
      <c r="EK49">
        <v>1</v>
      </c>
      <c r="EL49">
        <v>24</v>
      </c>
      <c r="EM49">
        <v>5.9</v>
      </c>
      <c r="EN49">
        <v>5.8</v>
      </c>
      <c r="EO49">
        <v>2</v>
      </c>
      <c r="EP49">
        <v>511.511</v>
      </c>
      <c r="EQ49">
        <v>526.439</v>
      </c>
      <c r="ER49">
        <v>22.5438</v>
      </c>
      <c r="ES49">
        <v>25.486</v>
      </c>
      <c r="ET49">
        <v>30.0001</v>
      </c>
      <c r="EU49">
        <v>25.3342</v>
      </c>
      <c r="EV49">
        <v>25.2906</v>
      </c>
      <c r="EW49">
        <v>7.63869</v>
      </c>
      <c r="EX49">
        <v>24.3565</v>
      </c>
      <c r="EY49">
        <v>100</v>
      </c>
      <c r="EZ49">
        <v>22.5496</v>
      </c>
      <c r="FA49">
        <v>125.54</v>
      </c>
      <c r="FB49">
        <v>20</v>
      </c>
      <c r="FC49">
        <v>102.323</v>
      </c>
      <c r="FD49">
        <v>102.097</v>
      </c>
    </row>
    <row r="50" spans="1:160">
      <c r="A50">
        <v>34</v>
      </c>
      <c r="B50">
        <v>1604418295.1</v>
      </c>
      <c r="C50">
        <v>66</v>
      </c>
      <c r="D50" t="s">
        <v>339</v>
      </c>
      <c r="E50" t="s">
        <v>340</v>
      </c>
      <c r="F50">
        <v>1604418295.1</v>
      </c>
      <c r="G50">
        <f>BY50*AE50*(BU50-BV50)/(100*BN50*(1000-AE50*BU50))</f>
        <v>0</v>
      </c>
      <c r="H50">
        <f>BY50*AE50*(BT50-BS50*(1000-AE50*BV50)/(1000-AE50*BU50))/(100*BN50)</f>
        <v>0</v>
      </c>
      <c r="I50">
        <f>BS50 - IF(AE50&gt;1, H50*BN50*100.0/(AG50*CG50), 0)</f>
        <v>0</v>
      </c>
      <c r="J50">
        <f>((P50-G50/2)*I50-H50)/(P50+G50/2)</f>
        <v>0</v>
      </c>
      <c r="K50">
        <f>J50*(BZ50+CA50)/1000.0</f>
        <v>0</v>
      </c>
      <c r="L50">
        <f>(BS50 - IF(AE50&gt;1, H50*BN50*100.0/(AG50*CG50), 0))*(BZ50+CA50)/1000.0</f>
        <v>0</v>
      </c>
      <c r="M50">
        <f>2.0/((1/O50-1/N50)+SIGN(O50)*SQRT((1/O50-1/N50)*(1/O50-1/N50) + 4*BO50/((BO50+1)*(BO50+1))*(2*1/O50*1/N50-1/N50*1/N50)))</f>
        <v>0</v>
      </c>
      <c r="N50">
        <f>IF(LEFT(BP50,1)&lt;&gt;"0",IF(LEFT(BP50,1)="1",3.0,BQ50),$D$5+$E$5*(CG50*BZ50/($K$5*1000))+$F$5*(CG50*BZ50/($K$5*1000))*MAX(MIN(BN50,$J$5),$I$5)*MAX(MIN(BN50,$J$5),$I$5)+$G$5*MAX(MIN(BN50,$J$5),$I$5)*(CG50*BZ50/($K$5*1000))+$H$5*(CG50*BZ50/($K$5*1000))*(CG50*BZ50/($K$5*1000)))</f>
        <v>0</v>
      </c>
      <c r="O50">
        <f>G50*(1000-(1000*0.61365*exp(17.502*S50/(240.97+S50))/(BZ50+CA50)+BU50)/2)/(1000*0.61365*exp(17.502*S50/(240.97+S50))/(BZ50+CA50)-BU50)</f>
        <v>0</v>
      </c>
      <c r="P50">
        <f>1/((BO50+1)/(M50/1.6)+1/(N50/1.37)) + BO50/((BO50+1)/(M50/1.6) + BO50/(N50/1.37))</f>
        <v>0</v>
      </c>
      <c r="Q50">
        <f>(BK50*BM50)</f>
        <v>0</v>
      </c>
      <c r="R50">
        <f>(CB50+(Q50+2*0.95*5.67E-8*(((CB50+$B$7)+273)^4-(CB50+273)^4)-44100*G50)/(1.84*29.3*N50+8*0.95*5.67E-8*(CB50+273)^3))</f>
        <v>0</v>
      </c>
      <c r="S50">
        <f>($C$7*CC50+$D$7*CD50+$E$7*R50)</f>
        <v>0</v>
      </c>
      <c r="T50">
        <f>0.61365*exp(17.502*S50/(240.97+S50))</f>
        <v>0</v>
      </c>
      <c r="U50">
        <f>(V50/W50*100)</f>
        <v>0</v>
      </c>
      <c r="V50">
        <f>BU50*(BZ50+CA50)/1000</f>
        <v>0</v>
      </c>
      <c r="W50">
        <f>0.61365*exp(17.502*CB50/(240.97+CB50))</f>
        <v>0</v>
      </c>
      <c r="X50">
        <f>(T50-BU50*(BZ50+CA50)/1000)</f>
        <v>0</v>
      </c>
      <c r="Y50">
        <f>(-G50*44100)</f>
        <v>0</v>
      </c>
      <c r="Z50">
        <f>2*29.3*N50*0.92*(CB50-S50)</f>
        <v>0</v>
      </c>
      <c r="AA50">
        <f>2*0.95*5.67E-8*(((CB50+$B$7)+273)^4-(S50+273)^4)</f>
        <v>0</v>
      </c>
      <c r="AB50">
        <f>Q50+AA50+Y50+Z50</f>
        <v>0</v>
      </c>
      <c r="AC50">
        <v>0</v>
      </c>
      <c r="AD50">
        <v>0</v>
      </c>
      <c r="AE50">
        <f>IF(AC50*$H$13&gt;=AG50,1.0,(AG50/(AG50-AC50*$H$13)))</f>
        <v>0</v>
      </c>
      <c r="AF50">
        <f>(AE50-1)*100</f>
        <v>0</v>
      </c>
      <c r="AG50">
        <f>MAX(0,($B$13+$C$13*CG50)/(1+$D$13*CG50)*BZ50/(CB50+273)*$E$13)</f>
        <v>0</v>
      </c>
      <c r="AH50" t="s">
        <v>271</v>
      </c>
      <c r="AI50" t="s">
        <v>271</v>
      </c>
      <c r="AJ50">
        <v>0</v>
      </c>
      <c r="AK50">
        <v>0</v>
      </c>
      <c r="AL50">
        <f>AK50-AJ50</f>
        <v>0</v>
      </c>
      <c r="AM50">
        <f>AL50/AK50</f>
        <v>0</v>
      </c>
      <c r="AN50">
        <v>0</v>
      </c>
      <c r="AO50" t="s">
        <v>271</v>
      </c>
      <c r="AP50" t="s">
        <v>271</v>
      </c>
      <c r="AQ50">
        <v>0</v>
      </c>
      <c r="AR50">
        <v>0</v>
      </c>
      <c r="AS50">
        <f>1-AQ50/AR50</f>
        <v>0</v>
      </c>
      <c r="AT50">
        <v>0.5</v>
      </c>
      <c r="AU50">
        <f>BK50</f>
        <v>0</v>
      </c>
      <c r="AV50">
        <f>H50</f>
        <v>0</v>
      </c>
      <c r="AW50">
        <f>AS50*AT50*AU50</f>
        <v>0</v>
      </c>
      <c r="AX50">
        <f>BC50/AR50</f>
        <v>0</v>
      </c>
      <c r="AY50">
        <f>(AV50-AN50)/AU50</f>
        <v>0</v>
      </c>
      <c r="AZ50">
        <f>(AK50-AR50)/AR50</f>
        <v>0</v>
      </c>
      <c r="BA50" t="s">
        <v>271</v>
      </c>
      <c r="BB50">
        <v>0</v>
      </c>
      <c r="BC50">
        <f>AR50-BB50</f>
        <v>0</v>
      </c>
      <c r="BD50">
        <f>(AR50-AQ50)/(AR50-BB50)</f>
        <v>0</v>
      </c>
      <c r="BE50">
        <f>(AK50-AR50)/(AK50-BB50)</f>
        <v>0</v>
      </c>
      <c r="BF50">
        <f>(AR50-AQ50)/(AR50-AJ50)</f>
        <v>0</v>
      </c>
      <c r="BG50">
        <f>(AK50-AR50)/(AK50-AJ50)</f>
        <v>0</v>
      </c>
      <c r="BH50">
        <f>(BD50*BB50/AQ50)</f>
        <v>0</v>
      </c>
      <c r="BI50">
        <f>(1-BH50)</f>
        <v>0</v>
      </c>
      <c r="BJ50">
        <f>$B$11*CH50+$C$11*CI50+$F$11*CJ50*(1-CM50)</f>
        <v>0</v>
      </c>
      <c r="BK50">
        <f>BJ50*BL50</f>
        <v>0</v>
      </c>
      <c r="BL50">
        <f>($B$11*$D$9+$C$11*$D$9+$F$11*((CW50+CO50)/MAX(CW50+CO50+CX50, 0.1)*$I$9+CX50/MAX(CW50+CO50+CX50, 0.1)*$J$9))/($B$11+$C$11+$F$11)</f>
        <v>0</v>
      </c>
      <c r="BM50">
        <f>($B$11*$K$9+$C$11*$K$9+$F$11*((CW50+CO50)/MAX(CW50+CO50+CX50, 0.1)*$P$9+CX50/MAX(CW50+CO50+CX50, 0.1)*$Q$9))/($B$11+$C$11+$F$11)</f>
        <v>0</v>
      </c>
      <c r="BN50">
        <v>6</v>
      </c>
      <c r="BO50">
        <v>0.5</v>
      </c>
      <c r="BP50" t="s">
        <v>272</v>
      </c>
      <c r="BQ50">
        <v>2</v>
      </c>
      <c r="BR50">
        <v>1604418295.1</v>
      </c>
      <c r="BS50">
        <v>99.9765</v>
      </c>
      <c r="BT50">
        <v>114.924</v>
      </c>
      <c r="BU50">
        <v>21.7586</v>
      </c>
      <c r="BV50">
        <v>20.0672</v>
      </c>
      <c r="BW50">
        <v>100.156</v>
      </c>
      <c r="BX50">
        <v>21.4306</v>
      </c>
      <c r="BY50">
        <v>500.058</v>
      </c>
      <c r="BZ50">
        <v>100.545</v>
      </c>
      <c r="CA50">
        <v>0.10017</v>
      </c>
      <c r="CB50">
        <v>25.0966</v>
      </c>
      <c r="CC50">
        <v>24.986</v>
      </c>
      <c r="CD50">
        <v>999.9</v>
      </c>
      <c r="CE50">
        <v>0</v>
      </c>
      <c r="CF50">
        <v>0</v>
      </c>
      <c r="CG50">
        <v>10006.2</v>
      </c>
      <c r="CH50">
        <v>0</v>
      </c>
      <c r="CI50">
        <v>1.00795</v>
      </c>
      <c r="CJ50">
        <v>1200.04</v>
      </c>
      <c r="CK50">
        <v>0.967011</v>
      </c>
      <c r="CL50">
        <v>0.032989</v>
      </c>
      <c r="CM50">
        <v>0</v>
      </c>
      <c r="CN50">
        <v>2.2413</v>
      </c>
      <c r="CO50">
        <v>0</v>
      </c>
      <c r="CP50">
        <v>7587.69</v>
      </c>
      <c r="CQ50">
        <v>11401.9</v>
      </c>
      <c r="CR50">
        <v>38.125</v>
      </c>
      <c r="CS50">
        <v>41.25</v>
      </c>
      <c r="CT50">
        <v>39.625</v>
      </c>
      <c r="CU50">
        <v>39.937</v>
      </c>
      <c r="CV50">
        <v>38.437</v>
      </c>
      <c r="CW50">
        <v>1160.45</v>
      </c>
      <c r="CX50">
        <v>39.59</v>
      </c>
      <c r="CY50">
        <v>0</v>
      </c>
      <c r="CZ50">
        <v>1604418295</v>
      </c>
      <c r="DA50">
        <v>0</v>
      </c>
      <c r="DB50">
        <v>2.57285</v>
      </c>
      <c r="DC50">
        <v>0.0800854778233232</v>
      </c>
      <c r="DD50">
        <v>86.2434186907124</v>
      </c>
      <c r="DE50">
        <v>7575.90846153846</v>
      </c>
      <c r="DF50">
        <v>15</v>
      </c>
      <c r="DG50">
        <v>1604417947.1</v>
      </c>
      <c r="DH50" t="s">
        <v>273</v>
      </c>
      <c r="DI50">
        <v>1604417940.1</v>
      </c>
      <c r="DJ50">
        <v>1604417947.1</v>
      </c>
      <c r="DK50">
        <v>1</v>
      </c>
      <c r="DL50">
        <v>-0.134</v>
      </c>
      <c r="DM50">
        <v>0.013</v>
      </c>
      <c r="DN50">
        <v>0.037</v>
      </c>
      <c r="DO50">
        <v>0.31</v>
      </c>
      <c r="DP50">
        <v>420</v>
      </c>
      <c r="DQ50">
        <v>20</v>
      </c>
      <c r="DR50">
        <v>0.08</v>
      </c>
      <c r="DS50">
        <v>0.06</v>
      </c>
      <c r="DT50">
        <v>0</v>
      </c>
      <c r="DU50">
        <v>0</v>
      </c>
      <c r="DV50" t="s">
        <v>274</v>
      </c>
      <c r="DW50">
        <v>100</v>
      </c>
      <c r="DX50">
        <v>100</v>
      </c>
      <c r="DY50">
        <v>-0.18</v>
      </c>
      <c r="DZ50">
        <v>0.328</v>
      </c>
      <c r="EA50">
        <v>-0.278027610152098</v>
      </c>
      <c r="EB50">
        <v>0.00106189765250334</v>
      </c>
      <c r="EC50">
        <v>-8.23004791133579e-07</v>
      </c>
      <c r="ED50">
        <v>1.95222372915411e-10</v>
      </c>
      <c r="EE50">
        <v>0.0605696754882689</v>
      </c>
      <c r="EF50">
        <v>0.0242991256848972</v>
      </c>
      <c r="EG50">
        <v>-0.00102667963148939</v>
      </c>
      <c r="EH50">
        <v>2.21636158600722e-05</v>
      </c>
      <c r="EI50">
        <v>2</v>
      </c>
      <c r="EJ50">
        <v>2037</v>
      </c>
      <c r="EK50">
        <v>1</v>
      </c>
      <c r="EL50">
        <v>24</v>
      </c>
      <c r="EM50">
        <v>5.9</v>
      </c>
      <c r="EN50">
        <v>5.8</v>
      </c>
      <c r="EO50">
        <v>2</v>
      </c>
      <c r="EP50">
        <v>511.725</v>
      </c>
      <c r="EQ50">
        <v>526.273</v>
      </c>
      <c r="ER50">
        <v>22.5466</v>
      </c>
      <c r="ES50">
        <v>25.486</v>
      </c>
      <c r="ET50">
        <v>30.0001</v>
      </c>
      <c r="EU50">
        <v>25.3342</v>
      </c>
      <c r="EV50">
        <v>25.2912</v>
      </c>
      <c r="EW50">
        <v>7.76392</v>
      </c>
      <c r="EX50">
        <v>24.3565</v>
      </c>
      <c r="EY50">
        <v>100</v>
      </c>
      <c r="EZ50">
        <v>22.5496</v>
      </c>
      <c r="FA50">
        <v>125.54</v>
      </c>
      <c r="FB50">
        <v>20</v>
      </c>
      <c r="FC50">
        <v>102.323</v>
      </c>
      <c r="FD50">
        <v>102.097</v>
      </c>
    </row>
    <row r="51" spans="1:160">
      <c r="A51">
        <v>35</v>
      </c>
      <c r="B51">
        <v>1604418297.1</v>
      </c>
      <c r="C51">
        <v>68</v>
      </c>
      <c r="D51" t="s">
        <v>341</v>
      </c>
      <c r="E51" t="s">
        <v>342</v>
      </c>
      <c r="F51">
        <v>1604418297.1</v>
      </c>
      <c r="G51">
        <f>BY51*AE51*(BU51-BV51)/(100*BN51*(1000-AE51*BU51))</f>
        <v>0</v>
      </c>
      <c r="H51">
        <f>BY51*AE51*(BT51-BS51*(1000-AE51*BV51)/(1000-AE51*BU51))/(100*BN51)</f>
        <v>0</v>
      </c>
      <c r="I51">
        <f>BS51 - IF(AE51&gt;1, H51*BN51*100.0/(AG51*CG51), 0)</f>
        <v>0</v>
      </c>
      <c r="J51">
        <f>((P51-G51/2)*I51-H51)/(P51+G51/2)</f>
        <v>0</v>
      </c>
      <c r="K51">
        <f>J51*(BZ51+CA51)/1000.0</f>
        <v>0</v>
      </c>
      <c r="L51">
        <f>(BS51 - IF(AE51&gt;1, H51*BN51*100.0/(AG51*CG51), 0))*(BZ51+CA51)/1000.0</f>
        <v>0</v>
      </c>
      <c r="M51">
        <f>2.0/((1/O51-1/N51)+SIGN(O51)*SQRT((1/O51-1/N51)*(1/O51-1/N51) + 4*BO51/((BO51+1)*(BO51+1))*(2*1/O51*1/N51-1/N51*1/N51)))</f>
        <v>0</v>
      </c>
      <c r="N51">
        <f>IF(LEFT(BP51,1)&lt;&gt;"0",IF(LEFT(BP51,1)="1",3.0,BQ51),$D$5+$E$5*(CG51*BZ51/($K$5*1000))+$F$5*(CG51*BZ51/($K$5*1000))*MAX(MIN(BN51,$J$5),$I$5)*MAX(MIN(BN51,$J$5),$I$5)+$G$5*MAX(MIN(BN51,$J$5),$I$5)*(CG51*BZ51/($K$5*1000))+$H$5*(CG51*BZ51/($K$5*1000))*(CG51*BZ51/($K$5*1000)))</f>
        <v>0</v>
      </c>
      <c r="O51">
        <f>G51*(1000-(1000*0.61365*exp(17.502*S51/(240.97+S51))/(BZ51+CA51)+BU51)/2)/(1000*0.61365*exp(17.502*S51/(240.97+S51))/(BZ51+CA51)-BU51)</f>
        <v>0</v>
      </c>
      <c r="P51">
        <f>1/((BO51+1)/(M51/1.6)+1/(N51/1.37)) + BO51/((BO51+1)/(M51/1.6) + BO51/(N51/1.37))</f>
        <v>0</v>
      </c>
      <c r="Q51">
        <f>(BK51*BM51)</f>
        <v>0</v>
      </c>
      <c r="R51">
        <f>(CB51+(Q51+2*0.95*5.67E-8*(((CB51+$B$7)+273)^4-(CB51+273)^4)-44100*G51)/(1.84*29.3*N51+8*0.95*5.67E-8*(CB51+273)^3))</f>
        <v>0</v>
      </c>
      <c r="S51">
        <f>($C$7*CC51+$D$7*CD51+$E$7*R51)</f>
        <v>0</v>
      </c>
      <c r="T51">
        <f>0.61365*exp(17.502*S51/(240.97+S51))</f>
        <v>0</v>
      </c>
      <c r="U51">
        <f>(V51/W51*100)</f>
        <v>0</v>
      </c>
      <c r="V51">
        <f>BU51*(BZ51+CA51)/1000</f>
        <v>0</v>
      </c>
      <c r="W51">
        <f>0.61365*exp(17.502*CB51/(240.97+CB51))</f>
        <v>0</v>
      </c>
      <c r="X51">
        <f>(T51-BU51*(BZ51+CA51)/1000)</f>
        <v>0</v>
      </c>
      <c r="Y51">
        <f>(-G51*44100)</f>
        <v>0</v>
      </c>
      <c r="Z51">
        <f>2*29.3*N51*0.92*(CB51-S51)</f>
        <v>0</v>
      </c>
      <c r="AA51">
        <f>2*0.95*5.67E-8*(((CB51+$B$7)+273)^4-(S51+273)^4)</f>
        <v>0</v>
      </c>
      <c r="AB51">
        <f>Q51+AA51+Y51+Z51</f>
        <v>0</v>
      </c>
      <c r="AC51">
        <v>0</v>
      </c>
      <c r="AD51">
        <v>0</v>
      </c>
      <c r="AE51">
        <f>IF(AC51*$H$13&gt;=AG51,1.0,(AG51/(AG51-AC51*$H$13)))</f>
        <v>0</v>
      </c>
      <c r="AF51">
        <f>(AE51-1)*100</f>
        <v>0</v>
      </c>
      <c r="AG51">
        <f>MAX(0,($B$13+$C$13*CG51)/(1+$D$13*CG51)*BZ51/(CB51+273)*$E$13)</f>
        <v>0</v>
      </c>
      <c r="AH51" t="s">
        <v>271</v>
      </c>
      <c r="AI51" t="s">
        <v>271</v>
      </c>
      <c r="AJ51">
        <v>0</v>
      </c>
      <c r="AK51">
        <v>0</v>
      </c>
      <c r="AL51">
        <f>AK51-AJ51</f>
        <v>0</v>
      </c>
      <c r="AM51">
        <f>AL51/AK51</f>
        <v>0</v>
      </c>
      <c r="AN51">
        <v>0</v>
      </c>
      <c r="AO51" t="s">
        <v>271</v>
      </c>
      <c r="AP51" t="s">
        <v>271</v>
      </c>
      <c r="AQ51">
        <v>0</v>
      </c>
      <c r="AR51">
        <v>0</v>
      </c>
      <c r="AS51">
        <f>1-AQ51/AR51</f>
        <v>0</v>
      </c>
      <c r="AT51">
        <v>0.5</v>
      </c>
      <c r="AU51">
        <f>BK51</f>
        <v>0</v>
      </c>
      <c r="AV51">
        <f>H51</f>
        <v>0</v>
      </c>
      <c r="AW51">
        <f>AS51*AT51*AU51</f>
        <v>0</v>
      </c>
      <c r="AX51">
        <f>BC51/AR51</f>
        <v>0</v>
      </c>
      <c r="AY51">
        <f>(AV51-AN51)/AU51</f>
        <v>0</v>
      </c>
      <c r="AZ51">
        <f>(AK51-AR51)/AR51</f>
        <v>0</v>
      </c>
      <c r="BA51" t="s">
        <v>271</v>
      </c>
      <c r="BB51">
        <v>0</v>
      </c>
      <c r="BC51">
        <f>AR51-BB51</f>
        <v>0</v>
      </c>
      <c r="BD51">
        <f>(AR51-AQ51)/(AR51-BB51)</f>
        <v>0</v>
      </c>
      <c r="BE51">
        <f>(AK51-AR51)/(AK51-BB51)</f>
        <v>0</v>
      </c>
      <c r="BF51">
        <f>(AR51-AQ51)/(AR51-AJ51)</f>
        <v>0</v>
      </c>
      <c r="BG51">
        <f>(AK51-AR51)/(AK51-AJ51)</f>
        <v>0</v>
      </c>
      <c r="BH51">
        <f>(BD51*BB51/AQ51)</f>
        <v>0</v>
      </c>
      <c r="BI51">
        <f>(1-BH51)</f>
        <v>0</v>
      </c>
      <c r="BJ51">
        <f>$B$11*CH51+$C$11*CI51+$F$11*CJ51*(1-CM51)</f>
        <v>0</v>
      </c>
      <c r="BK51">
        <f>BJ51*BL51</f>
        <v>0</v>
      </c>
      <c r="BL51">
        <f>($B$11*$D$9+$C$11*$D$9+$F$11*((CW51+CO51)/MAX(CW51+CO51+CX51, 0.1)*$I$9+CX51/MAX(CW51+CO51+CX51, 0.1)*$J$9))/($B$11+$C$11+$F$11)</f>
        <v>0</v>
      </c>
      <c r="BM51">
        <f>($B$11*$K$9+$C$11*$K$9+$F$11*((CW51+CO51)/MAX(CW51+CO51+CX51, 0.1)*$P$9+CX51/MAX(CW51+CO51+CX51, 0.1)*$Q$9))/($B$11+$C$11+$F$11)</f>
        <v>0</v>
      </c>
      <c r="BN51">
        <v>6</v>
      </c>
      <c r="BO51">
        <v>0.5</v>
      </c>
      <c r="BP51" t="s">
        <v>272</v>
      </c>
      <c r="BQ51">
        <v>2</v>
      </c>
      <c r="BR51">
        <v>1604418297.1</v>
      </c>
      <c r="BS51">
        <v>103.108</v>
      </c>
      <c r="BT51">
        <v>118.253</v>
      </c>
      <c r="BU51">
        <v>21.7597</v>
      </c>
      <c r="BV51">
        <v>20.0692</v>
      </c>
      <c r="BW51">
        <v>103.285</v>
      </c>
      <c r="BX51">
        <v>21.4317</v>
      </c>
      <c r="BY51">
        <v>500.02</v>
      </c>
      <c r="BZ51">
        <v>100.546</v>
      </c>
      <c r="CA51">
        <v>0.100115</v>
      </c>
      <c r="CB51">
        <v>25.095</v>
      </c>
      <c r="CC51">
        <v>24.9838</v>
      </c>
      <c r="CD51">
        <v>999.9</v>
      </c>
      <c r="CE51">
        <v>0</v>
      </c>
      <c r="CF51">
        <v>0</v>
      </c>
      <c r="CG51">
        <v>9988.75</v>
      </c>
      <c r="CH51">
        <v>0</v>
      </c>
      <c r="CI51">
        <v>1.00795</v>
      </c>
      <c r="CJ51">
        <v>1199.73</v>
      </c>
      <c r="CK51">
        <v>0.967003</v>
      </c>
      <c r="CL51">
        <v>0.0329973</v>
      </c>
      <c r="CM51">
        <v>0</v>
      </c>
      <c r="CN51">
        <v>2.5815</v>
      </c>
      <c r="CO51">
        <v>0</v>
      </c>
      <c r="CP51">
        <v>7588.6</v>
      </c>
      <c r="CQ51">
        <v>11398.9</v>
      </c>
      <c r="CR51">
        <v>38.125</v>
      </c>
      <c r="CS51">
        <v>41.25</v>
      </c>
      <c r="CT51">
        <v>39.562</v>
      </c>
      <c r="CU51">
        <v>39.937</v>
      </c>
      <c r="CV51">
        <v>38.437</v>
      </c>
      <c r="CW51">
        <v>1160.14</v>
      </c>
      <c r="CX51">
        <v>39.59</v>
      </c>
      <c r="CY51">
        <v>0</v>
      </c>
      <c r="CZ51">
        <v>1604418296.8</v>
      </c>
      <c r="DA51">
        <v>0</v>
      </c>
      <c r="DB51">
        <v>2.610752</v>
      </c>
      <c r="DC51">
        <v>0.035976931965598</v>
      </c>
      <c r="DD51">
        <v>89.235384767913</v>
      </c>
      <c r="DE51">
        <v>7578.888</v>
      </c>
      <c r="DF51">
        <v>15</v>
      </c>
      <c r="DG51">
        <v>1604417947.1</v>
      </c>
      <c r="DH51" t="s">
        <v>273</v>
      </c>
      <c r="DI51">
        <v>1604417940.1</v>
      </c>
      <c r="DJ51">
        <v>1604417947.1</v>
      </c>
      <c r="DK51">
        <v>1</v>
      </c>
      <c r="DL51">
        <v>-0.134</v>
      </c>
      <c r="DM51">
        <v>0.013</v>
      </c>
      <c r="DN51">
        <v>0.037</v>
      </c>
      <c r="DO51">
        <v>0.31</v>
      </c>
      <c r="DP51">
        <v>420</v>
      </c>
      <c r="DQ51">
        <v>20</v>
      </c>
      <c r="DR51">
        <v>0.08</v>
      </c>
      <c r="DS51">
        <v>0.06</v>
      </c>
      <c r="DT51">
        <v>0</v>
      </c>
      <c r="DU51">
        <v>0</v>
      </c>
      <c r="DV51" t="s">
        <v>274</v>
      </c>
      <c r="DW51">
        <v>100</v>
      </c>
      <c r="DX51">
        <v>100</v>
      </c>
      <c r="DY51">
        <v>-0.177</v>
      </c>
      <c r="DZ51">
        <v>0.328</v>
      </c>
      <c r="EA51">
        <v>-0.278027610152098</v>
      </c>
      <c r="EB51">
        <v>0.00106189765250334</v>
      </c>
      <c r="EC51">
        <v>-8.23004791133579e-07</v>
      </c>
      <c r="ED51">
        <v>1.95222372915411e-10</v>
      </c>
      <c r="EE51">
        <v>0.0605696754882689</v>
      </c>
      <c r="EF51">
        <v>0.0242991256848972</v>
      </c>
      <c r="EG51">
        <v>-0.00102667963148939</v>
      </c>
      <c r="EH51">
        <v>2.21636158600722e-05</v>
      </c>
      <c r="EI51">
        <v>2</v>
      </c>
      <c r="EJ51">
        <v>2037</v>
      </c>
      <c r="EK51">
        <v>1</v>
      </c>
      <c r="EL51">
        <v>24</v>
      </c>
      <c r="EM51">
        <v>6</v>
      </c>
      <c r="EN51">
        <v>5.8</v>
      </c>
      <c r="EO51">
        <v>2</v>
      </c>
      <c r="EP51">
        <v>511.668</v>
      </c>
      <c r="EQ51">
        <v>526.284</v>
      </c>
      <c r="ER51">
        <v>22.5492</v>
      </c>
      <c r="ES51">
        <v>25.486</v>
      </c>
      <c r="ET51">
        <v>30.0001</v>
      </c>
      <c r="EU51">
        <v>25.3342</v>
      </c>
      <c r="EV51">
        <v>25.2923</v>
      </c>
      <c r="EW51">
        <v>7.93222</v>
      </c>
      <c r="EX51">
        <v>24.3565</v>
      </c>
      <c r="EY51">
        <v>100</v>
      </c>
      <c r="EZ51">
        <v>22.5496</v>
      </c>
      <c r="FA51">
        <v>130.61</v>
      </c>
      <c r="FB51">
        <v>20</v>
      </c>
      <c r="FC51">
        <v>102.322</v>
      </c>
      <c r="FD51">
        <v>102.098</v>
      </c>
    </row>
    <row r="52" spans="1:160">
      <c r="A52">
        <v>36</v>
      </c>
      <c r="B52">
        <v>1604418299.1</v>
      </c>
      <c r="C52">
        <v>70</v>
      </c>
      <c r="D52" t="s">
        <v>343</v>
      </c>
      <c r="E52" t="s">
        <v>344</v>
      </c>
      <c r="F52">
        <v>1604418299.1</v>
      </c>
      <c r="G52">
        <f>BY52*AE52*(BU52-BV52)/(100*BN52*(1000-AE52*BU52))</f>
        <v>0</v>
      </c>
      <c r="H52">
        <f>BY52*AE52*(BT52-BS52*(1000-AE52*BV52)/(1000-AE52*BU52))/(100*BN52)</f>
        <v>0</v>
      </c>
      <c r="I52">
        <f>BS52 - IF(AE52&gt;1, H52*BN52*100.0/(AG52*CG52), 0)</f>
        <v>0</v>
      </c>
      <c r="J52">
        <f>((P52-G52/2)*I52-H52)/(P52+G52/2)</f>
        <v>0</v>
      </c>
      <c r="K52">
        <f>J52*(BZ52+CA52)/1000.0</f>
        <v>0</v>
      </c>
      <c r="L52">
        <f>(BS52 - IF(AE52&gt;1, H52*BN52*100.0/(AG52*CG52), 0))*(BZ52+CA52)/1000.0</f>
        <v>0</v>
      </c>
      <c r="M52">
        <f>2.0/((1/O52-1/N52)+SIGN(O52)*SQRT((1/O52-1/N52)*(1/O52-1/N52) + 4*BO52/((BO52+1)*(BO52+1))*(2*1/O52*1/N52-1/N52*1/N52)))</f>
        <v>0</v>
      </c>
      <c r="N52">
        <f>IF(LEFT(BP52,1)&lt;&gt;"0",IF(LEFT(BP52,1)="1",3.0,BQ52),$D$5+$E$5*(CG52*BZ52/($K$5*1000))+$F$5*(CG52*BZ52/($K$5*1000))*MAX(MIN(BN52,$J$5),$I$5)*MAX(MIN(BN52,$J$5),$I$5)+$G$5*MAX(MIN(BN52,$J$5),$I$5)*(CG52*BZ52/($K$5*1000))+$H$5*(CG52*BZ52/($K$5*1000))*(CG52*BZ52/($K$5*1000)))</f>
        <v>0</v>
      </c>
      <c r="O52">
        <f>G52*(1000-(1000*0.61365*exp(17.502*S52/(240.97+S52))/(BZ52+CA52)+BU52)/2)/(1000*0.61365*exp(17.502*S52/(240.97+S52))/(BZ52+CA52)-BU52)</f>
        <v>0</v>
      </c>
      <c r="P52">
        <f>1/((BO52+1)/(M52/1.6)+1/(N52/1.37)) + BO52/((BO52+1)/(M52/1.6) + BO52/(N52/1.37))</f>
        <v>0</v>
      </c>
      <c r="Q52">
        <f>(BK52*BM52)</f>
        <v>0</v>
      </c>
      <c r="R52">
        <f>(CB52+(Q52+2*0.95*5.67E-8*(((CB52+$B$7)+273)^4-(CB52+273)^4)-44100*G52)/(1.84*29.3*N52+8*0.95*5.67E-8*(CB52+273)^3))</f>
        <v>0</v>
      </c>
      <c r="S52">
        <f>($C$7*CC52+$D$7*CD52+$E$7*R52)</f>
        <v>0</v>
      </c>
      <c r="T52">
        <f>0.61365*exp(17.502*S52/(240.97+S52))</f>
        <v>0</v>
      </c>
      <c r="U52">
        <f>(V52/W52*100)</f>
        <v>0</v>
      </c>
      <c r="V52">
        <f>BU52*(BZ52+CA52)/1000</f>
        <v>0</v>
      </c>
      <c r="W52">
        <f>0.61365*exp(17.502*CB52/(240.97+CB52))</f>
        <v>0</v>
      </c>
      <c r="X52">
        <f>(T52-BU52*(BZ52+CA52)/1000)</f>
        <v>0</v>
      </c>
      <c r="Y52">
        <f>(-G52*44100)</f>
        <v>0</v>
      </c>
      <c r="Z52">
        <f>2*29.3*N52*0.92*(CB52-S52)</f>
        <v>0</v>
      </c>
      <c r="AA52">
        <f>2*0.95*5.67E-8*(((CB52+$B$7)+273)^4-(S52+273)^4)</f>
        <v>0</v>
      </c>
      <c r="AB52">
        <f>Q52+AA52+Y52+Z52</f>
        <v>0</v>
      </c>
      <c r="AC52">
        <v>0</v>
      </c>
      <c r="AD52">
        <v>0</v>
      </c>
      <c r="AE52">
        <f>IF(AC52*$H$13&gt;=AG52,1.0,(AG52/(AG52-AC52*$H$13)))</f>
        <v>0</v>
      </c>
      <c r="AF52">
        <f>(AE52-1)*100</f>
        <v>0</v>
      </c>
      <c r="AG52">
        <f>MAX(0,($B$13+$C$13*CG52)/(1+$D$13*CG52)*BZ52/(CB52+273)*$E$13)</f>
        <v>0</v>
      </c>
      <c r="AH52" t="s">
        <v>271</v>
      </c>
      <c r="AI52" t="s">
        <v>271</v>
      </c>
      <c r="AJ52">
        <v>0</v>
      </c>
      <c r="AK52">
        <v>0</v>
      </c>
      <c r="AL52">
        <f>AK52-AJ52</f>
        <v>0</v>
      </c>
      <c r="AM52">
        <f>AL52/AK52</f>
        <v>0</v>
      </c>
      <c r="AN52">
        <v>0</v>
      </c>
      <c r="AO52" t="s">
        <v>271</v>
      </c>
      <c r="AP52" t="s">
        <v>271</v>
      </c>
      <c r="AQ52">
        <v>0</v>
      </c>
      <c r="AR52">
        <v>0</v>
      </c>
      <c r="AS52">
        <f>1-AQ52/AR52</f>
        <v>0</v>
      </c>
      <c r="AT52">
        <v>0.5</v>
      </c>
      <c r="AU52">
        <f>BK52</f>
        <v>0</v>
      </c>
      <c r="AV52">
        <f>H52</f>
        <v>0</v>
      </c>
      <c r="AW52">
        <f>AS52*AT52*AU52</f>
        <v>0</v>
      </c>
      <c r="AX52">
        <f>BC52/AR52</f>
        <v>0</v>
      </c>
      <c r="AY52">
        <f>(AV52-AN52)/AU52</f>
        <v>0</v>
      </c>
      <c r="AZ52">
        <f>(AK52-AR52)/AR52</f>
        <v>0</v>
      </c>
      <c r="BA52" t="s">
        <v>271</v>
      </c>
      <c r="BB52">
        <v>0</v>
      </c>
      <c r="BC52">
        <f>AR52-BB52</f>
        <v>0</v>
      </c>
      <c r="BD52">
        <f>(AR52-AQ52)/(AR52-BB52)</f>
        <v>0</v>
      </c>
      <c r="BE52">
        <f>(AK52-AR52)/(AK52-BB52)</f>
        <v>0</v>
      </c>
      <c r="BF52">
        <f>(AR52-AQ52)/(AR52-AJ52)</f>
        <v>0</v>
      </c>
      <c r="BG52">
        <f>(AK52-AR52)/(AK52-AJ52)</f>
        <v>0</v>
      </c>
      <c r="BH52">
        <f>(BD52*BB52/AQ52)</f>
        <v>0</v>
      </c>
      <c r="BI52">
        <f>(1-BH52)</f>
        <v>0</v>
      </c>
      <c r="BJ52">
        <f>$B$11*CH52+$C$11*CI52+$F$11*CJ52*(1-CM52)</f>
        <v>0</v>
      </c>
      <c r="BK52">
        <f>BJ52*BL52</f>
        <v>0</v>
      </c>
      <c r="BL52">
        <f>($B$11*$D$9+$C$11*$D$9+$F$11*((CW52+CO52)/MAX(CW52+CO52+CX52, 0.1)*$I$9+CX52/MAX(CW52+CO52+CX52, 0.1)*$J$9))/($B$11+$C$11+$F$11)</f>
        <v>0</v>
      </c>
      <c r="BM52">
        <f>($B$11*$K$9+$C$11*$K$9+$F$11*((CW52+CO52)/MAX(CW52+CO52+CX52, 0.1)*$P$9+CX52/MAX(CW52+CO52+CX52, 0.1)*$Q$9))/($B$11+$C$11+$F$11)</f>
        <v>0</v>
      </c>
      <c r="BN52">
        <v>6</v>
      </c>
      <c r="BO52">
        <v>0.5</v>
      </c>
      <c r="BP52" t="s">
        <v>272</v>
      </c>
      <c r="BQ52">
        <v>2</v>
      </c>
      <c r="BR52">
        <v>1604418299.1</v>
      </c>
      <c r="BS52">
        <v>106.258</v>
      </c>
      <c r="BT52">
        <v>121.564</v>
      </c>
      <c r="BU52">
        <v>21.7607</v>
      </c>
      <c r="BV52">
        <v>20.0715</v>
      </c>
      <c r="BW52">
        <v>106.432</v>
      </c>
      <c r="BX52">
        <v>21.4327</v>
      </c>
      <c r="BY52">
        <v>499.94</v>
      </c>
      <c r="BZ52">
        <v>100.545</v>
      </c>
      <c r="CA52">
        <v>0.0997019</v>
      </c>
      <c r="CB52">
        <v>25.0942</v>
      </c>
      <c r="CC52">
        <v>24.9837</v>
      </c>
      <c r="CD52">
        <v>999.9</v>
      </c>
      <c r="CE52">
        <v>0</v>
      </c>
      <c r="CF52">
        <v>0</v>
      </c>
      <c r="CG52">
        <v>9996.25</v>
      </c>
      <c r="CH52">
        <v>0</v>
      </c>
      <c r="CI52">
        <v>1.00795</v>
      </c>
      <c r="CJ52">
        <v>1200.06</v>
      </c>
      <c r="CK52">
        <v>0.967011</v>
      </c>
      <c r="CL52">
        <v>0.032989</v>
      </c>
      <c r="CM52">
        <v>0</v>
      </c>
      <c r="CN52">
        <v>2.7897</v>
      </c>
      <c r="CO52">
        <v>0</v>
      </c>
      <c r="CP52">
        <v>7595.2</v>
      </c>
      <c r="CQ52">
        <v>11402</v>
      </c>
      <c r="CR52">
        <v>38.125</v>
      </c>
      <c r="CS52">
        <v>41.25</v>
      </c>
      <c r="CT52">
        <v>39.625</v>
      </c>
      <c r="CU52">
        <v>40</v>
      </c>
      <c r="CV52">
        <v>38.437</v>
      </c>
      <c r="CW52">
        <v>1160.47</v>
      </c>
      <c r="CX52">
        <v>39.59</v>
      </c>
      <c r="CY52">
        <v>0</v>
      </c>
      <c r="CZ52">
        <v>1604418299.2</v>
      </c>
      <c r="DA52">
        <v>0</v>
      </c>
      <c r="DB52">
        <v>2.603052</v>
      </c>
      <c r="DC52">
        <v>0.0803846179552622</v>
      </c>
      <c r="DD52">
        <v>98.4346154008106</v>
      </c>
      <c r="DE52">
        <v>7582.6164</v>
      </c>
      <c r="DF52">
        <v>15</v>
      </c>
      <c r="DG52">
        <v>1604417947.1</v>
      </c>
      <c r="DH52" t="s">
        <v>273</v>
      </c>
      <c r="DI52">
        <v>1604417940.1</v>
      </c>
      <c r="DJ52">
        <v>1604417947.1</v>
      </c>
      <c r="DK52">
        <v>1</v>
      </c>
      <c r="DL52">
        <v>-0.134</v>
      </c>
      <c r="DM52">
        <v>0.013</v>
      </c>
      <c r="DN52">
        <v>0.037</v>
      </c>
      <c r="DO52">
        <v>0.31</v>
      </c>
      <c r="DP52">
        <v>420</v>
      </c>
      <c r="DQ52">
        <v>20</v>
      </c>
      <c r="DR52">
        <v>0.08</v>
      </c>
      <c r="DS52">
        <v>0.06</v>
      </c>
      <c r="DT52">
        <v>0</v>
      </c>
      <c r="DU52">
        <v>0</v>
      </c>
      <c r="DV52" t="s">
        <v>274</v>
      </c>
      <c r="DW52">
        <v>100</v>
      </c>
      <c r="DX52">
        <v>100</v>
      </c>
      <c r="DY52">
        <v>-0.174</v>
      </c>
      <c r="DZ52">
        <v>0.328</v>
      </c>
      <c r="EA52">
        <v>-0.278027610152098</v>
      </c>
      <c r="EB52">
        <v>0.00106189765250334</v>
      </c>
      <c r="EC52">
        <v>-8.23004791133579e-07</v>
      </c>
      <c r="ED52">
        <v>1.95222372915411e-10</v>
      </c>
      <c r="EE52">
        <v>0.0605696754882689</v>
      </c>
      <c r="EF52">
        <v>0.0242991256848972</v>
      </c>
      <c r="EG52">
        <v>-0.00102667963148939</v>
      </c>
      <c r="EH52">
        <v>2.21636158600722e-05</v>
      </c>
      <c r="EI52">
        <v>2</v>
      </c>
      <c r="EJ52">
        <v>2037</v>
      </c>
      <c r="EK52">
        <v>1</v>
      </c>
      <c r="EL52">
        <v>24</v>
      </c>
      <c r="EM52">
        <v>6</v>
      </c>
      <c r="EN52">
        <v>5.9</v>
      </c>
      <c r="EO52">
        <v>2</v>
      </c>
      <c r="EP52">
        <v>511.54</v>
      </c>
      <c r="EQ52">
        <v>526.403</v>
      </c>
      <c r="ER52">
        <v>22.5516</v>
      </c>
      <c r="ES52">
        <v>25.486</v>
      </c>
      <c r="ET52">
        <v>30.0001</v>
      </c>
      <c r="EU52">
        <v>25.3342</v>
      </c>
      <c r="EV52">
        <v>25.2927</v>
      </c>
      <c r="EW52">
        <v>8.09004</v>
      </c>
      <c r="EX52">
        <v>24.6358</v>
      </c>
      <c r="EY52">
        <v>100</v>
      </c>
      <c r="EZ52">
        <v>22.5605</v>
      </c>
      <c r="FA52">
        <v>135.65</v>
      </c>
      <c r="FB52">
        <v>20</v>
      </c>
      <c r="FC52">
        <v>102.322</v>
      </c>
      <c r="FD52">
        <v>102.097</v>
      </c>
    </row>
    <row r="53" spans="1:160">
      <c r="A53">
        <v>37</v>
      </c>
      <c r="B53">
        <v>1604418301.1</v>
      </c>
      <c r="C53">
        <v>72</v>
      </c>
      <c r="D53" t="s">
        <v>345</v>
      </c>
      <c r="E53" t="s">
        <v>346</v>
      </c>
      <c r="F53">
        <v>1604418301.1</v>
      </c>
      <c r="G53">
        <f>BY53*AE53*(BU53-BV53)/(100*BN53*(1000-AE53*BU53))</f>
        <v>0</v>
      </c>
      <c r="H53">
        <f>BY53*AE53*(BT53-BS53*(1000-AE53*BV53)/(1000-AE53*BU53))/(100*BN53)</f>
        <v>0</v>
      </c>
      <c r="I53">
        <f>BS53 - IF(AE53&gt;1, H53*BN53*100.0/(AG53*CG53), 0)</f>
        <v>0</v>
      </c>
      <c r="J53">
        <f>((P53-G53/2)*I53-H53)/(P53+G53/2)</f>
        <v>0</v>
      </c>
      <c r="K53">
        <f>J53*(BZ53+CA53)/1000.0</f>
        <v>0</v>
      </c>
      <c r="L53">
        <f>(BS53 - IF(AE53&gt;1, H53*BN53*100.0/(AG53*CG53), 0))*(BZ53+CA53)/1000.0</f>
        <v>0</v>
      </c>
      <c r="M53">
        <f>2.0/((1/O53-1/N53)+SIGN(O53)*SQRT((1/O53-1/N53)*(1/O53-1/N53) + 4*BO53/((BO53+1)*(BO53+1))*(2*1/O53*1/N53-1/N53*1/N53)))</f>
        <v>0</v>
      </c>
      <c r="N53">
        <f>IF(LEFT(BP53,1)&lt;&gt;"0",IF(LEFT(BP53,1)="1",3.0,BQ53),$D$5+$E$5*(CG53*BZ53/($K$5*1000))+$F$5*(CG53*BZ53/($K$5*1000))*MAX(MIN(BN53,$J$5),$I$5)*MAX(MIN(BN53,$J$5),$I$5)+$G$5*MAX(MIN(BN53,$J$5),$I$5)*(CG53*BZ53/($K$5*1000))+$H$5*(CG53*BZ53/($K$5*1000))*(CG53*BZ53/($K$5*1000)))</f>
        <v>0</v>
      </c>
      <c r="O53">
        <f>G53*(1000-(1000*0.61365*exp(17.502*S53/(240.97+S53))/(BZ53+CA53)+BU53)/2)/(1000*0.61365*exp(17.502*S53/(240.97+S53))/(BZ53+CA53)-BU53)</f>
        <v>0</v>
      </c>
      <c r="P53">
        <f>1/((BO53+1)/(M53/1.6)+1/(N53/1.37)) + BO53/((BO53+1)/(M53/1.6) + BO53/(N53/1.37))</f>
        <v>0</v>
      </c>
      <c r="Q53">
        <f>(BK53*BM53)</f>
        <v>0</v>
      </c>
      <c r="R53">
        <f>(CB53+(Q53+2*0.95*5.67E-8*(((CB53+$B$7)+273)^4-(CB53+273)^4)-44100*G53)/(1.84*29.3*N53+8*0.95*5.67E-8*(CB53+273)^3))</f>
        <v>0</v>
      </c>
      <c r="S53">
        <f>($C$7*CC53+$D$7*CD53+$E$7*R53)</f>
        <v>0</v>
      </c>
      <c r="T53">
        <f>0.61365*exp(17.502*S53/(240.97+S53))</f>
        <v>0</v>
      </c>
      <c r="U53">
        <f>(V53/W53*100)</f>
        <v>0</v>
      </c>
      <c r="V53">
        <f>BU53*(BZ53+CA53)/1000</f>
        <v>0</v>
      </c>
      <c r="W53">
        <f>0.61365*exp(17.502*CB53/(240.97+CB53))</f>
        <v>0</v>
      </c>
      <c r="X53">
        <f>(T53-BU53*(BZ53+CA53)/1000)</f>
        <v>0</v>
      </c>
      <c r="Y53">
        <f>(-G53*44100)</f>
        <v>0</v>
      </c>
      <c r="Z53">
        <f>2*29.3*N53*0.92*(CB53-S53)</f>
        <v>0</v>
      </c>
      <c r="AA53">
        <f>2*0.95*5.67E-8*(((CB53+$B$7)+273)^4-(S53+273)^4)</f>
        <v>0</v>
      </c>
      <c r="AB53">
        <f>Q53+AA53+Y53+Z53</f>
        <v>0</v>
      </c>
      <c r="AC53">
        <v>0</v>
      </c>
      <c r="AD53">
        <v>0</v>
      </c>
      <c r="AE53">
        <f>IF(AC53*$H$13&gt;=AG53,1.0,(AG53/(AG53-AC53*$H$13)))</f>
        <v>0</v>
      </c>
      <c r="AF53">
        <f>(AE53-1)*100</f>
        <v>0</v>
      </c>
      <c r="AG53">
        <f>MAX(0,($B$13+$C$13*CG53)/(1+$D$13*CG53)*BZ53/(CB53+273)*$E$13)</f>
        <v>0</v>
      </c>
      <c r="AH53" t="s">
        <v>271</v>
      </c>
      <c r="AI53" t="s">
        <v>271</v>
      </c>
      <c r="AJ53">
        <v>0</v>
      </c>
      <c r="AK53">
        <v>0</v>
      </c>
      <c r="AL53">
        <f>AK53-AJ53</f>
        <v>0</v>
      </c>
      <c r="AM53">
        <f>AL53/AK53</f>
        <v>0</v>
      </c>
      <c r="AN53">
        <v>0</v>
      </c>
      <c r="AO53" t="s">
        <v>271</v>
      </c>
      <c r="AP53" t="s">
        <v>271</v>
      </c>
      <c r="AQ53">
        <v>0</v>
      </c>
      <c r="AR53">
        <v>0</v>
      </c>
      <c r="AS53">
        <f>1-AQ53/AR53</f>
        <v>0</v>
      </c>
      <c r="AT53">
        <v>0.5</v>
      </c>
      <c r="AU53">
        <f>BK53</f>
        <v>0</v>
      </c>
      <c r="AV53">
        <f>H53</f>
        <v>0</v>
      </c>
      <c r="AW53">
        <f>AS53*AT53*AU53</f>
        <v>0</v>
      </c>
      <c r="AX53">
        <f>BC53/AR53</f>
        <v>0</v>
      </c>
      <c r="AY53">
        <f>(AV53-AN53)/AU53</f>
        <v>0</v>
      </c>
      <c r="AZ53">
        <f>(AK53-AR53)/AR53</f>
        <v>0</v>
      </c>
      <c r="BA53" t="s">
        <v>271</v>
      </c>
      <c r="BB53">
        <v>0</v>
      </c>
      <c r="BC53">
        <f>AR53-BB53</f>
        <v>0</v>
      </c>
      <c r="BD53">
        <f>(AR53-AQ53)/(AR53-BB53)</f>
        <v>0</v>
      </c>
      <c r="BE53">
        <f>(AK53-AR53)/(AK53-BB53)</f>
        <v>0</v>
      </c>
      <c r="BF53">
        <f>(AR53-AQ53)/(AR53-AJ53)</f>
        <v>0</v>
      </c>
      <c r="BG53">
        <f>(AK53-AR53)/(AK53-AJ53)</f>
        <v>0</v>
      </c>
      <c r="BH53">
        <f>(BD53*BB53/AQ53)</f>
        <v>0</v>
      </c>
      <c r="BI53">
        <f>(1-BH53)</f>
        <v>0</v>
      </c>
      <c r="BJ53">
        <f>$B$11*CH53+$C$11*CI53+$F$11*CJ53*(1-CM53)</f>
        <v>0</v>
      </c>
      <c r="BK53">
        <f>BJ53*BL53</f>
        <v>0</v>
      </c>
      <c r="BL53">
        <f>($B$11*$D$9+$C$11*$D$9+$F$11*((CW53+CO53)/MAX(CW53+CO53+CX53, 0.1)*$I$9+CX53/MAX(CW53+CO53+CX53, 0.1)*$J$9))/($B$11+$C$11+$F$11)</f>
        <v>0</v>
      </c>
      <c r="BM53">
        <f>($B$11*$K$9+$C$11*$K$9+$F$11*((CW53+CO53)/MAX(CW53+CO53+CX53, 0.1)*$P$9+CX53/MAX(CW53+CO53+CX53, 0.1)*$Q$9))/($B$11+$C$11+$F$11)</f>
        <v>0</v>
      </c>
      <c r="BN53">
        <v>6</v>
      </c>
      <c r="BO53">
        <v>0.5</v>
      </c>
      <c r="BP53" t="s">
        <v>272</v>
      </c>
      <c r="BQ53">
        <v>2</v>
      </c>
      <c r="BR53">
        <v>1604418301.1</v>
      </c>
      <c r="BS53">
        <v>109.401</v>
      </c>
      <c r="BT53">
        <v>124.79</v>
      </c>
      <c r="BU53">
        <v>21.7626</v>
      </c>
      <c r="BV53">
        <v>20.0682</v>
      </c>
      <c r="BW53">
        <v>109.572</v>
      </c>
      <c r="BX53">
        <v>21.4346</v>
      </c>
      <c r="BY53">
        <v>500.031</v>
      </c>
      <c r="BZ53">
        <v>100.545</v>
      </c>
      <c r="CA53">
        <v>0.100424</v>
      </c>
      <c r="CB53">
        <v>25.095</v>
      </c>
      <c r="CC53">
        <v>24.9892</v>
      </c>
      <c r="CD53">
        <v>999.9</v>
      </c>
      <c r="CE53">
        <v>0</v>
      </c>
      <c r="CF53">
        <v>0</v>
      </c>
      <c r="CG53">
        <v>9972.5</v>
      </c>
      <c r="CH53">
        <v>0</v>
      </c>
      <c r="CI53">
        <v>1.00795</v>
      </c>
      <c r="CJ53">
        <v>1200.05</v>
      </c>
      <c r="CK53">
        <v>0.967011</v>
      </c>
      <c r="CL53">
        <v>0.032989</v>
      </c>
      <c r="CM53">
        <v>0</v>
      </c>
      <c r="CN53">
        <v>2.767</v>
      </c>
      <c r="CO53">
        <v>0</v>
      </c>
      <c r="CP53">
        <v>7598.31</v>
      </c>
      <c r="CQ53">
        <v>11402</v>
      </c>
      <c r="CR53">
        <v>38.125</v>
      </c>
      <c r="CS53">
        <v>41.25</v>
      </c>
      <c r="CT53">
        <v>39.625</v>
      </c>
      <c r="CU53">
        <v>39.937</v>
      </c>
      <c r="CV53">
        <v>38.437</v>
      </c>
      <c r="CW53">
        <v>1160.46</v>
      </c>
      <c r="CX53">
        <v>39.59</v>
      </c>
      <c r="CY53">
        <v>0</v>
      </c>
      <c r="CZ53">
        <v>1604418301</v>
      </c>
      <c r="DA53">
        <v>0</v>
      </c>
      <c r="DB53">
        <v>2.62122692307692</v>
      </c>
      <c r="DC53">
        <v>0.0275453001398907</v>
      </c>
      <c r="DD53">
        <v>99.8177776458612</v>
      </c>
      <c r="DE53">
        <v>7585.19192307692</v>
      </c>
      <c r="DF53">
        <v>15</v>
      </c>
      <c r="DG53">
        <v>1604417947.1</v>
      </c>
      <c r="DH53" t="s">
        <v>273</v>
      </c>
      <c r="DI53">
        <v>1604417940.1</v>
      </c>
      <c r="DJ53">
        <v>1604417947.1</v>
      </c>
      <c r="DK53">
        <v>1</v>
      </c>
      <c r="DL53">
        <v>-0.134</v>
      </c>
      <c r="DM53">
        <v>0.013</v>
      </c>
      <c r="DN53">
        <v>0.037</v>
      </c>
      <c r="DO53">
        <v>0.31</v>
      </c>
      <c r="DP53">
        <v>420</v>
      </c>
      <c r="DQ53">
        <v>20</v>
      </c>
      <c r="DR53">
        <v>0.08</v>
      </c>
      <c r="DS53">
        <v>0.06</v>
      </c>
      <c r="DT53">
        <v>0</v>
      </c>
      <c r="DU53">
        <v>0</v>
      </c>
      <c r="DV53" t="s">
        <v>274</v>
      </c>
      <c r="DW53">
        <v>100</v>
      </c>
      <c r="DX53">
        <v>100</v>
      </c>
      <c r="DY53">
        <v>-0.171</v>
      </c>
      <c r="DZ53">
        <v>0.328</v>
      </c>
      <c r="EA53">
        <v>-0.278027610152098</v>
      </c>
      <c r="EB53">
        <v>0.00106189765250334</v>
      </c>
      <c r="EC53">
        <v>-8.23004791133579e-07</v>
      </c>
      <c r="ED53">
        <v>1.95222372915411e-10</v>
      </c>
      <c r="EE53">
        <v>0.0605696754882689</v>
      </c>
      <c r="EF53">
        <v>0.0242991256848972</v>
      </c>
      <c r="EG53">
        <v>-0.00102667963148939</v>
      </c>
      <c r="EH53">
        <v>2.21636158600722e-05</v>
      </c>
      <c r="EI53">
        <v>2</v>
      </c>
      <c r="EJ53">
        <v>2037</v>
      </c>
      <c r="EK53">
        <v>1</v>
      </c>
      <c r="EL53">
        <v>24</v>
      </c>
      <c r="EM53">
        <v>6</v>
      </c>
      <c r="EN53">
        <v>5.9</v>
      </c>
      <c r="EO53">
        <v>2</v>
      </c>
      <c r="EP53">
        <v>511.654</v>
      </c>
      <c r="EQ53">
        <v>526.384</v>
      </c>
      <c r="ER53">
        <v>22.5546</v>
      </c>
      <c r="ES53">
        <v>25.486</v>
      </c>
      <c r="ET53">
        <v>30.0001</v>
      </c>
      <c r="EU53">
        <v>25.3342</v>
      </c>
      <c r="EV53">
        <v>25.2927</v>
      </c>
      <c r="EW53">
        <v>8.21878</v>
      </c>
      <c r="EX53">
        <v>24.6358</v>
      </c>
      <c r="EY53">
        <v>100</v>
      </c>
      <c r="EZ53">
        <v>22.5605</v>
      </c>
      <c r="FA53">
        <v>135.65</v>
      </c>
      <c r="FB53">
        <v>20</v>
      </c>
      <c r="FC53">
        <v>102.322</v>
      </c>
      <c r="FD53">
        <v>102.098</v>
      </c>
    </row>
    <row r="54" spans="1:160">
      <c r="A54">
        <v>38</v>
      </c>
      <c r="B54">
        <v>1604418303.1</v>
      </c>
      <c r="C54">
        <v>74</v>
      </c>
      <c r="D54" t="s">
        <v>347</v>
      </c>
      <c r="E54" t="s">
        <v>348</v>
      </c>
      <c r="F54">
        <v>1604418303.1</v>
      </c>
      <c r="G54">
        <f>BY54*AE54*(BU54-BV54)/(100*BN54*(1000-AE54*BU54))</f>
        <v>0</v>
      </c>
      <c r="H54">
        <f>BY54*AE54*(BT54-BS54*(1000-AE54*BV54)/(1000-AE54*BU54))/(100*BN54)</f>
        <v>0</v>
      </c>
      <c r="I54">
        <f>BS54 - IF(AE54&gt;1, H54*BN54*100.0/(AG54*CG54), 0)</f>
        <v>0</v>
      </c>
      <c r="J54">
        <f>((P54-G54/2)*I54-H54)/(P54+G54/2)</f>
        <v>0</v>
      </c>
      <c r="K54">
        <f>J54*(BZ54+CA54)/1000.0</f>
        <v>0</v>
      </c>
      <c r="L54">
        <f>(BS54 - IF(AE54&gt;1, H54*BN54*100.0/(AG54*CG54), 0))*(BZ54+CA54)/1000.0</f>
        <v>0</v>
      </c>
      <c r="M54">
        <f>2.0/((1/O54-1/N54)+SIGN(O54)*SQRT((1/O54-1/N54)*(1/O54-1/N54) + 4*BO54/((BO54+1)*(BO54+1))*(2*1/O54*1/N54-1/N54*1/N54)))</f>
        <v>0</v>
      </c>
      <c r="N54">
        <f>IF(LEFT(BP54,1)&lt;&gt;"0",IF(LEFT(BP54,1)="1",3.0,BQ54),$D$5+$E$5*(CG54*BZ54/($K$5*1000))+$F$5*(CG54*BZ54/($K$5*1000))*MAX(MIN(BN54,$J$5),$I$5)*MAX(MIN(BN54,$J$5),$I$5)+$G$5*MAX(MIN(BN54,$J$5),$I$5)*(CG54*BZ54/($K$5*1000))+$H$5*(CG54*BZ54/($K$5*1000))*(CG54*BZ54/($K$5*1000)))</f>
        <v>0</v>
      </c>
      <c r="O54">
        <f>G54*(1000-(1000*0.61365*exp(17.502*S54/(240.97+S54))/(BZ54+CA54)+BU54)/2)/(1000*0.61365*exp(17.502*S54/(240.97+S54))/(BZ54+CA54)-BU54)</f>
        <v>0</v>
      </c>
      <c r="P54">
        <f>1/((BO54+1)/(M54/1.6)+1/(N54/1.37)) + BO54/((BO54+1)/(M54/1.6) + BO54/(N54/1.37))</f>
        <v>0</v>
      </c>
      <c r="Q54">
        <f>(BK54*BM54)</f>
        <v>0</v>
      </c>
      <c r="R54">
        <f>(CB54+(Q54+2*0.95*5.67E-8*(((CB54+$B$7)+273)^4-(CB54+273)^4)-44100*G54)/(1.84*29.3*N54+8*0.95*5.67E-8*(CB54+273)^3))</f>
        <v>0</v>
      </c>
      <c r="S54">
        <f>($C$7*CC54+$D$7*CD54+$E$7*R54)</f>
        <v>0</v>
      </c>
      <c r="T54">
        <f>0.61365*exp(17.502*S54/(240.97+S54))</f>
        <v>0</v>
      </c>
      <c r="U54">
        <f>(V54/W54*100)</f>
        <v>0</v>
      </c>
      <c r="V54">
        <f>BU54*(BZ54+CA54)/1000</f>
        <v>0</v>
      </c>
      <c r="W54">
        <f>0.61365*exp(17.502*CB54/(240.97+CB54))</f>
        <v>0</v>
      </c>
      <c r="X54">
        <f>(T54-BU54*(BZ54+CA54)/1000)</f>
        <v>0</v>
      </c>
      <c r="Y54">
        <f>(-G54*44100)</f>
        <v>0</v>
      </c>
      <c r="Z54">
        <f>2*29.3*N54*0.92*(CB54-S54)</f>
        <v>0</v>
      </c>
      <c r="AA54">
        <f>2*0.95*5.67E-8*(((CB54+$B$7)+273)^4-(S54+273)^4)</f>
        <v>0</v>
      </c>
      <c r="AB54">
        <f>Q54+AA54+Y54+Z54</f>
        <v>0</v>
      </c>
      <c r="AC54">
        <v>0</v>
      </c>
      <c r="AD54">
        <v>0</v>
      </c>
      <c r="AE54">
        <f>IF(AC54*$H$13&gt;=AG54,1.0,(AG54/(AG54-AC54*$H$13)))</f>
        <v>0</v>
      </c>
      <c r="AF54">
        <f>(AE54-1)*100</f>
        <v>0</v>
      </c>
      <c r="AG54">
        <f>MAX(0,($B$13+$C$13*CG54)/(1+$D$13*CG54)*BZ54/(CB54+273)*$E$13)</f>
        <v>0</v>
      </c>
      <c r="AH54" t="s">
        <v>271</v>
      </c>
      <c r="AI54" t="s">
        <v>271</v>
      </c>
      <c r="AJ54">
        <v>0</v>
      </c>
      <c r="AK54">
        <v>0</v>
      </c>
      <c r="AL54">
        <f>AK54-AJ54</f>
        <v>0</v>
      </c>
      <c r="AM54">
        <f>AL54/AK54</f>
        <v>0</v>
      </c>
      <c r="AN54">
        <v>0</v>
      </c>
      <c r="AO54" t="s">
        <v>271</v>
      </c>
      <c r="AP54" t="s">
        <v>271</v>
      </c>
      <c r="AQ54">
        <v>0</v>
      </c>
      <c r="AR54">
        <v>0</v>
      </c>
      <c r="AS54">
        <f>1-AQ54/AR54</f>
        <v>0</v>
      </c>
      <c r="AT54">
        <v>0.5</v>
      </c>
      <c r="AU54">
        <f>BK54</f>
        <v>0</v>
      </c>
      <c r="AV54">
        <f>H54</f>
        <v>0</v>
      </c>
      <c r="AW54">
        <f>AS54*AT54*AU54</f>
        <v>0</v>
      </c>
      <c r="AX54">
        <f>BC54/AR54</f>
        <v>0</v>
      </c>
      <c r="AY54">
        <f>(AV54-AN54)/AU54</f>
        <v>0</v>
      </c>
      <c r="AZ54">
        <f>(AK54-AR54)/AR54</f>
        <v>0</v>
      </c>
      <c r="BA54" t="s">
        <v>271</v>
      </c>
      <c r="BB54">
        <v>0</v>
      </c>
      <c r="BC54">
        <f>AR54-BB54</f>
        <v>0</v>
      </c>
      <c r="BD54">
        <f>(AR54-AQ54)/(AR54-BB54)</f>
        <v>0</v>
      </c>
      <c r="BE54">
        <f>(AK54-AR54)/(AK54-BB54)</f>
        <v>0</v>
      </c>
      <c r="BF54">
        <f>(AR54-AQ54)/(AR54-AJ54)</f>
        <v>0</v>
      </c>
      <c r="BG54">
        <f>(AK54-AR54)/(AK54-AJ54)</f>
        <v>0</v>
      </c>
      <c r="BH54">
        <f>(BD54*BB54/AQ54)</f>
        <v>0</v>
      </c>
      <c r="BI54">
        <f>(1-BH54)</f>
        <v>0</v>
      </c>
      <c r="BJ54">
        <f>$B$11*CH54+$C$11*CI54+$F$11*CJ54*(1-CM54)</f>
        <v>0</v>
      </c>
      <c r="BK54">
        <f>BJ54*BL54</f>
        <v>0</v>
      </c>
      <c r="BL54">
        <f>($B$11*$D$9+$C$11*$D$9+$F$11*((CW54+CO54)/MAX(CW54+CO54+CX54, 0.1)*$I$9+CX54/MAX(CW54+CO54+CX54, 0.1)*$J$9))/($B$11+$C$11+$F$11)</f>
        <v>0</v>
      </c>
      <c r="BM54">
        <f>($B$11*$K$9+$C$11*$K$9+$F$11*((CW54+CO54)/MAX(CW54+CO54+CX54, 0.1)*$P$9+CX54/MAX(CW54+CO54+CX54, 0.1)*$Q$9))/($B$11+$C$11+$F$11)</f>
        <v>0</v>
      </c>
      <c r="BN54">
        <v>6</v>
      </c>
      <c r="BO54">
        <v>0.5</v>
      </c>
      <c r="BP54" t="s">
        <v>272</v>
      </c>
      <c r="BQ54">
        <v>2</v>
      </c>
      <c r="BR54">
        <v>1604418303.1</v>
      </c>
      <c r="BS54">
        <v>112.505</v>
      </c>
      <c r="BT54">
        <v>128.157</v>
      </c>
      <c r="BU54">
        <v>21.7636</v>
      </c>
      <c r="BV54">
        <v>20.0592</v>
      </c>
      <c r="BW54">
        <v>112.674</v>
      </c>
      <c r="BX54">
        <v>21.4356</v>
      </c>
      <c r="BY54">
        <v>500.036</v>
      </c>
      <c r="BZ54">
        <v>100.546</v>
      </c>
      <c r="CA54">
        <v>0.0999253</v>
      </c>
      <c r="CB54">
        <v>25.0942</v>
      </c>
      <c r="CC54">
        <v>24.9907</v>
      </c>
      <c r="CD54">
        <v>999.9</v>
      </c>
      <c r="CE54">
        <v>0</v>
      </c>
      <c r="CF54">
        <v>0</v>
      </c>
      <c r="CG54">
        <v>10011.2</v>
      </c>
      <c r="CH54">
        <v>0</v>
      </c>
      <c r="CI54">
        <v>1.00795</v>
      </c>
      <c r="CJ54">
        <v>1200.05</v>
      </c>
      <c r="CK54">
        <v>0.967003</v>
      </c>
      <c r="CL54">
        <v>0.0329973</v>
      </c>
      <c r="CM54">
        <v>0</v>
      </c>
      <c r="CN54">
        <v>2.1225</v>
      </c>
      <c r="CO54">
        <v>0</v>
      </c>
      <c r="CP54">
        <v>7602.2</v>
      </c>
      <c r="CQ54">
        <v>11401.9</v>
      </c>
      <c r="CR54">
        <v>38.125</v>
      </c>
      <c r="CS54">
        <v>41.25</v>
      </c>
      <c r="CT54">
        <v>39.625</v>
      </c>
      <c r="CU54">
        <v>39.937</v>
      </c>
      <c r="CV54">
        <v>38.437</v>
      </c>
      <c r="CW54">
        <v>1160.45</v>
      </c>
      <c r="CX54">
        <v>39.6</v>
      </c>
      <c r="CY54">
        <v>0</v>
      </c>
      <c r="CZ54">
        <v>1604418302.8</v>
      </c>
      <c r="DA54">
        <v>0</v>
      </c>
      <c r="DB54">
        <v>2.574652</v>
      </c>
      <c r="DC54">
        <v>-0.284430768183047</v>
      </c>
      <c r="DD54">
        <v>103.920000148363</v>
      </c>
      <c r="DE54">
        <v>7588.6464</v>
      </c>
      <c r="DF54">
        <v>15</v>
      </c>
      <c r="DG54">
        <v>1604417947.1</v>
      </c>
      <c r="DH54" t="s">
        <v>273</v>
      </c>
      <c r="DI54">
        <v>1604417940.1</v>
      </c>
      <c r="DJ54">
        <v>1604417947.1</v>
      </c>
      <c r="DK54">
        <v>1</v>
      </c>
      <c r="DL54">
        <v>-0.134</v>
      </c>
      <c r="DM54">
        <v>0.013</v>
      </c>
      <c r="DN54">
        <v>0.037</v>
      </c>
      <c r="DO54">
        <v>0.31</v>
      </c>
      <c r="DP54">
        <v>420</v>
      </c>
      <c r="DQ54">
        <v>20</v>
      </c>
      <c r="DR54">
        <v>0.08</v>
      </c>
      <c r="DS54">
        <v>0.06</v>
      </c>
      <c r="DT54">
        <v>0</v>
      </c>
      <c r="DU54">
        <v>0</v>
      </c>
      <c r="DV54" t="s">
        <v>274</v>
      </c>
      <c r="DW54">
        <v>100</v>
      </c>
      <c r="DX54">
        <v>100</v>
      </c>
      <c r="DY54">
        <v>-0.169</v>
      </c>
      <c r="DZ54">
        <v>0.328</v>
      </c>
      <c r="EA54">
        <v>-0.278027610152098</v>
      </c>
      <c r="EB54">
        <v>0.00106189765250334</v>
      </c>
      <c r="EC54">
        <v>-8.23004791133579e-07</v>
      </c>
      <c r="ED54">
        <v>1.95222372915411e-10</v>
      </c>
      <c r="EE54">
        <v>0.0605696754882689</v>
      </c>
      <c r="EF54">
        <v>0.0242991256848972</v>
      </c>
      <c r="EG54">
        <v>-0.00102667963148939</v>
      </c>
      <c r="EH54">
        <v>2.21636158600722e-05</v>
      </c>
      <c r="EI54">
        <v>2</v>
      </c>
      <c r="EJ54">
        <v>2037</v>
      </c>
      <c r="EK54">
        <v>1</v>
      </c>
      <c r="EL54">
        <v>24</v>
      </c>
      <c r="EM54">
        <v>6</v>
      </c>
      <c r="EN54">
        <v>5.9</v>
      </c>
      <c r="EO54">
        <v>2</v>
      </c>
      <c r="EP54">
        <v>511.64</v>
      </c>
      <c r="EQ54">
        <v>526.346</v>
      </c>
      <c r="ER54">
        <v>22.5586</v>
      </c>
      <c r="ES54">
        <v>25.486</v>
      </c>
      <c r="ET54">
        <v>30.0001</v>
      </c>
      <c r="EU54">
        <v>25.3342</v>
      </c>
      <c r="EV54">
        <v>25.2927</v>
      </c>
      <c r="EW54">
        <v>8.38899</v>
      </c>
      <c r="EX54">
        <v>24.6358</v>
      </c>
      <c r="EY54">
        <v>100</v>
      </c>
      <c r="EZ54">
        <v>22.569</v>
      </c>
      <c r="FA54">
        <v>140.69</v>
      </c>
      <c r="FB54">
        <v>20</v>
      </c>
      <c r="FC54">
        <v>102.322</v>
      </c>
      <c r="FD54">
        <v>102.098</v>
      </c>
    </row>
    <row r="55" spans="1:160">
      <c r="A55">
        <v>39</v>
      </c>
      <c r="B55">
        <v>1604418305.1</v>
      </c>
      <c r="C55">
        <v>76</v>
      </c>
      <c r="D55" t="s">
        <v>349</v>
      </c>
      <c r="E55" t="s">
        <v>350</v>
      </c>
      <c r="F55">
        <v>1604418305.1</v>
      </c>
      <c r="G55">
        <f>BY55*AE55*(BU55-BV55)/(100*BN55*(1000-AE55*BU55))</f>
        <v>0</v>
      </c>
      <c r="H55">
        <f>BY55*AE55*(BT55-BS55*(1000-AE55*BV55)/(1000-AE55*BU55))/(100*BN55)</f>
        <v>0</v>
      </c>
      <c r="I55">
        <f>BS55 - IF(AE55&gt;1, H55*BN55*100.0/(AG55*CG55), 0)</f>
        <v>0</v>
      </c>
      <c r="J55">
        <f>((P55-G55/2)*I55-H55)/(P55+G55/2)</f>
        <v>0</v>
      </c>
      <c r="K55">
        <f>J55*(BZ55+CA55)/1000.0</f>
        <v>0</v>
      </c>
      <c r="L55">
        <f>(BS55 - IF(AE55&gt;1, H55*BN55*100.0/(AG55*CG55), 0))*(BZ55+CA55)/1000.0</f>
        <v>0</v>
      </c>
      <c r="M55">
        <f>2.0/((1/O55-1/N55)+SIGN(O55)*SQRT((1/O55-1/N55)*(1/O55-1/N55) + 4*BO55/((BO55+1)*(BO55+1))*(2*1/O55*1/N55-1/N55*1/N55)))</f>
        <v>0</v>
      </c>
      <c r="N55">
        <f>IF(LEFT(BP55,1)&lt;&gt;"0",IF(LEFT(BP55,1)="1",3.0,BQ55),$D$5+$E$5*(CG55*BZ55/($K$5*1000))+$F$5*(CG55*BZ55/($K$5*1000))*MAX(MIN(BN55,$J$5),$I$5)*MAX(MIN(BN55,$J$5),$I$5)+$G$5*MAX(MIN(BN55,$J$5),$I$5)*(CG55*BZ55/($K$5*1000))+$H$5*(CG55*BZ55/($K$5*1000))*(CG55*BZ55/($K$5*1000)))</f>
        <v>0</v>
      </c>
      <c r="O55">
        <f>G55*(1000-(1000*0.61365*exp(17.502*S55/(240.97+S55))/(BZ55+CA55)+BU55)/2)/(1000*0.61365*exp(17.502*S55/(240.97+S55))/(BZ55+CA55)-BU55)</f>
        <v>0</v>
      </c>
      <c r="P55">
        <f>1/((BO55+1)/(M55/1.6)+1/(N55/1.37)) + BO55/((BO55+1)/(M55/1.6) + BO55/(N55/1.37))</f>
        <v>0</v>
      </c>
      <c r="Q55">
        <f>(BK55*BM55)</f>
        <v>0</v>
      </c>
      <c r="R55">
        <f>(CB55+(Q55+2*0.95*5.67E-8*(((CB55+$B$7)+273)^4-(CB55+273)^4)-44100*G55)/(1.84*29.3*N55+8*0.95*5.67E-8*(CB55+273)^3))</f>
        <v>0</v>
      </c>
      <c r="S55">
        <f>($C$7*CC55+$D$7*CD55+$E$7*R55)</f>
        <v>0</v>
      </c>
      <c r="T55">
        <f>0.61365*exp(17.502*S55/(240.97+S55))</f>
        <v>0</v>
      </c>
      <c r="U55">
        <f>(V55/W55*100)</f>
        <v>0</v>
      </c>
      <c r="V55">
        <f>BU55*(BZ55+CA55)/1000</f>
        <v>0</v>
      </c>
      <c r="W55">
        <f>0.61365*exp(17.502*CB55/(240.97+CB55))</f>
        <v>0</v>
      </c>
      <c r="X55">
        <f>(T55-BU55*(BZ55+CA55)/1000)</f>
        <v>0</v>
      </c>
      <c r="Y55">
        <f>(-G55*44100)</f>
        <v>0</v>
      </c>
      <c r="Z55">
        <f>2*29.3*N55*0.92*(CB55-S55)</f>
        <v>0</v>
      </c>
      <c r="AA55">
        <f>2*0.95*5.67E-8*(((CB55+$B$7)+273)^4-(S55+273)^4)</f>
        <v>0</v>
      </c>
      <c r="AB55">
        <f>Q55+AA55+Y55+Z55</f>
        <v>0</v>
      </c>
      <c r="AC55">
        <v>0</v>
      </c>
      <c r="AD55">
        <v>0</v>
      </c>
      <c r="AE55">
        <f>IF(AC55*$H$13&gt;=AG55,1.0,(AG55/(AG55-AC55*$H$13)))</f>
        <v>0</v>
      </c>
      <c r="AF55">
        <f>(AE55-1)*100</f>
        <v>0</v>
      </c>
      <c r="AG55">
        <f>MAX(0,($B$13+$C$13*CG55)/(1+$D$13*CG55)*BZ55/(CB55+273)*$E$13)</f>
        <v>0</v>
      </c>
      <c r="AH55" t="s">
        <v>271</v>
      </c>
      <c r="AI55" t="s">
        <v>271</v>
      </c>
      <c r="AJ55">
        <v>0</v>
      </c>
      <c r="AK55">
        <v>0</v>
      </c>
      <c r="AL55">
        <f>AK55-AJ55</f>
        <v>0</v>
      </c>
      <c r="AM55">
        <f>AL55/AK55</f>
        <v>0</v>
      </c>
      <c r="AN55">
        <v>0</v>
      </c>
      <c r="AO55" t="s">
        <v>271</v>
      </c>
      <c r="AP55" t="s">
        <v>271</v>
      </c>
      <c r="AQ55">
        <v>0</v>
      </c>
      <c r="AR55">
        <v>0</v>
      </c>
      <c r="AS55">
        <f>1-AQ55/AR55</f>
        <v>0</v>
      </c>
      <c r="AT55">
        <v>0.5</v>
      </c>
      <c r="AU55">
        <f>BK55</f>
        <v>0</v>
      </c>
      <c r="AV55">
        <f>H55</f>
        <v>0</v>
      </c>
      <c r="AW55">
        <f>AS55*AT55*AU55</f>
        <v>0</v>
      </c>
      <c r="AX55">
        <f>BC55/AR55</f>
        <v>0</v>
      </c>
      <c r="AY55">
        <f>(AV55-AN55)/AU55</f>
        <v>0</v>
      </c>
      <c r="AZ55">
        <f>(AK55-AR55)/AR55</f>
        <v>0</v>
      </c>
      <c r="BA55" t="s">
        <v>271</v>
      </c>
      <c r="BB55">
        <v>0</v>
      </c>
      <c r="BC55">
        <f>AR55-BB55</f>
        <v>0</v>
      </c>
      <c r="BD55">
        <f>(AR55-AQ55)/(AR55-BB55)</f>
        <v>0</v>
      </c>
      <c r="BE55">
        <f>(AK55-AR55)/(AK55-BB55)</f>
        <v>0</v>
      </c>
      <c r="BF55">
        <f>(AR55-AQ55)/(AR55-AJ55)</f>
        <v>0</v>
      </c>
      <c r="BG55">
        <f>(AK55-AR55)/(AK55-AJ55)</f>
        <v>0</v>
      </c>
      <c r="BH55">
        <f>(BD55*BB55/AQ55)</f>
        <v>0</v>
      </c>
      <c r="BI55">
        <f>(1-BH55)</f>
        <v>0</v>
      </c>
      <c r="BJ55">
        <f>$B$11*CH55+$C$11*CI55+$F$11*CJ55*(1-CM55)</f>
        <v>0</v>
      </c>
      <c r="BK55">
        <f>BJ55*BL55</f>
        <v>0</v>
      </c>
      <c r="BL55">
        <f>($B$11*$D$9+$C$11*$D$9+$F$11*((CW55+CO55)/MAX(CW55+CO55+CX55, 0.1)*$I$9+CX55/MAX(CW55+CO55+CX55, 0.1)*$J$9))/($B$11+$C$11+$F$11)</f>
        <v>0</v>
      </c>
      <c r="BM55">
        <f>($B$11*$K$9+$C$11*$K$9+$F$11*((CW55+CO55)/MAX(CW55+CO55+CX55, 0.1)*$P$9+CX55/MAX(CW55+CO55+CX55, 0.1)*$Q$9))/($B$11+$C$11+$F$11)</f>
        <v>0</v>
      </c>
      <c r="BN55">
        <v>6</v>
      </c>
      <c r="BO55">
        <v>0.5</v>
      </c>
      <c r="BP55" t="s">
        <v>272</v>
      </c>
      <c r="BQ55">
        <v>2</v>
      </c>
      <c r="BR55">
        <v>1604418305.1</v>
      </c>
      <c r="BS55">
        <v>115.654</v>
      </c>
      <c r="BT55">
        <v>131.501</v>
      </c>
      <c r="BU55">
        <v>21.7643</v>
      </c>
      <c r="BV55">
        <v>20.0563</v>
      </c>
      <c r="BW55">
        <v>115.82</v>
      </c>
      <c r="BX55">
        <v>21.4363</v>
      </c>
      <c r="BY55">
        <v>499.988</v>
      </c>
      <c r="BZ55">
        <v>100.544</v>
      </c>
      <c r="CA55">
        <v>0.0993204</v>
      </c>
      <c r="CB55">
        <v>25.0921</v>
      </c>
      <c r="CC55">
        <v>24.9894</v>
      </c>
      <c r="CD55">
        <v>999.9</v>
      </c>
      <c r="CE55">
        <v>0</v>
      </c>
      <c r="CF55">
        <v>0</v>
      </c>
      <c r="CG55">
        <v>10045</v>
      </c>
      <c r="CH55">
        <v>0</v>
      </c>
      <c r="CI55">
        <v>1.00795</v>
      </c>
      <c r="CJ55">
        <v>1200.06</v>
      </c>
      <c r="CK55">
        <v>0.967011</v>
      </c>
      <c r="CL55">
        <v>0.032989</v>
      </c>
      <c r="CM55">
        <v>0</v>
      </c>
      <c r="CN55">
        <v>2.8744</v>
      </c>
      <c r="CO55">
        <v>0</v>
      </c>
      <c r="CP55">
        <v>7606.24</v>
      </c>
      <c r="CQ55">
        <v>11402</v>
      </c>
      <c r="CR55">
        <v>38.125</v>
      </c>
      <c r="CS55">
        <v>41.25</v>
      </c>
      <c r="CT55">
        <v>39.625</v>
      </c>
      <c r="CU55">
        <v>39.937</v>
      </c>
      <c r="CV55">
        <v>38.437</v>
      </c>
      <c r="CW55">
        <v>1160.47</v>
      </c>
      <c r="CX55">
        <v>39.59</v>
      </c>
      <c r="CY55">
        <v>0</v>
      </c>
      <c r="CZ55">
        <v>1604418305.2</v>
      </c>
      <c r="DA55">
        <v>0</v>
      </c>
      <c r="DB55">
        <v>2.593064</v>
      </c>
      <c r="DC55">
        <v>-0.20577691451403</v>
      </c>
      <c r="DD55">
        <v>108.284615381889</v>
      </c>
      <c r="DE55">
        <v>7592.966</v>
      </c>
      <c r="DF55">
        <v>15</v>
      </c>
      <c r="DG55">
        <v>1604417947.1</v>
      </c>
      <c r="DH55" t="s">
        <v>273</v>
      </c>
      <c r="DI55">
        <v>1604417940.1</v>
      </c>
      <c r="DJ55">
        <v>1604417947.1</v>
      </c>
      <c r="DK55">
        <v>1</v>
      </c>
      <c r="DL55">
        <v>-0.134</v>
      </c>
      <c r="DM55">
        <v>0.013</v>
      </c>
      <c r="DN55">
        <v>0.037</v>
      </c>
      <c r="DO55">
        <v>0.31</v>
      </c>
      <c r="DP55">
        <v>420</v>
      </c>
      <c r="DQ55">
        <v>20</v>
      </c>
      <c r="DR55">
        <v>0.08</v>
      </c>
      <c r="DS55">
        <v>0.06</v>
      </c>
      <c r="DT55">
        <v>0</v>
      </c>
      <c r="DU55">
        <v>0</v>
      </c>
      <c r="DV55" t="s">
        <v>274</v>
      </c>
      <c r="DW55">
        <v>100</v>
      </c>
      <c r="DX55">
        <v>100</v>
      </c>
      <c r="DY55">
        <v>-0.166</v>
      </c>
      <c r="DZ55">
        <v>0.328</v>
      </c>
      <c r="EA55">
        <v>-0.278027610152098</v>
      </c>
      <c r="EB55">
        <v>0.00106189765250334</v>
      </c>
      <c r="EC55">
        <v>-8.23004791133579e-07</v>
      </c>
      <c r="ED55">
        <v>1.95222372915411e-10</v>
      </c>
      <c r="EE55">
        <v>0.0605696754882689</v>
      </c>
      <c r="EF55">
        <v>0.0242991256848972</v>
      </c>
      <c r="EG55">
        <v>-0.00102667963148939</v>
      </c>
      <c r="EH55">
        <v>2.21636158600722e-05</v>
      </c>
      <c r="EI55">
        <v>2</v>
      </c>
      <c r="EJ55">
        <v>2037</v>
      </c>
      <c r="EK55">
        <v>1</v>
      </c>
      <c r="EL55">
        <v>24</v>
      </c>
      <c r="EM55">
        <v>6.1</v>
      </c>
      <c r="EN55">
        <v>6</v>
      </c>
      <c r="EO55">
        <v>2</v>
      </c>
      <c r="EP55">
        <v>511.554</v>
      </c>
      <c r="EQ55">
        <v>526.346</v>
      </c>
      <c r="ER55">
        <v>22.5615</v>
      </c>
      <c r="ES55">
        <v>25.486</v>
      </c>
      <c r="ET55">
        <v>30.0001</v>
      </c>
      <c r="EU55">
        <v>25.3342</v>
      </c>
      <c r="EV55">
        <v>25.2927</v>
      </c>
      <c r="EW55">
        <v>8.54785</v>
      </c>
      <c r="EX55">
        <v>24.6358</v>
      </c>
      <c r="EY55">
        <v>100</v>
      </c>
      <c r="EZ55">
        <v>22.569</v>
      </c>
      <c r="FA55">
        <v>145.71</v>
      </c>
      <c r="FB55">
        <v>20</v>
      </c>
      <c r="FC55">
        <v>102.323</v>
      </c>
      <c r="FD55">
        <v>102.097</v>
      </c>
    </row>
    <row r="56" spans="1:160">
      <c r="A56">
        <v>40</v>
      </c>
      <c r="B56">
        <v>1604418307.1</v>
      </c>
      <c r="C56">
        <v>78</v>
      </c>
      <c r="D56" t="s">
        <v>351</v>
      </c>
      <c r="E56" t="s">
        <v>352</v>
      </c>
      <c r="F56">
        <v>1604418307.1</v>
      </c>
      <c r="G56">
        <f>BY56*AE56*(BU56-BV56)/(100*BN56*(1000-AE56*BU56))</f>
        <v>0</v>
      </c>
      <c r="H56">
        <f>BY56*AE56*(BT56-BS56*(1000-AE56*BV56)/(1000-AE56*BU56))/(100*BN56)</f>
        <v>0</v>
      </c>
      <c r="I56">
        <f>BS56 - IF(AE56&gt;1, H56*BN56*100.0/(AG56*CG56), 0)</f>
        <v>0</v>
      </c>
      <c r="J56">
        <f>((P56-G56/2)*I56-H56)/(P56+G56/2)</f>
        <v>0</v>
      </c>
      <c r="K56">
        <f>J56*(BZ56+CA56)/1000.0</f>
        <v>0</v>
      </c>
      <c r="L56">
        <f>(BS56 - IF(AE56&gt;1, H56*BN56*100.0/(AG56*CG56), 0))*(BZ56+CA56)/1000.0</f>
        <v>0</v>
      </c>
      <c r="M56">
        <f>2.0/((1/O56-1/N56)+SIGN(O56)*SQRT((1/O56-1/N56)*(1/O56-1/N56) + 4*BO56/((BO56+1)*(BO56+1))*(2*1/O56*1/N56-1/N56*1/N56)))</f>
        <v>0</v>
      </c>
      <c r="N56">
        <f>IF(LEFT(BP56,1)&lt;&gt;"0",IF(LEFT(BP56,1)="1",3.0,BQ56),$D$5+$E$5*(CG56*BZ56/($K$5*1000))+$F$5*(CG56*BZ56/($K$5*1000))*MAX(MIN(BN56,$J$5),$I$5)*MAX(MIN(BN56,$J$5),$I$5)+$G$5*MAX(MIN(BN56,$J$5),$I$5)*(CG56*BZ56/($K$5*1000))+$H$5*(CG56*BZ56/($K$5*1000))*(CG56*BZ56/($K$5*1000)))</f>
        <v>0</v>
      </c>
      <c r="O56">
        <f>G56*(1000-(1000*0.61365*exp(17.502*S56/(240.97+S56))/(BZ56+CA56)+BU56)/2)/(1000*0.61365*exp(17.502*S56/(240.97+S56))/(BZ56+CA56)-BU56)</f>
        <v>0</v>
      </c>
      <c r="P56">
        <f>1/((BO56+1)/(M56/1.6)+1/(N56/1.37)) + BO56/((BO56+1)/(M56/1.6) + BO56/(N56/1.37))</f>
        <v>0</v>
      </c>
      <c r="Q56">
        <f>(BK56*BM56)</f>
        <v>0</v>
      </c>
      <c r="R56">
        <f>(CB56+(Q56+2*0.95*5.67E-8*(((CB56+$B$7)+273)^4-(CB56+273)^4)-44100*G56)/(1.84*29.3*N56+8*0.95*5.67E-8*(CB56+273)^3))</f>
        <v>0</v>
      </c>
      <c r="S56">
        <f>($C$7*CC56+$D$7*CD56+$E$7*R56)</f>
        <v>0</v>
      </c>
      <c r="T56">
        <f>0.61365*exp(17.502*S56/(240.97+S56))</f>
        <v>0</v>
      </c>
      <c r="U56">
        <f>(V56/W56*100)</f>
        <v>0</v>
      </c>
      <c r="V56">
        <f>BU56*(BZ56+CA56)/1000</f>
        <v>0</v>
      </c>
      <c r="W56">
        <f>0.61365*exp(17.502*CB56/(240.97+CB56))</f>
        <v>0</v>
      </c>
      <c r="X56">
        <f>(T56-BU56*(BZ56+CA56)/1000)</f>
        <v>0</v>
      </c>
      <c r="Y56">
        <f>(-G56*44100)</f>
        <v>0</v>
      </c>
      <c r="Z56">
        <f>2*29.3*N56*0.92*(CB56-S56)</f>
        <v>0</v>
      </c>
      <c r="AA56">
        <f>2*0.95*5.67E-8*(((CB56+$B$7)+273)^4-(S56+273)^4)</f>
        <v>0</v>
      </c>
      <c r="AB56">
        <f>Q56+AA56+Y56+Z56</f>
        <v>0</v>
      </c>
      <c r="AC56">
        <v>0</v>
      </c>
      <c r="AD56">
        <v>0</v>
      </c>
      <c r="AE56">
        <f>IF(AC56*$H$13&gt;=AG56,1.0,(AG56/(AG56-AC56*$H$13)))</f>
        <v>0</v>
      </c>
      <c r="AF56">
        <f>(AE56-1)*100</f>
        <v>0</v>
      </c>
      <c r="AG56">
        <f>MAX(0,($B$13+$C$13*CG56)/(1+$D$13*CG56)*BZ56/(CB56+273)*$E$13)</f>
        <v>0</v>
      </c>
      <c r="AH56" t="s">
        <v>271</v>
      </c>
      <c r="AI56" t="s">
        <v>271</v>
      </c>
      <c r="AJ56">
        <v>0</v>
      </c>
      <c r="AK56">
        <v>0</v>
      </c>
      <c r="AL56">
        <f>AK56-AJ56</f>
        <v>0</v>
      </c>
      <c r="AM56">
        <f>AL56/AK56</f>
        <v>0</v>
      </c>
      <c r="AN56">
        <v>0</v>
      </c>
      <c r="AO56" t="s">
        <v>271</v>
      </c>
      <c r="AP56" t="s">
        <v>271</v>
      </c>
      <c r="AQ56">
        <v>0</v>
      </c>
      <c r="AR56">
        <v>0</v>
      </c>
      <c r="AS56">
        <f>1-AQ56/AR56</f>
        <v>0</v>
      </c>
      <c r="AT56">
        <v>0.5</v>
      </c>
      <c r="AU56">
        <f>BK56</f>
        <v>0</v>
      </c>
      <c r="AV56">
        <f>H56</f>
        <v>0</v>
      </c>
      <c r="AW56">
        <f>AS56*AT56*AU56</f>
        <v>0</v>
      </c>
      <c r="AX56">
        <f>BC56/AR56</f>
        <v>0</v>
      </c>
      <c r="AY56">
        <f>(AV56-AN56)/AU56</f>
        <v>0</v>
      </c>
      <c r="AZ56">
        <f>(AK56-AR56)/AR56</f>
        <v>0</v>
      </c>
      <c r="BA56" t="s">
        <v>271</v>
      </c>
      <c r="BB56">
        <v>0</v>
      </c>
      <c r="BC56">
        <f>AR56-BB56</f>
        <v>0</v>
      </c>
      <c r="BD56">
        <f>(AR56-AQ56)/(AR56-BB56)</f>
        <v>0</v>
      </c>
      <c r="BE56">
        <f>(AK56-AR56)/(AK56-BB56)</f>
        <v>0</v>
      </c>
      <c r="BF56">
        <f>(AR56-AQ56)/(AR56-AJ56)</f>
        <v>0</v>
      </c>
      <c r="BG56">
        <f>(AK56-AR56)/(AK56-AJ56)</f>
        <v>0</v>
      </c>
      <c r="BH56">
        <f>(BD56*BB56/AQ56)</f>
        <v>0</v>
      </c>
      <c r="BI56">
        <f>(1-BH56)</f>
        <v>0</v>
      </c>
      <c r="BJ56">
        <f>$B$11*CH56+$C$11*CI56+$F$11*CJ56*(1-CM56)</f>
        <v>0</v>
      </c>
      <c r="BK56">
        <f>BJ56*BL56</f>
        <v>0</v>
      </c>
      <c r="BL56">
        <f>($B$11*$D$9+$C$11*$D$9+$F$11*((CW56+CO56)/MAX(CW56+CO56+CX56, 0.1)*$I$9+CX56/MAX(CW56+CO56+CX56, 0.1)*$J$9))/($B$11+$C$11+$F$11)</f>
        <v>0</v>
      </c>
      <c r="BM56">
        <f>($B$11*$K$9+$C$11*$K$9+$F$11*((CW56+CO56)/MAX(CW56+CO56+CX56, 0.1)*$P$9+CX56/MAX(CW56+CO56+CX56, 0.1)*$Q$9))/($B$11+$C$11+$F$11)</f>
        <v>0</v>
      </c>
      <c r="BN56">
        <v>6</v>
      </c>
      <c r="BO56">
        <v>0.5</v>
      </c>
      <c r="BP56" t="s">
        <v>272</v>
      </c>
      <c r="BQ56">
        <v>2</v>
      </c>
      <c r="BR56">
        <v>1604418307.1</v>
      </c>
      <c r="BS56">
        <v>118.778</v>
      </c>
      <c r="BT56">
        <v>134.781</v>
      </c>
      <c r="BU56">
        <v>21.7645</v>
      </c>
      <c r="BV56">
        <v>20.055</v>
      </c>
      <c r="BW56">
        <v>118.941</v>
      </c>
      <c r="BX56">
        <v>21.4365</v>
      </c>
      <c r="BY56">
        <v>500.057</v>
      </c>
      <c r="BZ56">
        <v>100.545</v>
      </c>
      <c r="CA56">
        <v>0.100293</v>
      </c>
      <c r="CB56">
        <v>25.0924</v>
      </c>
      <c r="CC56">
        <v>24.9866</v>
      </c>
      <c r="CD56">
        <v>999.9</v>
      </c>
      <c r="CE56">
        <v>0</v>
      </c>
      <c r="CF56">
        <v>0</v>
      </c>
      <c r="CG56">
        <v>9997.5</v>
      </c>
      <c r="CH56">
        <v>0</v>
      </c>
      <c r="CI56">
        <v>1.00795</v>
      </c>
      <c r="CJ56">
        <v>1200.04</v>
      </c>
      <c r="CK56">
        <v>0.967011</v>
      </c>
      <c r="CL56">
        <v>0.032989</v>
      </c>
      <c r="CM56">
        <v>0</v>
      </c>
      <c r="CN56">
        <v>2.5694</v>
      </c>
      <c r="CO56">
        <v>0</v>
      </c>
      <c r="CP56">
        <v>7609.92</v>
      </c>
      <c r="CQ56">
        <v>11401.9</v>
      </c>
      <c r="CR56">
        <v>38.125</v>
      </c>
      <c r="CS56">
        <v>41.25</v>
      </c>
      <c r="CT56">
        <v>39.625</v>
      </c>
      <c r="CU56">
        <v>40</v>
      </c>
      <c r="CV56">
        <v>38.437</v>
      </c>
      <c r="CW56">
        <v>1160.45</v>
      </c>
      <c r="CX56">
        <v>39.59</v>
      </c>
      <c r="CY56">
        <v>0</v>
      </c>
      <c r="CZ56">
        <v>1604418307</v>
      </c>
      <c r="DA56">
        <v>0</v>
      </c>
      <c r="DB56">
        <v>2.58218846153846</v>
      </c>
      <c r="DC56">
        <v>-0.575100846909784</v>
      </c>
      <c r="DD56">
        <v>108.902905805992</v>
      </c>
      <c r="DE56">
        <v>7595.61576923077</v>
      </c>
      <c r="DF56">
        <v>15</v>
      </c>
      <c r="DG56">
        <v>1604417947.1</v>
      </c>
      <c r="DH56" t="s">
        <v>273</v>
      </c>
      <c r="DI56">
        <v>1604417940.1</v>
      </c>
      <c r="DJ56">
        <v>1604417947.1</v>
      </c>
      <c r="DK56">
        <v>1</v>
      </c>
      <c r="DL56">
        <v>-0.134</v>
      </c>
      <c r="DM56">
        <v>0.013</v>
      </c>
      <c r="DN56">
        <v>0.037</v>
      </c>
      <c r="DO56">
        <v>0.31</v>
      </c>
      <c r="DP56">
        <v>420</v>
      </c>
      <c r="DQ56">
        <v>20</v>
      </c>
      <c r="DR56">
        <v>0.08</v>
      </c>
      <c r="DS56">
        <v>0.06</v>
      </c>
      <c r="DT56">
        <v>0</v>
      </c>
      <c r="DU56">
        <v>0</v>
      </c>
      <c r="DV56" t="s">
        <v>274</v>
      </c>
      <c r="DW56">
        <v>100</v>
      </c>
      <c r="DX56">
        <v>100</v>
      </c>
      <c r="DY56">
        <v>-0.163</v>
      </c>
      <c r="DZ56">
        <v>0.328</v>
      </c>
      <c r="EA56">
        <v>-0.278027610152098</v>
      </c>
      <c r="EB56">
        <v>0.00106189765250334</v>
      </c>
      <c r="EC56">
        <v>-8.23004791133579e-07</v>
      </c>
      <c r="ED56">
        <v>1.95222372915411e-10</v>
      </c>
      <c r="EE56">
        <v>0.0605696754882689</v>
      </c>
      <c r="EF56">
        <v>0.0242991256848972</v>
      </c>
      <c r="EG56">
        <v>-0.00102667963148939</v>
      </c>
      <c r="EH56">
        <v>2.21636158600722e-05</v>
      </c>
      <c r="EI56">
        <v>2</v>
      </c>
      <c r="EJ56">
        <v>2037</v>
      </c>
      <c r="EK56">
        <v>1</v>
      </c>
      <c r="EL56">
        <v>24</v>
      </c>
      <c r="EM56">
        <v>6.1</v>
      </c>
      <c r="EN56">
        <v>6</v>
      </c>
      <c r="EO56">
        <v>2</v>
      </c>
      <c r="EP56">
        <v>511.668</v>
      </c>
      <c r="EQ56">
        <v>526.384</v>
      </c>
      <c r="ER56">
        <v>22.5655</v>
      </c>
      <c r="ES56">
        <v>25.486</v>
      </c>
      <c r="ET56">
        <v>30.0001</v>
      </c>
      <c r="EU56">
        <v>25.3342</v>
      </c>
      <c r="EV56">
        <v>25.2927</v>
      </c>
      <c r="EW56">
        <v>8.676</v>
      </c>
      <c r="EX56">
        <v>24.6358</v>
      </c>
      <c r="EY56">
        <v>100</v>
      </c>
      <c r="EZ56">
        <v>22.569</v>
      </c>
      <c r="FA56">
        <v>145.71</v>
      </c>
      <c r="FB56">
        <v>20</v>
      </c>
      <c r="FC56">
        <v>102.323</v>
      </c>
      <c r="FD56">
        <v>102.097</v>
      </c>
    </row>
    <row r="57" spans="1:160">
      <c r="A57">
        <v>41</v>
      </c>
      <c r="B57">
        <v>1604418309.1</v>
      </c>
      <c r="C57">
        <v>80</v>
      </c>
      <c r="D57" t="s">
        <v>353</v>
      </c>
      <c r="E57" t="s">
        <v>354</v>
      </c>
      <c r="F57">
        <v>1604418309.1</v>
      </c>
      <c r="G57">
        <f>BY57*AE57*(BU57-BV57)/(100*BN57*(1000-AE57*BU57))</f>
        <v>0</v>
      </c>
      <c r="H57">
        <f>BY57*AE57*(BT57-BS57*(1000-AE57*BV57)/(1000-AE57*BU57))/(100*BN57)</f>
        <v>0</v>
      </c>
      <c r="I57">
        <f>BS57 - IF(AE57&gt;1, H57*BN57*100.0/(AG57*CG57), 0)</f>
        <v>0</v>
      </c>
      <c r="J57">
        <f>((P57-G57/2)*I57-H57)/(P57+G57/2)</f>
        <v>0</v>
      </c>
      <c r="K57">
        <f>J57*(BZ57+CA57)/1000.0</f>
        <v>0</v>
      </c>
      <c r="L57">
        <f>(BS57 - IF(AE57&gt;1, H57*BN57*100.0/(AG57*CG57), 0))*(BZ57+CA57)/1000.0</f>
        <v>0</v>
      </c>
      <c r="M57">
        <f>2.0/((1/O57-1/N57)+SIGN(O57)*SQRT((1/O57-1/N57)*(1/O57-1/N57) + 4*BO57/((BO57+1)*(BO57+1))*(2*1/O57*1/N57-1/N57*1/N57)))</f>
        <v>0</v>
      </c>
      <c r="N57">
        <f>IF(LEFT(BP57,1)&lt;&gt;"0",IF(LEFT(BP57,1)="1",3.0,BQ57),$D$5+$E$5*(CG57*BZ57/($K$5*1000))+$F$5*(CG57*BZ57/($K$5*1000))*MAX(MIN(BN57,$J$5),$I$5)*MAX(MIN(BN57,$J$5),$I$5)+$G$5*MAX(MIN(BN57,$J$5),$I$5)*(CG57*BZ57/($K$5*1000))+$H$5*(CG57*BZ57/($K$5*1000))*(CG57*BZ57/($K$5*1000)))</f>
        <v>0</v>
      </c>
      <c r="O57">
        <f>G57*(1000-(1000*0.61365*exp(17.502*S57/(240.97+S57))/(BZ57+CA57)+BU57)/2)/(1000*0.61365*exp(17.502*S57/(240.97+S57))/(BZ57+CA57)-BU57)</f>
        <v>0</v>
      </c>
      <c r="P57">
        <f>1/((BO57+1)/(M57/1.6)+1/(N57/1.37)) + BO57/((BO57+1)/(M57/1.6) + BO57/(N57/1.37))</f>
        <v>0</v>
      </c>
      <c r="Q57">
        <f>(BK57*BM57)</f>
        <v>0</v>
      </c>
      <c r="R57">
        <f>(CB57+(Q57+2*0.95*5.67E-8*(((CB57+$B$7)+273)^4-(CB57+273)^4)-44100*G57)/(1.84*29.3*N57+8*0.95*5.67E-8*(CB57+273)^3))</f>
        <v>0</v>
      </c>
      <c r="S57">
        <f>($C$7*CC57+$D$7*CD57+$E$7*R57)</f>
        <v>0</v>
      </c>
      <c r="T57">
        <f>0.61365*exp(17.502*S57/(240.97+S57))</f>
        <v>0</v>
      </c>
      <c r="U57">
        <f>(V57/W57*100)</f>
        <v>0</v>
      </c>
      <c r="V57">
        <f>BU57*(BZ57+CA57)/1000</f>
        <v>0</v>
      </c>
      <c r="W57">
        <f>0.61365*exp(17.502*CB57/(240.97+CB57))</f>
        <v>0</v>
      </c>
      <c r="X57">
        <f>(T57-BU57*(BZ57+CA57)/1000)</f>
        <v>0</v>
      </c>
      <c r="Y57">
        <f>(-G57*44100)</f>
        <v>0</v>
      </c>
      <c r="Z57">
        <f>2*29.3*N57*0.92*(CB57-S57)</f>
        <v>0</v>
      </c>
      <c r="AA57">
        <f>2*0.95*5.67E-8*(((CB57+$B$7)+273)^4-(S57+273)^4)</f>
        <v>0</v>
      </c>
      <c r="AB57">
        <f>Q57+AA57+Y57+Z57</f>
        <v>0</v>
      </c>
      <c r="AC57">
        <v>0</v>
      </c>
      <c r="AD57">
        <v>0</v>
      </c>
      <c r="AE57">
        <f>IF(AC57*$H$13&gt;=AG57,1.0,(AG57/(AG57-AC57*$H$13)))</f>
        <v>0</v>
      </c>
      <c r="AF57">
        <f>(AE57-1)*100</f>
        <v>0</v>
      </c>
      <c r="AG57">
        <f>MAX(0,($B$13+$C$13*CG57)/(1+$D$13*CG57)*BZ57/(CB57+273)*$E$13)</f>
        <v>0</v>
      </c>
      <c r="AH57" t="s">
        <v>271</v>
      </c>
      <c r="AI57" t="s">
        <v>271</v>
      </c>
      <c r="AJ57">
        <v>0</v>
      </c>
      <c r="AK57">
        <v>0</v>
      </c>
      <c r="AL57">
        <f>AK57-AJ57</f>
        <v>0</v>
      </c>
      <c r="AM57">
        <f>AL57/AK57</f>
        <v>0</v>
      </c>
      <c r="AN57">
        <v>0</v>
      </c>
      <c r="AO57" t="s">
        <v>271</v>
      </c>
      <c r="AP57" t="s">
        <v>271</v>
      </c>
      <c r="AQ57">
        <v>0</v>
      </c>
      <c r="AR57">
        <v>0</v>
      </c>
      <c r="AS57">
        <f>1-AQ57/AR57</f>
        <v>0</v>
      </c>
      <c r="AT57">
        <v>0.5</v>
      </c>
      <c r="AU57">
        <f>BK57</f>
        <v>0</v>
      </c>
      <c r="AV57">
        <f>H57</f>
        <v>0</v>
      </c>
      <c r="AW57">
        <f>AS57*AT57*AU57</f>
        <v>0</v>
      </c>
      <c r="AX57">
        <f>BC57/AR57</f>
        <v>0</v>
      </c>
      <c r="AY57">
        <f>(AV57-AN57)/AU57</f>
        <v>0</v>
      </c>
      <c r="AZ57">
        <f>(AK57-AR57)/AR57</f>
        <v>0</v>
      </c>
      <c r="BA57" t="s">
        <v>271</v>
      </c>
      <c r="BB57">
        <v>0</v>
      </c>
      <c r="BC57">
        <f>AR57-BB57</f>
        <v>0</v>
      </c>
      <c r="BD57">
        <f>(AR57-AQ57)/(AR57-BB57)</f>
        <v>0</v>
      </c>
      <c r="BE57">
        <f>(AK57-AR57)/(AK57-BB57)</f>
        <v>0</v>
      </c>
      <c r="BF57">
        <f>(AR57-AQ57)/(AR57-AJ57)</f>
        <v>0</v>
      </c>
      <c r="BG57">
        <f>(AK57-AR57)/(AK57-AJ57)</f>
        <v>0</v>
      </c>
      <c r="BH57">
        <f>(BD57*BB57/AQ57)</f>
        <v>0</v>
      </c>
      <c r="BI57">
        <f>(1-BH57)</f>
        <v>0</v>
      </c>
      <c r="BJ57">
        <f>$B$11*CH57+$C$11*CI57+$F$11*CJ57*(1-CM57)</f>
        <v>0</v>
      </c>
      <c r="BK57">
        <f>BJ57*BL57</f>
        <v>0</v>
      </c>
      <c r="BL57">
        <f>($B$11*$D$9+$C$11*$D$9+$F$11*((CW57+CO57)/MAX(CW57+CO57+CX57, 0.1)*$I$9+CX57/MAX(CW57+CO57+CX57, 0.1)*$J$9))/($B$11+$C$11+$F$11)</f>
        <v>0</v>
      </c>
      <c r="BM57">
        <f>($B$11*$K$9+$C$11*$K$9+$F$11*((CW57+CO57)/MAX(CW57+CO57+CX57, 0.1)*$P$9+CX57/MAX(CW57+CO57+CX57, 0.1)*$Q$9))/($B$11+$C$11+$F$11)</f>
        <v>0</v>
      </c>
      <c r="BN57">
        <v>6</v>
      </c>
      <c r="BO57">
        <v>0.5</v>
      </c>
      <c r="BP57" t="s">
        <v>272</v>
      </c>
      <c r="BQ57">
        <v>2</v>
      </c>
      <c r="BR57">
        <v>1604418309.1</v>
      </c>
      <c r="BS57">
        <v>121.914</v>
      </c>
      <c r="BT57">
        <v>138.237</v>
      </c>
      <c r="BU57">
        <v>21.764</v>
      </c>
      <c r="BV57">
        <v>20.054</v>
      </c>
      <c r="BW57">
        <v>122.074</v>
      </c>
      <c r="BX57">
        <v>21.436</v>
      </c>
      <c r="BY57">
        <v>500.029</v>
      </c>
      <c r="BZ57">
        <v>100.546</v>
      </c>
      <c r="CA57">
        <v>0.10022</v>
      </c>
      <c r="CB57">
        <v>25.0942</v>
      </c>
      <c r="CC57">
        <v>24.9796</v>
      </c>
      <c r="CD57">
        <v>999.9</v>
      </c>
      <c r="CE57">
        <v>0</v>
      </c>
      <c r="CF57">
        <v>0</v>
      </c>
      <c r="CG57">
        <v>9996.25</v>
      </c>
      <c r="CH57">
        <v>0</v>
      </c>
      <c r="CI57">
        <v>1.00795</v>
      </c>
      <c r="CJ57">
        <v>1200.05</v>
      </c>
      <c r="CK57">
        <v>0.967011</v>
      </c>
      <c r="CL57">
        <v>0.032989</v>
      </c>
      <c r="CM57">
        <v>0</v>
      </c>
      <c r="CN57">
        <v>2.6372</v>
      </c>
      <c r="CO57">
        <v>0</v>
      </c>
      <c r="CP57">
        <v>7613.84</v>
      </c>
      <c r="CQ57">
        <v>11401.9</v>
      </c>
      <c r="CR57">
        <v>38.125</v>
      </c>
      <c r="CS57">
        <v>41.25</v>
      </c>
      <c r="CT57">
        <v>39.625</v>
      </c>
      <c r="CU57">
        <v>39.937</v>
      </c>
      <c r="CV57">
        <v>38.437</v>
      </c>
      <c r="CW57">
        <v>1160.46</v>
      </c>
      <c r="CX57">
        <v>39.59</v>
      </c>
      <c r="CY57">
        <v>0</v>
      </c>
      <c r="CZ57">
        <v>1604418308.8</v>
      </c>
      <c r="DA57">
        <v>0</v>
      </c>
      <c r="DB57">
        <v>2.558788</v>
      </c>
      <c r="DC57">
        <v>-0.551676917016432</v>
      </c>
      <c r="DD57">
        <v>113.482307829064</v>
      </c>
      <c r="DE57">
        <v>7599.5356</v>
      </c>
      <c r="DF57">
        <v>15</v>
      </c>
      <c r="DG57">
        <v>1604417947.1</v>
      </c>
      <c r="DH57" t="s">
        <v>273</v>
      </c>
      <c r="DI57">
        <v>1604417940.1</v>
      </c>
      <c r="DJ57">
        <v>1604417947.1</v>
      </c>
      <c r="DK57">
        <v>1</v>
      </c>
      <c r="DL57">
        <v>-0.134</v>
      </c>
      <c r="DM57">
        <v>0.013</v>
      </c>
      <c r="DN57">
        <v>0.037</v>
      </c>
      <c r="DO57">
        <v>0.31</v>
      </c>
      <c r="DP57">
        <v>420</v>
      </c>
      <c r="DQ57">
        <v>20</v>
      </c>
      <c r="DR57">
        <v>0.08</v>
      </c>
      <c r="DS57">
        <v>0.06</v>
      </c>
      <c r="DT57">
        <v>0</v>
      </c>
      <c r="DU57">
        <v>0</v>
      </c>
      <c r="DV57" t="s">
        <v>274</v>
      </c>
      <c r="DW57">
        <v>100</v>
      </c>
      <c r="DX57">
        <v>100</v>
      </c>
      <c r="DY57">
        <v>-0.16</v>
      </c>
      <c r="DZ57">
        <v>0.328</v>
      </c>
      <c r="EA57">
        <v>-0.278027610152098</v>
      </c>
      <c r="EB57">
        <v>0.00106189765250334</v>
      </c>
      <c r="EC57">
        <v>-8.23004791133579e-07</v>
      </c>
      <c r="ED57">
        <v>1.95222372915411e-10</v>
      </c>
      <c r="EE57">
        <v>0.0605696754882689</v>
      </c>
      <c r="EF57">
        <v>0.0242991256848972</v>
      </c>
      <c r="EG57">
        <v>-0.00102667963148939</v>
      </c>
      <c r="EH57">
        <v>2.21636158600722e-05</v>
      </c>
      <c r="EI57">
        <v>2</v>
      </c>
      <c r="EJ57">
        <v>2037</v>
      </c>
      <c r="EK57">
        <v>1</v>
      </c>
      <c r="EL57">
        <v>24</v>
      </c>
      <c r="EM57">
        <v>6.2</v>
      </c>
      <c r="EN57">
        <v>6</v>
      </c>
      <c r="EO57">
        <v>2</v>
      </c>
      <c r="EP57">
        <v>511.631</v>
      </c>
      <c r="EQ57">
        <v>526.422</v>
      </c>
      <c r="ER57">
        <v>22.5696</v>
      </c>
      <c r="ES57">
        <v>25.486</v>
      </c>
      <c r="ET57">
        <v>30.0001</v>
      </c>
      <c r="EU57">
        <v>25.3349</v>
      </c>
      <c r="EV57">
        <v>25.2927</v>
      </c>
      <c r="EW57">
        <v>8.84543</v>
      </c>
      <c r="EX57">
        <v>24.6358</v>
      </c>
      <c r="EY57">
        <v>100</v>
      </c>
      <c r="EZ57">
        <v>22.5774</v>
      </c>
      <c r="FA57">
        <v>150.78</v>
      </c>
      <c r="FB57">
        <v>20</v>
      </c>
      <c r="FC57">
        <v>102.322</v>
      </c>
      <c r="FD57">
        <v>102.097</v>
      </c>
    </row>
    <row r="58" spans="1:160">
      <c r="A58">
        <v>42</v>
      </c>
      <c r="B58">
        <v>1604418311.1</v>
      </c>
      <c r="C58">
        <v>82</v>
      </c>
      <c r="D58" t="s">
        <v>355</v>
      </c>
      <c r="E58" t="s">
        <v>356</v>
      </c>
      <c r="F58">
        <v>1604418311.1</v>
      </c>
      <c r="G58">
        <f>BY58*AE58*(BU58-BV58)/(100*BN58*(1000-AE58*BU58))</f>
        <v>0</v>
      </c>
      <c r="H58">
        <f>BY58*AE58*(BT58-BS58*(1000-AE58*BV58)/(1000-AE58*BU58))/(100*BN58)</f>
        <v>0</v>
      </c>
      <c r="I58">
        <f>BS58 - IF(AE58&gt;1, H58*BN58*100.0/(AG58*CG58), 0)</f>
        <v>0</v>
      </c>
      <c r="J58">
        <f>((P58-G58/2)*I58-H58)/(P58+G58/2)</f>
        <v>0</v>
      </c>
      <c r="K58">
        <f>J58*(BZ58+CA58)/1000.0</f>
        <v>0</v>
      </c>
      <c r="L58">
        <f>(BS58 - IF(AE58&gt;1, H58*BN58*100.0/(AG58*CG58), 0))*(BZ58+CA58)/1000.0</f>
        <v>0</v>
      </c>
      <c r="M58">
        <f>2.0/((1/O58-1/N58)+SIGN(O58)*SQRT((1/O58-1/N58)*(1/O58-1/N58) + 4*BO58/((BO58+1)*(BO58+1))*(2*1/O58*1/N58-1/N58*1/N58)))</f>
        <v>0</v>
      </c>
      <c r="N58">
        <f>IF(LEFT(BP58,1)&lt;&gt;"0",IF(LEFT(BP58,1)="1",3.0,BQ58),$D$5+$E$5*(CG58*BZ58/($K$5*1000))+$F$5*(CG58*BZ58/($K$5*1000))*MAX(MIN(BN58,$J$5),$I$5)*MAX(MIN(BN58,$J$5),$I$5)+$G$5*MAX(MIN(BN58,$J$5),$I$5)*(CG58*BZ58/($K$5*1000))+$H$5*(CG58*BZ58/($K$5*1000))*(CG58*BZ58/($K$5*1000)))</f>
        <v>0</v>
      </c>
      <c r="O58">
        <f>G58*(1000-(1000*0.61365*exp(17.502*S58/(240.97+S58))/(BZ58+CA58)+BU58)/2)/(1000*0.61365*exp(17.502*S58/(240.97+S58))/(BZ58+CA58)-BU58)</f>
        <v>0</v>
      </c>
      <c r="P58">
        <f>1/((BO58+1)/(M58/1.6)+1/(N58/1.37)) + BO58/((BO58+1)/(M58/1.6) + BO58/(N58/1.37))</f>
        <v>0</v>
      </c>
      <c r="Q58">
        <f>(BK58*BM58)</f>
        <v>0</v>
      </c>
      <c r="R58">
        <f>(CB58+(Q58+2*0.95*5.67E-8*(((CB58+$B$7)+273)^4-(CB58+273)^4)-44100*G58)/(1.84*29.3*N58+8*0.95*5.67E-8*(CB58+273)^3))</f>
        <v>0</v>
      </c>
      <c r="S58">
        <f>($C$7*CC58+$D$7*CD58+$E$7*R58)</f>
        <v>0</v>
      </c>
      <c r="T58">
        <f>0.61365*exp(17.502*S58/(240.97+S58))</f>
        <v>0</v>
      </c>
      <c r="U58">
        <f>(V58/W58*100)</f>
        <v>0</v>
      </c>
      <c r="V58">
        <f>BU58*(BZ58+CA58)/1000</f>
        <v>0</v>
      </c>
      <c r="W58">
        <f>0.61365*exp(17.502*CB58/(240.97+CB58))</f>
        <v>0</v>
      </c>
      <c r="X58">
        <f>(T58-BU58*(BZ58+CA58)/1000)</f>
        <v>0</v>
      </c>
      <c r="Y58">
        <f>(-G58*44100)</f>
        <v>0</v>
      </c>
      <c r="Z58">
        <f>2*29.3*N58*0.92*(CB58-S58)</f>
        <v>0</v>
      </c>
      <c r="AA58">
        <f>2*0.95*5.67E-8*(((CB58+$B$7)+273)^4-(S58+273)^4)</f>
        <v>0</v>
      </c>
      <c r="AB58">
        <f>Q58+AA58+Y58+Z58</f>
        <v>0</v>
      </c>
      <c r="AC58">
        <v>0</v>
      </c>
      <c r="AD58">
        <v>0</v>
      </c>
      <c r="AE58">
        <f>IF(AC58*$H$13&gt;=AG58,1.0,(AG58/(AG58-AC58*$H$13)))</f>
        <v>0</v>
      </c>
      <c r="AF58">
        <f>(AE58-1)*100</f>
        <v>0</v>
      </c>
      <c r="AG58">
        <f>MAX(0,($B$13+$C$13*CG58)/(1+$D$13*CG58)*BZ58/(CB58+273)*$E$13)</f>
        <v>0</v>
      </c>
      <c r="AH58" t="s">
        <v>271</v>
      </c>
      <c r="AI58" t="s">
        <v>271</v>
      </c>
      <c r="AJ58">
        <v>0</v>
      </c>
      <c r="AK58">
        <v>0</v>
      </c>
      <c r="AL58">
        <f>AK58-AJ58</f>
        <v>0</v>
      </c>
      <c r="AM58">
        <f>AL58/AK58</f>
        <v>0</v>
      </c>
      <c r="AN58">
        <v>0</v>
      </c>
      <c r="AO58" t="s">
        <v>271</v>
      </c>
      <c r="AP58" t="s">
        <v>271</v>
      </c>
      <c r="AQ58">
        <v>0</v>
      </c>
      <c r="AR58">
        <v>0</v>
      </c>
      <c r="AS58">
        <f>1-AQ58/AR58</f>
        <v>0</v>
      </c>
      <c r="AT58">
        <v>0.5</v>
      </c>
      <c r="AU58">
        <f>BK58</f>
        <v>0</v>
      </c>
      <c r="AV58">
        <f>H58</f>
        <v>0</v>
      </c>
      <c r="AW58">
        <f>AS58*AT58*AU58</f>
        <v>0</v>
      </c>
      <c r="AX58">
        <f>BC58/AR58</f>
        <v>0</v>
      </c>
      <c r="AY58">
        <f>(AV58-AN58)/AU58</f>
        <v>0</v>
      </c>
      <c r="AZ58">
        <f>(AK58-AR58)/AR58</f>
        <v>0</v>
      </c>
      <c r="BA58" t="s">
        <v>271</v>
      </c>
      <c r="BB58">
        <v>0</v>
      </c>
      <c r="BC58">
        <f>AR58-BB58</f>
        <v>0</v>
      </c>
      <c r="BD58">
        <f>(AR58-AQ58)/(AR58-BB58)</f>
        <v>0</v>
      </c>
      <c r="BE58">
        <f>(AK58-AR58)/(AK58-BB58)</f>
        <v>0</v>
      </c>
      <c r="BF58">
        <f>(AR58-AQ58)/(AR58-AJ58)</f>
        <v>0</v>
      </c>
      <c r="BG58">
        <f>(AK58-AR58)/(AK58-AJ58)</f>
        <v>0</v>
      </c>
      <c r="BH58">
        <f>(BD58*BB58/AQ58)</f>
        <v>0</v>
      </c>
      <c r="BI58">
        <f>(1-BH58)</f>
        <v>0</v>
      </c>
      <c r="BJ58">
        <f>$B$11*CH58+$C$11*CI58+$F$11*CJ58*(1-CM58)</f>
        <v>0</v>
      </c>
      <c r="BK58">
        <f>BJ58*BL58</f>
        <v>0</v>
      </c>
      <c r="BL58">
        <f>($B$11*$D$9+$C$11*$D$9+$F$11*((CW58+CO58)/MAX(CW58+CO58+CX58, 0.1)*$I$9+CX58/MAX(CW58+CO58+CX58, 0.1)*$J$9))/($B$11+$C$11+$F$11)</f>
        <v>0</v>
      </c>
      <c r="BM58">
        <f>($B$11*$K$9+$C$11*$K$9+$F$11*((CW58+CO58)/MAX(CW58+CO58+CX58, 0.1)*$P$9+CX58/MAX(CW58+CO58+CX58, 0.1)*$Q$9))/($B$11+$C$11+$F$11)</f>
        <v>0</v>
      </c>
      <c r="BN58">
        <v>6</v>
      </c>
      <c r="BO58">
        <v>0.5</v>
      </c>
      <c r="BP58" t="s">
        <v>272</v>
      </c>
      <c r="BQ58">
        <v>2</v>
      </c>
      <c r="BR58">
        <v>1604418311.1</v>
      </c>
      <c r="BS58">
        <v>125.111</v>
      </c>
      <c r="BT58">
        <v>141.639</v>
      </c>
      <c r="BU58">
        <v>21.7641</v>
      </c>
      <c r="BV58">
        <v>20.0574</v>
      </c>
      <c r="BW58">
        <v>125.269</v>
      </c>
      <c r="BX58">
        <v>21.4361</v>
      </c>
      <c r="BY58">
        <v>500.004</v>
      </c>
      <c r="BZ58">
        <v>100.544</v>
      </c>
      <c r="CA58">
        <v>0.0996994</v>
      </c>
      <c r="CB58">
        <v>25.0948</v>
      </c>
      <c r="CC58">
        <v>24.9694</v>
      </c>
      <c r="CD58">
        <v>999.9</v>
      </c>
      <c r="CE58">
        <v>0</v>
      </c>
      <c r="CF58">
        <v>0</v>
      </c>
      <c r="CG58">
        <v>10022.5</v>
      </c>
      <c r="CH58">
        <v>0</v>
      </c>
      <c r="CI58">
        <v>1.00795</v>
      </c>
      <c r="CJ58">
        <v>1200.04</v>
      </c>
      <c r="CK58">
        <v>0.967011</v>
      </c>
      <c r="CL58">
        <v>0.032989</v>
      </c>
      <c r="CM58">
        <v>0</v>
      </c>
      <c r="CN58">
        <v>2.5154</v>
      </c>
      <c r="CO58">
        <v>0</v>
      </c>
      <c r="CP58">
        <v>7618.37</v>
      </c>
      <c r="CQ58">
        <v>11401.8</v>
      </c>
      <c r="CR58">
        <v>38.125</v>
      </c>
      <c r="CS58">
        <v>41.25</v>
      </c>
      <c r="CT58">
        <v>39.625</v>
      </c>
      <c r="CU58">
        <v>40</v>
      </c>
      <c r="CV58">
        <v>38.437</v>
      </c>
      <c r="CW58">
        <v>1160.45</v>
      </c>
      <c r="CX58">
        <v>39.59</v>
      </c>
      <c r="CY58">
        <v>0</v>
      </c>
      <c r="CZ58">
        <v>1604418311.2</v>
      </c>
      <c r="DA58">
        <v>0</v>
      </c>
      <c r="DB58">
        <v>2.559708</v>
      </c>
      <c r="DC58">
        <v>0.0180615469156207</v>
      </c>
      <c r="DD58">
        <v>117.218461501911</v>
      </c>
      <c r="DE58">
        <v>7604.1128</v>
      </c>
      <c r="DF58">
        <v>15</v>
      </c>
      <c r="DG58">
        <v>1604417947.1</v>
      </c>
      <c r="DH58" t="s">
        <v>273</v>
      </c>
      <c r="DI58">
        <v>1604417940.1</v>
      </c>
      <c r="DJ58">
        <v>1604417947.1</v>
      </c>
      <c r="DK58">
        <v>1</v>
      </c>
      <c r="DL58">
        <v>-0.134</v>
      </c>
      <c r="DM58">
        <v>0.013</v>
      </c>
      <c r="DN58">
        <v>0.037</v>
      </c>
      <c r="DO58">
        <v>0.31</v>
      </c>
      <c r="DP58">
        <v>420</v>
      </c>
      <c r="DQ58">
        <v>20</v>
      </c>
      <c r="DR58">
        <v>0.08</v>
      </c>
      <c r="DS58">
        <v>0.06</v>
      </c>
      <c r="DT58">
        <v>0</v>
      </c>
      <c r="DU58">
        <v>0</v>
      </c>
      <c r="DV58" t="s">
        <v>274</v>
      </c>
      <c r="DW58">
        <v>100</v>
      </c>
      <c r="DX58">
        <v>100</v>
      </c>
      <c r="DY58">
        <v>-0.158</v>
      </c>
      <c r="DZ58">
        <v>0.328</v>
      </c>
      <c r="EA58">
        <v>-0.278027610152098</v>
      </c>
      <c r="EB58">
        <v>0.00106189765250334</v>
      </c>
      <c r="EC58">
        <v>-8.23004791133579e-07</v>
      </c>
      <c r="ED58">
        <v>1.95222372915411e-10</v>
      </c>
      <c r="EE58">
        <v>0.0605696754882689</v>
      </c>
      <c r="EF58">
        <v>0.0242991256848972</v>
      </c>
      <c r="EG58">
        <v>-0.00102667963148939</v>
      </c>
      <c r="EH58">
        <v>2.21636158600722e-05</v>
      </c>
      <c r="EI58">
        <v>2</v>
      </c>
      <c r="EJ58">
        <v>2037</v>
      </c>
      <c r="EK58">
        <v>1</v>
      </c>
      <c r="EL58">
        <v>24</v>
      </c>
      <c r="EM58">
        <v>6.2</v>
      </c>
      <c r="EN58">
        <v>6.1</v>
      </c>
      <c r="EO58">
        <v>2</v>
      </c>
      <c r="EP58">
        <v>511.669</v>
      </c>
      <c r="EQ58">
        <v>526.365</v>
      </c>
      <c r="ER58">
        <v>22.573</v>
      </c>
      <c r="ES58">
        <v>25.486</v>
      </c>
      <c r="ET58">
        <v>30.0001</v>
      </c>
      <c r="EU58">
        <v>25.336</v>
      </c>
      <c r="EV58">
        <v>25.2927</v>
      </c>
      <c r="EW58">
        <v>9.00476</v>
      </c>
      <c r="EX58">
        <v>24.6358</v>
      </c>
      <c r="EY58">
        <v>100</v>
      </c>
      <c r="EZ58">
        <v>22.5774</v>
      </c>
      <c r="FA58">
        <v>155.82</v>
      </c>
      <c r="FB58">
        <v>20</v>
      </c>
      <c r="FC58">
        <v>102.324</v>
      </c>
      <c r="FD58">
        <v>102.097</v>
      </c>
    </row>
    <row r="59" spans="1:160">
      <c r="A59">
        <v>43</v>
      </c>
      <c r="B59">
        <v>1604418313.1</v>
      </c>
      <c r="C59">
        <v>84</v>
      </c>
      <c r="D59" t="s">
        <v>357</v>
      </c>
      <c r="E59" t="s">
        <v>358</v>
      </c>
      <c r="F59">
        <v>1604418313.1</v>
      </c>
      <c r="G59">
        <f>BY59*AE59*(BU59-BV59)/(100*BN59*(1000-AE59*BU59))</f>
        <v>0</v>
      </c>
      <c r="H59">
        <f>BY59*AE59*(BT59-BS59*(1000-AE59*BV59)/(1000-AE59*BU59))/(100*BN59)</f>
        <v>0</v>
      </c>
      <c r="I59">
        <f>BS59 - IF(AE59&gt;1, H59*BN59*100.0/(AG59*CG59), 0)</f>
        <v>0</v>
      </c>
      <c r="J59">
        <f>((P59-G59/2)*I59-H59)/(P59+G59/2)</f>
        <v>0</v>
      </c>
      <c r="K59">
        <f>J59*(BZ59+CA59)/1000.0</f>
        <v>0</v>
      </c>
      <c r="L59">
        <f>(BS59 - IF(AE59&gt;1, H59*BN59*100.0/(AG59*CG59), 0))*(BZ59+CA59)/1000.0</f>
        <v>0</v>
      </c>
      <c r="M59">
        <f>2.0/((1/O59-1/N59)+SIGN(O59)*SQRT((1/O59-1/N59)*(1/O59-1/N59) + 4*BO59/((BO59+1)*(BO59+1))*(2*1/O59*1/N59-1/N59*1/N59)))</f>
        <v>0</v>
      </c>
      <c r="N59">
        <f>IF(LEFT(BP59,1)&lt;&gt;"0",IF(LEFT(BP59,1)="1",3.0,BQ59),$D$5+$E$5*(CG59*BZ59/($K$5*1000))+$F$5*(CG59*BZ59/($K$5*1000))*MAX(MIN(BN59,$J$5),$I$5)*MAX(MIN(BN59,$J$5),$I$5)+$G$5*MAX(MIN(BN59,$J$5),$I$5)*(CG59*BZ59/($K$5*1000))+$H$5*(CG59*BZ59/($K$5*1000))*(CG59*BZ59/($K$5*1000)))</f>
        <v>0</v>
      </c>
      <c r="O59">
        <f>G59*(1000-(1000*0.61365*exp(17.502*S59/(240.97+S59))/(BZ59+CA59)+BU59)/2)/(1000*0.61365*exp(17.502*S59/(240.97+S59))/(BZ59+CA59)-BU59)</f>
        <v>0</v>
      </c>
      <c r="P59">
        <f>1/((BO59+1)/(M59/1.6)+1/(N59/1.37)) + BO59/((BO59+1)/(M59/1.6) + BO59/(N59/1.37))</f>
        <v>0</v>
      </c>
      <c r="Q59">
        <f>(BK59*BM59)</f>
        <v>0</v>
      </c>
      <c r="R59">
        <f>(CB59+(Q59+2*0.95*5.67E-8*(((CB59+$B$7)+273)^4-(CB59+273)^4)-44100*G59)/(1.84*29.3*N59+8*0.95*5.67E-8*(CB59+273)^3))</f>
        <v>0</v>
      </c>
      <c r="S59">
        <f>($C$7*CC59+$D$7*CD59+$E$7*R59)</f>
        <v>0</v>
      </c>
      <c r="T59">
        <f>0.61365*exp(17.502*S59/(240.97+S59))</f>
        <v>0</v>
      </c>
      <c r="U59">
        <f>(V59/W59*100)</f>
        <v>0</v>
      </c>
      <c r="V59">
        <f>BU59*(BZ59+CA59)/1000</f>
        <v>0</v>
      </c>
      <c r="W59">
        <f>0.61365*exp(17.502*CB59/(240.97+CB59))</f>
        <v>0</v>
      </c>
      <c r="X59">
        <f>(T59-BU59*(BZ59+CA59)/1000)</f>
        <v>0</v>
      </c>
      <c r="Y59">
        <f>(-G59*44100)</f>
        <v>0</v>
      </c>
      <c r="Z59">
        <f>2*29.3*N59*0.92*(CB59-S59)</f>
        <v>0</v>
      </c>
      <c r="AA59">
        <f>2*0.95*5.67E-8*(((CB59+$B$7)+273)^4-(S59+273)^4)</f>
        <v>0</v>
      </c>
      <c r="AB59">
        <f>Q59+AA59+Y59+Z59</f>
        <v>0</v>
      </c>
      <c r="AC59">
        <v>0</v>
      </c>
      <c r="AD59">
        <v>0</v>
      </c>
      <c r="AE59">
        <f>IF(AC59*$H$13&gt;=AG59,1.0,(AG59/(AG59-AC59*$H$13)))</f>
        <v>0</v>
      </c>
      <c r="AF59">
        <f>(AE59-1)*100</f>
        <v>0</v>
      </c>
      <c r="AG59">
        <f>MAX(0,($B$13+$C$13*CG59)/(1+$D$13*CG59)*BZ59/(CB59+273)*$E$13)</f>
        <v>0</v>
      </c>
      <c r="AH59" t="s">
        <v>271</v>
      </c>
      <c r="AI59" t="s">
        <v>271</v>
      </c>
      <c r="AJ59">
        <v>0</v>
      </c>
      <c r="AK59">
        <v>0</v>
      </c>
      <c r="AL59">
        <f>AK59-AJ59</f>
        <v>0</v>
      </c>
      <c r="AM59">
        <f>AL59/AK59</f>
        <v>0</v>
      </c>
      <c r="AN59">
        <v>0</v>
      </c>
      <c r="AO59" t="s">
        <v>271</v>
      </c>
      <c r="AP59" t="s">
        <v>271</v>
      </c>
      <c r="AQ59">
        <v>0</v>
      </c>
      <c r="AR59">
        <v>0</v>
      </c>
      <c r="AS59">
        <f>1-AQ59/AR59</f>
        <v>0</v>
      </c>
      <c r="AT59">
        <v>0.5</v>
      </c>
      <c r="AU59">
        <f>BK59</f>
        <v>0</v>
      </c>
      <c r="AV59">
        <f>H59</f>
        <v>0</v>
      </c>
      <c r="AW59">
        <f>AS59*AT59*AU59</f>
        <v>0</v>
      </c>
      <c r="AX59">
        <f>BC59/AR59</f>
        <v>0</v>
      </c>
      <c r="AY59">
        <f>(AV59-AN59)/AU59</f>
        <v>0</v>
      </c>
      <c r="AZ59">
        <f>(AK59-AR59)/AR59</f>
        <v>0</v>
      </c>
      <c r="BA59" t="s">
        <v>271</v>
      </c>
      <c r="BB59">
        <v>0</v>
      </c>
      <c r="BC59">
        <f>AR59-BB59</f>
        <v>0</v>
      </c>
      <c r="BD59">
        <f>(AR59-AQ59)/(AR59-BB59)</f>
        <v>0</v>
      </c>
      <c r="BE59">
        <f>(AK59-AR59)/(AK59-BB59)</f>
        <v>0</v>
      </c>
      <c r="BF59">
        <f>(AR59-AQ59)/(AR59-AJ59)</f>
        <v>0</v>
      </c>
      <c r="BG59">
        <f>(AK59-AR59)/(AK59-AJ59)</f>
        <v>0</v>
      </c>
      <c r="BH59">
        <f>(BD59*BB59/AQ59)</f>
        <v>0</v>
      </c>
      <c r="BI59">
        <f>(1-BH59)</f>
        <v>0</v>
      </c>
      <c r="BJ59">
        <f>$B$11*CH59+$C$11*CI59+$F$11*CJ59*(1-CM59)</f>
        <v>0</v>
      </c>
      <c r="BK59">
        <f>BJ59*BL59</f>
        <v>0</v>
      </c>
      <c r="BL59">
        <f>($B$11*$D$9+$C$11*$D$9+$F$11*((CW59+CO59)/MAX(CW59+CO59+CX59, 0.1)*$I$9+CX59/MAX(CW59+CO59+CX59, 0.1)*$J$9))/($B$11+$C$11+$F$11)</f>
        <v>0</v>
      </c>
      <c r="BM59">
        <f>($B$11*$K$9+$C$11*$K$9+$F$11*((CW59+CO59)/MAX(CW59+CO59+CX59, 0.1)*$P$9+CX59/MAX(CW59+CO59+CX59, 0.1)*$Q$9))/($B$11+$C$11+$F$11)</f>
        <v>0</v>
      </c>
      <c r="BN59">
        <v>6</v>
      </c>
      <c r="BO59">
        <v>0.5</v>
      </c>
      <c r="BP59" t="s">
        <v>272</v>
      </c>
      <c r="BQ59">
        <v>2</v>
      </c>
      <c r="BR59">
        <v>1604418313.1</v>
      </c>
      <c r="BS59">
        <v>128.289</v>
      </c>
      <c r="BT59">
        <v>144.899</v>
      </c>
      <c r="BU59">
        <v>21.7652</v>
      </c>
      <c r="BV59">
        <v>20.06</v>
      </c>
      <c r="BW59">
        <v>128.443</v>
      </c>
      <c r="BX59">
        <v>21.4372</v>
      </c>
      <c r="BY59">
        <v>500.04</v>
      </c>
      <c r="BZ59">
        <v>100.544</v>
      </c>
      <c r="CA59">
        <v>0.0997287</v>
      </c>
      <c r="CB59">
        <v>25.0942</v>
      </c>
      <c r="CC59">
        <v>24.975</v>
      </c>
      <c r="CD59">
        <v>999.9</v>
      </c>
      <c r="CE59">
        <v>0</v>
      </c>
      <c r="CF59">
        <v>0</v>
      </c>
      <c r="CG59">
        <v>10050</v>
      </c>
      <c r="CH59">
        <v>0</v>
      </c>
      <c r="CI59">
        <v>1.00795</v>
      </c>
      <c r="CJ59">
        <v>1200.04</v>
      </c>
      <c r="CK59">
        <v>0.967011</v>
      </c>
      <c r="CL59">
        <v>0.032989</v>
      </c>
      <c r="CM59">
        <v>0</v>
      </c>
      <c r="CN59">
        <v>2.4726</v>
      </c>
      <c r="CO59">
        <v>0</v>
      </c>
      <c r="CP59">
        <v>7622.81</v>
      </c>
      <c r="CQ59">
        <v>11401.8</v>
      </c>
      <c r="CR59">
        <v>38.125</v>
      </c>
      <c r="CS59">
        <v>41.25</v>
      </c>
      <c r="CT59">
        <v>39.625</v>
      </c>
      <c r="CU59">
        <v>40</v>
      </c>
      <c r="CV59">
        <v>38.437</v>
      </c>
      <c r="CW59">
        <v>1160.45</v>
      </c>
      <c r="CX59">
        <v>39.59</v>
      </c>
      <c r="CY59">
        <v>0</v>
      </c>
      <c r="CZ59">
        <v>1604418313</v>
      </c>
      <c r="DA59">
        <v>0</v>
      </c>
      <c r="DB59">
        <v>2.53878461538461</v>
      </c>
      <c r="DC59">
        <v>-0.677442723501263</v>
      </c>
      <c r="DD59">
        <v>117.574016903707</v>
      </c>
      <c r="DE59">
        <v>7607.12076923077</v>
      </c>
      <c r="DF59">
        <v>15</v>
      </c>
      <c r="DG59">
        <v>1604417947.1</v>
      </c>
      <c r="DH59" t="s">
        <v>273</v>
      </c>
      <c r="DI59">
        <v>1604417940.1</v>
      </c>
      <c r="DJ59">
        <v>1604417947.1</v>
      </c>
      <c r="DK59">
        <v>1</v>
      </c>
      <c r="DL59">
        <v>-0.134</v>
      </c>
      <c r="DM59">
        <v>0.013</v>
      </c>
      <c r="DN59">
        <v>0.037</v>
      </c>
      <c r="DO59">
        <v>0.31</v>
      </c>
      <c r="DP59">
        <v>420</v>
      </c>
      <c r="DQ59">
        <v>20</v>
      </c>
      <c r="DR59">
        <v>0.08</v>
      </c>
      <c r="DS59">
        <v>0.06</v>
      </c>
      <c r="DT59">
        <v>0</v>
      </c>
      <c r="DU59">
        <v>0</v>
      </c>
      <c r="DV59" t="s">
        <v>274</v>
      </c>
      <c r="DW59">
        <v>100</v>
      </c>
      <c r="DX59">
        <v>100</v>
      </c>
      <c r="DY59">
        <v>-0.154</v>
      </c>
      <c r="DZ59">
        <v>0.328</v>
      </c>
      <c r="EA59">
        <v>-0.278027610152098</v>
      </c>
      <c r="EB59">
        <v>0.00106189765250334</v>
      </c>
      <c r="EC59">
        <v>-8.23004791133579e-07</v>
      </c>
      <c r="ED59">
        <v>1.95222372915411e-10</v>
      </c>
      <c r="EE59">
        <v>0.0605696754882689</v>
      </c>
      <c r="EF59">
        <v>0.0242991256848972</v>
      </c>
      <c r="EG59">
        <v>-0.00102667963148939</v>
      </c>
      <c r="EH59">
        <v>2.21636158600722e-05</v>
      </c>
      <c r="EI59">
        <v>2</v>
      </c>
      <c r="EJ59">
        <v>2037</v>
      </c>
      <c r="EK59">
        <v>1</v>
      </c>
      <c r="EL59">
        <v>24</v>
      </c>
      <c r="EM59">
        <v>6.2</v>
      </c>
      <c r="EN59">
        <v>6.1</v>
      </c>
      <c r="EO59">
        <v>2</v>
      </c>
      <c r="EP59">
        <v>511.772</v>
      </c>
      <c r="EQ59">
        <v>526.269</v>
      </c>
      <c r="ER59">
        <v>22.5772</v>
      </c>
      <c r="ES59">
        <v>25.486</v>
      </c>
      <c r="ET59">
        <v>30.0001</v>
      </c>
      <c r="EU59">
        <v>25.3363</v>
      </c>
      <c r="EV59">
        <v>25.2927</v>
      </c>
      <c r="EW59">
        <v>9.13385</v>
      </c>
      <c r="EX59">
        <v>24.6358</v>
      </c>
      <c r="EY59">
        <v>100</v>
      </c>
      <c r="EZ59">
        <v>22.5958</v>
      </c>
      <c r="FA59">
        <v>155.82</v>
      </c>
      <c r="FB59">
        <v>20</v>
      </c>
      <c r="FC59">
        <v>102.324</v>
      </c>
      <c r="FD59">
        <v>102.098</v>
      </c>
    </row>
    <row r="60" spans="1:160">
      <c r="A60">
        <v>44</v>
      </c>
      <c r="B60">
        <v>1604418315.1</v>
      </c>
      <c r="C60">
        <v>86</v>
      </c>
      <c r="D60" t="s">
        <v>359</v>
      </c>
      <c r="E60" t="s">
        <v>360</v>
      </c>
      <c r="F60">
        <v>1604418315.1</v>
      </c>
      <c r="G60">
        <f>BY60*AE60*(BU60-BV60)/(100*BN60*(1000-AE60*BU60))</f>
        <v>0</v>
      </c>
      <c r="H60">
        <f>BY60*AE60*(BT60-BS60*(1000-AE60*BV60)/(1000-AE60*BU60))/(100*BN60)</f>
        <v>0</v>
      </c>
      <c r="I60">
        <f>BS60 - IF(AE60&gt;1, H60*BN60*100.0/(AG60*CG60), 0)</f>
        <v>0</v>
      </c>
      <c r="J60">
        <f>((P60-G60/2)*I60-H60)/(P60+G60/2)</f>
        <v>0</v>
      </c>
      <c r="K60">
        <f>J60*(BZ60+CA60)/1000.0</f>
        <v>0</v>
      </c>
      <c r="L60">
        <f>(BS60 - IF(AE60&gt;1, H60*BN60*100.0/(AG60*CG60), 0))*(BZ60+CA60)/1000.0</f>
        <v>0</v>
      </c>
      <c r="M60">
        <f>2.0/((1/O60-1/N60)+SIGN(O60)*SQRT((1/O60-1/N60)*(1/O60-1/N60) + 4*BO60/((BO60+1)*(BO60+1))*(2*1/O60*1/N60-1/N60*1/N60)))</f>
        <v>0</v>
      </c>
      <c r="N60">
        <f>IF(LEFT(BP60,1)&lt;&gt;"0",IF(LEFT(BP60,1)="1",3.0,BQ60),$D$5+$E$5*(CG60*BZ60/($K$5*1000))+$F$5*(CG60*BZ60/($K$5*1000))*MAX(MIN(BN60,$J$5),$I$5)*MAX(MIN(BN60,$J$5),$I$5)+$G$5*MAX(MIN(BN60,$J$5),$I$5)*(CG60*BZ60/($K$5*1000))+$H$5*(CG60*BZ60/($K$5*1000))*(CG60*BZ60/($K$5*1000)))</f>
        <v>0</v>
      </c>
      <c r="O60">
        <f>G60*(1000-(1000*0.61365*exp(17.502*S60/(240.97+S60))/(BZ60+CA60)+BU60)/2)/(1000*0.61365*exp(17.502*S60/(240.97+S60))/(BZ60+CA60)-BU60)</f>
        <v>0</v>
      </c>
      <c r="P60">
        <f>1/((BO60+1)/(M60/1.6)+1/(N60/1.37)) + BO60/((BO60+1)/(M60/1.6) + BO60/(N60/1.37))</f>
        <v>0</v>
      </c>
      <c r="Q60">
        <f>(BK60*BM60)</f>
        <v>0</v>
      </c>
      <c r="R60">
        <f>(CB60+(Q60+2*0.95*5.67E-8*(((CB60+$B$7)+273)^4-(CB60+273)^4)-44100*G60)/(1.84*29.3*N60+8*0.95*5.67E-8*(CB60+273)^3))</f>
        <v>0</v>
      </c>
      <c r="S60">
        <f>($C$7*CC60+$D$7*CD60+$E$7*R60)</f>
        <v>0</v>
      </c>
      <c r="T60">
        <f>0.61365*exp(17.502*S60/(240.97+S60))</f>
        <v>0</v>
      </c>
      <c r="U60">
        <f>(V60/W60*100)</f>
        <v>0</v>
      </c>
      <c r="V60">
        <f>BU60*(BZ60+CA60)/1000</f>
        <v>0</v>
      </c>
      <c r="W60">
        <f>0.61365*exp(17.502*CB60/(240.97+CB60))</f>
        <v>0</v>
      </c>
      <c r="X60">
        <f>(T60-BU60*(BZ60+CA60)/1000)</f>
        <v>0</v>
      </c>
      <c r="Y60">
        <f>(-G60*44100)</f>
        <v>0</v>
      </c>
      <c r="Z60">
        <f>2*29.3*N60*0.92*(CB60-S60)</f>
        <v>0</v>
      </c>
      <c r="AA60">
        <f>2*0.95*5.67E-8*(((CB60+$B$7)+273)^4-(S60+273)^4)</f>
        <v>0</v>
      </c>
      <c r="AB60">
        <f>Q60+AA60+Y60+Z60</f>
        <v>0</v>
      </c>
      <c r="AC60">
        <v>0</v>
      </c>
      <c r="AD60">
        <v>0</v>
      </c>
      <c r="AE60">
        <f>IF(AC60*$H$13&gt;=AG60,1.0,(AG60/(AG60-AC60*$H$13)))</f>
        <v>0</v>
      </c>
      <c r="AF60">
        <f>(AE60-1)*100</f>
        <v>0</v>
      </c>
      <c r="AG60">
        <f>MAX(0,($B$13+$C$13*CG60)/(1+$D$13*CG60)*BZ60/(CB60+273)*$E$13)</f>
        <v>0</v>
      </c>
      <c r="AH60" t="s">
        <v>271</v>
      </c>
      <c r="AI60" t="s">
        <v>271</v>
      </c>
      <c r="AJ60">
        <v>0</v>
      </c>
      <c r="AK60">
        <v>0</v>
      </c>
      <c r="AL60">
        <f>AK60-AJ60</f>
        <v>0</v>
      </c>
      <c r="AM60">
        <f>AL60/AK60</f>
        <v>0</v>
      </c>
      <c r="AN60">
        <v>0</v>
      </c>
      <c r="AO60" t="s">
        <v>271</v>
      </c>
      <c r="AP60" t="s">
        <v>271</v>
      </c>
      <c r="AQ60">
        <v>0</v>
      </c>
      <c r="AR60">
        <v>0</v>
      </c>
      <c r="AS60">
        <f>1-AQ60/AR60</f>
        <v>0</v>
      </c>
      <c r="AT60">
        <v>0.5</v>
      </c>
      <c r="AU60">
        <f>BK60</f>
        <v>0</v>
      </c>
      <c r="AV60">
        <f>H60</f>
        <v>0</v>
      </c>
      <c r="AW60">
        <f>AS60*AT60*AU60</f>
        <v>0</v>
      </c>
      <c r="AX60">
        <f>BC60/AR60</f>
        <v>0</v>
      </c>
      <c r="AY60">
        <f>(AV60-AN60)/AU60</f>
        <v>0</v>
      </c>
      <c r="AZ60">
        <f>(AK60-AR60)/AR60</f>
        <v>0</v>
      </c>
      <c r="BA60" t="s">
        <v>271</v>
      </c>
      <c r="BB60">
        <v>0</v>
      </c>
      <c r="BC60">
        <f>AR60-BB60</f>
        <v>0</v>
      </c>
      <c r="BD60">
        <f>(AR60-AQ60)/(AR60-BB60)</f>
        <v>0</v>
      </c>
      <c r="BE60">
        <f>(AK60-AR60)/(AK60-BB60)</f>
        <v>0</v>
      </c>
      <c r="BF60">
        <f>(AR60-AQ60)/(AR60-AJ60)</f>
        <v>0</v>
      </c>
      <c r="BG60">
        <f>(AK60-AR60)/(AK60-AJ60)</f>
        <v>0</v>
      </c>
      <c r="BH60">
        <f>(BD60*BB60/AQ60)</f>
        <v>0</v>
      </c>
      <c r="BI60">
        <f>(1-BH60)</f>
        <v>0</v>
      </c>
      <c r="BJ60">
        <f>$B$11*CH60+$C$11*CI60+$F$11*CJ60*(1-CM60)</f>
        <v>0</v>
      </c>
      <c r="BK60">
        <f>BJ60*BL60</f>
        <v>0</v>
      </c>
      <c r="BL60">
        <f>($B$11*$D$9+$C$11*$D$9+$F$11*((CW60+CO60)/MAX(CW60+CO60+CX60, 0.1)*$I$9+CX60/MAX(CW60+CO60+CX60, 0.1)*$J$9))/($B$11+$C$11+$F$11)</f>
        <v>0</v>
      </c>
      <c r="BM60">
        <f>($B$11*$K$9+$C$11*$K$9+$F$11*((CW60+CO60)/MAX(CW60+CO60+CX60, 0.1)*$P$9+CX60/MAX(CW60+CO60+CX60, 0.1)*$Q$9))/($B$11+$C$11+$F$11)</f>
        <v>0</v>
      </c>
      <c r="BN60">
        <v>6</v>
      </c>
      <c r="BO60">
        <v>0.5</v>
      </c>
      <c r="BP60" t="s">
        <v>272</v>
      </c>
      <c r="BQ60">
        <v>2</v>
      </c>
      <c r="BR60">
        <v>1604418315.1</v>
      </c>
      <c r="BS60">
        <v>131.445</v>
      </c>
      <c r="BT60">
        <v>148.309</v>
      </c>
      <c r="BU60">
        <v>21.7651</v>
      </c>
      <c r="BV60">
        <v>20.0607</v>
      </c>
      <c r="BW60">
        <v>131.597</v>
      </c>
      <c r="BX60">
        <v>21.4371</v>
      </c>
      <c r="BY60">
        <v>499.982</v>
      </c>
      <c r="BZ60">
        <v>100.545</v>
      </c>
      <c r="CA60">
        <v>0.100166</v>
      </c>
      <c r="CB60">
        <v>25.094</v>
      </c>
      <c r="CC60">
        <v>24.9835</v>
      </c>
      <c r="CD60">
        <v>999.9</v>
      </c>
      <c r="CE60">
        <v>0</v>
      </c>
      <c r="CF60">
        <v>0</v>
      </c>
      <c r="CG60">
        <v>10001.2</v>
      </c>
      <c r="CH60">
        <v>0</v>
      </c>
      <c r="CI60">
        <v>1.00795</v>
      </c>
      <c r="CJ60">
        <v>1200.04</v>
      </c>
      <c r="CK60">
        <v>0.967011</v>
      </c>
      <c r="CL60">
        <v>0.032989</v>
      </c>
      <c r="CM60">
        <v>0</v>
      </c>
      <c r="CN60">
        <v>2.2572</v>
      </c>
      <c r="CO60">
        <v>0</v>
      </c>
      <c r="CP60">
        <v>7627.18</v>
      </c>
      <c r="CQ60">
        <v>11401.9</v>
      </c>
      <c r="CR60">
        <v>38.125</v>
      </c>
      <c r="CS60">
        <v>41.25</v>
      </c>
      <c r="CT60">
        <v>39.625</v>
      </c>
      <c r="CU60">
        <v>40</v>
      </c>
      <c r="CV60">
        <v>38.437</v>
      </c>
      <c r="CW60">
        <v>1160.45</v>
      </c>
      <c r="CX60">
        <v>39.59</v>
      </c>
      <c r="CY60">
        <v>0</v>
      </c>
      <c r="CZ60">
        <v>1604418314.9</v>
      </c>
      <c r="DA60">
        <v>0</v>
      </c>
      <c r="DB60">
        <v>2.515148</v>
      </c>
      <c r="DC60">
        <v>-0.618976512492116</v>
      </c>
      <c r="DD60">
        <v>122.570671946605</v>
      </c>
      <c r="DE60">
        <v>7611.3196</v>
      </c>
      <c r="DF60">
        <v>15</v>
      </c>
      <c r="DG60">
        <v>1604417947.1</v>
      </c>
      <c r="DH60" t="s">
        <v>273</v>
      </c>
      <c r="DI60">
        <v>1604417940.1</v>
      </c>
      <c r="DJ60">
        <v>1604417947.1</v>
      </c>
      <c r="DK60">
        <v>1</v>
      </c>
      <c r="DL60">
        <v>-0.134</v>
      </c>
      <c r="DM60">
        <v>0.013</v>
      </c>
      <c r="DN60">
        <v>0.037</v>
      </c>
      <c r="DO60">
        <v>0.31</v>
      </c>
      <c r="DP60">
        <v>420</v>
      </c>
      <c r="DQ60">
        <v>20</v>
      </c>
      <c r="DR60">
        <v>0.08</v>
      </c>
      <c r="DS60">
        <v>0.06</v>
      </c>
      <c r="DT60">
        <v>0</v>
      </c>
      <c r="DU60">
        <v>0</v>
      </c>
      <c r="DV60" t="s">
        <v>274</v>
      </c>
      <c r="DW60">
        <v>100</v>
      </c>
      <c r="DX60">
        <v>100</v>
      </c>
      <c r="DY60">
        <v>-0.152</v>
      </c>
      <c r="DZ60">
        <v>0.328</v>
      </c>
      <c r="EA60">
        <v>-0.278027610152098</v>
      </c>
      <c r="EB60">
        <v>0.00106189765250334</v>
      </c>
      <c r="EC60">
        <v>-8.23004791133579e-07</v>
      </c>
      <c r="ED60">
        <v>1.95222372915411e-10</v>
      </c>
      <c r="EE60">
        <v>0.0605696754882689</v>
      </c>
      <c r="EF60">
        <v>0.0242991256848972</v>
      </c>
      <c r="EG60">
        <v>-0.00102667963148939</v>
      </c>
      <c r="EH60">
        <v>2.21636158600722e-05</v>
      </c>
      <c r="EI60">
        <v>2</v>
      </c>
      <c r="EJ60">
        <v>2037</v>
      </c>
      <c r="EK60">
        <v>1</v>
      </c>
      <c r="EL60">
        <v>24</v>
      </c>
      <c r="EM60">
        <v>6.2</v>
      </c>
      <c r="EN60">
        <v>6.1</v>
      </c>
      <c r="EO60">
        <v>2</v>
      </c>
      <c r="EP60">
        <v>511.615</v>
      </c>
      <c r="EQ60">
        <v>526.25</v>
      </c>
      <c r="ER60">
        <v>22.581</v>
      </c>
      <c r="ES60">
        <v>25.486</v>
      </c>
      <c r="ET60">
        <v>30</v>
      </c>
      <c r="EU60">
        <v>25.3363</v>
      </c>
      <c r="EV60">
        <v>25.2927</v>
      </c>
      <c r="EW60">
        <v>9.30283</v>
      </c>
      <c r="EX60">
        <v>24.6358</v>
      </c>
      <c r="EY60">
        <v>100</v>
      </c>
      <c r="EZ60">
        <v>22.5958</v>
      </c>
      <c r="FA60">
        <v>160.84</v>
      </c>
      <c r="FB60">
        <v>20</v>
      </c>
      <c r="FC60">
        <v>102.325</v>
      </c>
      <c r="FD60">
        <v>102.098</v>
      </c>
    </row>
    <row r="61" spans="1:160">
      <c r="A61">
        <v>45</v>
      </c>
      <c r="B61">
        <v>1604418317.1</v>
      </c>
      <c r="C61">
        <v>88</v>
      </c>
      <c r="D61" t="s">
        <v>361</v>
      </c>
      <c r="E61" t="s">
        <v>362</v>
      </c>
      <c r="F61">
        <v>1604418317.1</v>
      </c>
      <c r="G61">
        <f>BY61*AE61*(BU61-BV61)/(100*BN61*(1000-AE61*BU61))</f>
        <v>0</v>
      </c>
      <c r="H61">
        <f>BY61*AE61*(BT61-BS61*(1000-AE61*BV61)/(1000-AE61*BU61))/(100*BN61)</f>
        <v>0</v>
      </c>
      <c r="I61">
        <f>BS61 - IF(AE61&gt;1, H61*BN61*100.0/(AG61*CG61), 0)</f>
        <v>0</v>
      </c>
      <c r="J61">
        <f>((P61-G61/2)*I61-H61)/(P61+G61/2)</f>
        <v>0</v>
      </c>
      <c r="K61">
        <f>J61*(BZ61+CA61)/1000.0</f>
        <v>0</v>
      </c>
      <c r="L61">
        <f>(BS61 - IF(AE61&gt;1, H61*BN61*100.0/(AG61*CG61), 0))*(BZ61+CA61)/1000.0</f>
        <v>0</v>
      </c>
      <c r="M61">
        <f>2.0/((1/O61-1/N61)+SIGN(O61)*SQRT((1/O61-1/N61)*(1/O61-1/N61) + 4*BO61/((BO61+1)*(BO61+1))*(2*1/O61*1/N61-1/N61*1/N61)))</f>
        <v>0</v>
      </c>
      <c r="N61">
        <f>IF(LEFT(BP61,1)&lt;&gt;"0",IF(LEFT(BP61,1)="1",3.0,BQ61),$D$5+$E$5*(CG61*BZ61/($K$5*1000))+$F$5*(CG61*BZ61/($K$5*1000))*MAX(MIN(BN61,$J$5),$I$5)*MAX(MIN(BN61,$J$5),$I$5)+$G$5*MAX(MIN(BN61,$J$5),$I$5)*(CG61*BZ61/($K$5*1000))+$H$5*(CG61*BZ61/($K$5*1000))*(CG61*BZ61/($K$5*1000)))</f>
        <v>0</v>
      </c>
      <c r="O61">
        <f>G61*(1000-(1000*0.61365*exp(17.502*S61/(240.97+S61))/(BZ61+CA61)+BU61)/2)/(1000*0.61365*exp(17.502*S61/(240.97+S61))/(BZ61+CA61)-BU61)</f>
        <v>0</v>
      </c>
      <c r="P61">
        <f>1/((BO61+1)/(M61/1.6)+1/(N61/1.37)) + BO61/((BO61+1)/(M61/1.6) + BO61/(N61/1.37))</f>
        <v>0</v>
      </c>
      <c r="Q61">
        <f>(BK61*BM61)</f>
        <v>0</v>
      </c>
      <c r="R61">
        <f>(CB61+(Q61+2*0.95*5.67E-8*(((CB61+$B$7)+273)^4-(CB61+273)^4)-44100*G61)/(1.84*29.3*N61+8*0.95*5.67E-8*(CB61+273)^3))</f>
        <v>0</v>
      </c>
      <c r="S61">
        <f>($C$7*CC61+$D$7*CD61+$E$7*R61)</f>
        <v>0</v>
      </c>
      <c r="T61">
        <f>0.61365*exp(17.502*S61/(240.97+S61))</f>
        <v>0</v>
      </c>
      <c r="U61">
        <f>(V61/W61*100)</f>
        <v>0</v>
      </c>
      <c r="V61">
        <f>BU61*(BZ61+CA61)/1000</f>
        <v>0</v>
      </c>
      <c r="W61">
        <f>0.61365*exp(17.502*CB61/(240.97+CB61))</f>
        <v>0</v>
      </c>
      <c r="X61">
        <f>(T61-BU61*(BZ61+CA61)/1000)</f>
        <v>0</v>
      </c>
      <c r="Y61">
        <f>(-G61*44100)</f>
        <v>0</v>
      </c>
      <c r="Z61">
        <f>2*29.3*N61*0.92*(CB61-S61)</f>
        <v>0</v>
      </c>
      <c r="AA61">
        <f>2*0.95*5.67E-8*(((CB61+$B$7)+273)^4-(S61+273)^4)</f>
        <v>0</v>
      </c>
      <c r="AB61">
        <f>Q61+AA61+Y61+Z61</f>
        <v>0</v>
      </c>
      <c r="AC61">
        <v>0</v>
      </c>
      <c r="AD61">
        <v>0</v>
      </c>
      <c r="AE61">
        <f>IF(AC61*$H$13&gt;=AG61,1.0,(AG61/(AG61-AC61*$H$13)))</f>
        <v>0</v>
      </c>
      <c r="AF61">
        <f>(AE61-1)*100</f>
        <v>0</v>
      </c>
      <c r="AG61">
        <f>MAX(0,($B$13+$C$13*CG61)/(1+$D$13*CG61)*BZ61/(CB61+273)*$E$13)</f>
        <v>0</v>
      </c>
      <c r="AH61" t="s">
        <v>271</v>
      </c>
      <c r="AI61" t="s">
        <v>271</v>
      </c>
      <c r="AJ61">
        <v>0</v>
      </c>
      <c r="AK61">
        <v>0</v>
      </c>
      <c r="AL61">
        <f>AK61-AJ61</f>
        <v>0</v>
      </c>
      <c r="AM61">
        <f>AL61/AK61</f>
        <v>0</v>
      </c>
      <c r="AN61">
        <v>0</v>
      </c>
      <c r="AO61" t="s">
        <v>271</v>
      </c>
      <c r="AP61" t="s">
        <v>271</v>
      </c>
      <c r="AQ61">
        <v>0</v>
      </c>
      <c r="AR61">
        <v>0</v>
      </c>
      <c r="AS61">
        <f>1-AQ61/AR61</f>
        <v>0</v>
      </c>
      <c r="AT61">
        <v>0.5</v>
      </c>
      <c r="AU61">
        <f>BK61</f>
        <v>0</v>
      </c>
      <c r="AV61">
        <f>H61</f>
        <v>0</v>
      </c>
      <c r="AW61">
        <f>AS61*AT61*AU61</f>
        <v>0</v>
      </c>
      <c r="AX61">
        <f>BC61/AR61</f>
        <v>0</v>
      </c>
      <c r="AY61">
        <f>(AV61-AN61)/AU61</f>
        <v>0</v>
      </c>
      <c r="AZ61">
        <f>(AK61-AR61)/AR61</f>
        <v>0</v>
      </c>
      <c r="BA61" t="s">
        <v>271</v>
      </c>
      <c r="BB61">
        <v>0</v>
      </c>
      <c r="BC61">
        <f>AR61-BB61</f>
        <v>0</v>
      </c>
      <c r="BD61">
        <f>(AR61-AQ61)/(AR61-BB61)</f>
        <v>0</v>
      </c>
      <c r="BE61">
        <f>(AK61-AR61)/(AK61-BB61)</f>
        <v>0</v>
      </c>
      <c r="BF61">
        <f>(AR61-AQ61)/(AR61-AJ61)</f>
        <v>0</v>
      </c>
      <c r="BG61">
        <f>(AK61-AR61)/(AK61-AJ61)</f>
        <v>0</v>
      </c>
      <c r="BH61">
        <f>(BD61*BB61/AQ61)</f>
        <v>0</v>
      </c>
      <c r="BI61">
        <f>(1-BH61)</f>
        <v>0</v>
      </c>
      <c r="BJ61">
        <f>$B$11*CH61+$C$11*CI61+$F$11*CJ61*(1-CM61)</f>
        <v>0</v>
      </c>
      <c r="BK61">
        <f>BJ61*BL61</f>
        <v>0</v>
      </c>
      <c r="BL61">
        <f>($B$11*$D$9+$C$11*$D$9+$F$11*((CW61+CO61)/MAX(CW61+CO61+CX61, 0.1)*$I$9+CX61/MAX(CW61+CO61+CX61, 0.1)*$J$9))/($B$11+$C$11+$F$11)</f>
        <v>0</v>
      </c>
      <c r="BM61">
        <f>($B$11*$K$9+$C$11*$K$9+$F$11*((CW61+CO61)/MAX(CW61+CO61+CX61, 0.1)*$P$9+CX61/MAX(CW61+CO61+CX61, 0.1)*$Q$9))/($B$11+$C$11+$F$11)</f>
        <v>0</v>
      </c>
      <c r="BN61">
        <v>6</v>
      </c>
      <c r="BO61">
        <v>0.5</v>
      </c>
      <c r="BP61" t="s">
        <v>272</v>
      </c>
      <c r="BQ61">
        <v>2</v>
      </c>
      <c r="BR61">
        <v>1604418317.1</v>
      </c>
      <c r="BS61">
        <v>134.624</v>
      </c>
      <c r="BT61">
        <v>151.691</v>
      </c>
      <c r="BU61">
        <v>21.7663</v>
      </c>
      <c r="BV61">
        <v>20.0628</v>
      </c>
      <c r="BW61">
        <v>134.773</v>
      </c>
      <c r="BX61">
        <v>21.4383</v>
      </c>
      <c r="BY61">
        <v>499.985</v>
      </c>
      <c r="BZ61">
        <v>100.545</v>
      </c>
      <c r="CA61">
        <v>0.100316</v>
      </c>
      <c r="CB61">
        <v>25.095</v>
      </c>
      <c r="CC61">
        <v>24.9847</v>
      </c>
      <c r="CD61">
        <v>999.9</v>
      </c>
      <c r="CE61">
        <v>0</v>
      </c>
      <c r="CF61">
        <v>0</v>
      </c>
      <c r="CG61">
        <v>9950</v>
      </c>
      <c r="CH61">
        <v>0</v>
      </c>
      <c r="CI61">
        <v>1.00795</v>
      </c>
      <c r="CJ61">
        <v>1199.75</v>
      </c>
      <c r="CK61">
        <v>0.967003</v>
      </c>
      <c r="CL61">
        <v>0.0329973</v>
      </c>
      <c r="CM61">
        <v>0</v>
      </c>
      <c r="CN61">
        <v>2.7589</v>
      </c>
      <c r="CO61">
        <v>0</v>
      </c>
      <c r="CP61">
        <v>7630.28</v>
      </c>
      <c r="CQ61">
        <v>11399</v>
      </c>
      <c r="CR61">
        <v>38.125</v>
      </c>
      <c r="CS61">
        <v>41.187</v>
      </c>
      <c r="CT61">
        <v>39.625</v>
      </c>
      <c r="CU61">
        <v>40</v>
      </c>
      <c r="CV61">
        <v>38.437</v>
      </c>
      <c r="CW61">
        <v>1160.16</v>
      </c>
      <c r="CX61">
        <v>39.59</v>
      </c>
      <c r="CY61">
        <v>0</v>
      </c>
      <c r="CZ61">
        <v>1604418317.3</v>
      </c>
      <c r="DA61">
        <v>0</v>
      </c>
      <c r="DB61">
        <v>2.51388</v>
      </c>
      <c r="DC61">
        <v>0.10956137862298</v>
      </c>
      <c r="DD61">
        <v>124.492037801921</v>
      </c>
      <c r="DE61">
        <v>7616.334</v>
      </c>
      <c r="DF61">
        <v>15</v>
      </c>
      <c r="DG61">
        <v>1604417947.1</v>
      </c>
      <c r="DH61" t="s">
        <v>273</v>
      </c>
      <c r="DI61">
        <v>1604417940.1</v>
      </c>
      <c r="DJ61">
        <v>1604417947.1</v>
      </c>
      <c r="DK61">
        <v>1</v>
      </c>
      <c r="DL61">
        <v>-0.134</v>
      </c>
      <c r="DM61">
        <v>0.013</v>
      </c>
      <c r="DN61">
        <v>0.037</v>
      </c>
      <c r="DO61">
        <v>0.31</v>
      </c>
      <c r="DP61">
        <v>420</v>
      </c>
      <c r="DQ61">
        <v>20</v>
      </c>
      <c r="DR61">
        <v>0.08</v>
      </c>
      <c r="DS61">
        <v>0.06</v>
      </c>
      <c r="DT61">
        <v>0</v>
      </c>
      <c r="DU61">
        <v>0</v>
      </c>
      <c r="DV61" t="s">
        <v>274</v>
      </c>
      <c r="DW61">
        <v>100</v>
      </c>
      <c r="DX61">
        <v>100</v>
      </c>
      <c r="DY61">
        <v>-0.149</v>
      </c>
      <c r="DZ61">
        <v>0.328</v>
      </c>
      <c r="EA61">
        <v>-0.278027610152098</v>
      </c>
      <c r="EB61">
        <v>0.00106189765250334</v>
      </c>
      <c r="EC61">
        <v>-8.23004791133579e-07</v>
      </c>
      <c r="ED61">
        <v>1.95222372915411e-10</v>
      </c>
      <c r="EE61">
        <v>0.0605696754882689</v>
      </c>
      <c r="EF61">
        <v>0.0242991256848972</v>
      </c>
      <c r="EG61">
        <v>-0.00102667963148939</v>
      </c>
      <c r="EH61">
        <v>2.21636158600722e-05</v>
      </c>
      <c r="EI61">
        <v>2</v>
      </c>
      <c r="EJ61">
        <v>2037</v>
      </c>
      <c r="EK61">
        <v>1</v>
      </c>
      <c r="EL61">
        <v>24</v>
      </c>
      <c r="EM61">
        <v>6.3</v>
      </c>
      <c r="EN61">
        <v>6.2</v>
      </c>
      <c r="EO61">
        <v>2</v>
      </c>
      <c r="EP61">
        <v>511.572</v>
      </c>
      <c r="EQ61">
        <v>526.25</v>
      </c>
      <c r="ER61">
        <v>22.5881</v>
      </c>
      <c r="ES61">
        <v>25.486</v>
      </c>
      <c r="ET61">
        <v>30.0001</v>
      </c>
      <c r="EU61">
        <v>25.3363</v>
      </c>
      <c r="EV61">
        <v>25.2927</v>
      </c>
      <c r="EW61">
        <v>9.46174</v>
      </c>
      <c r="EX61">
        <v>24.6358</v>
      </c>
      <c r="EY61">
        <v>100</v>
      </c>
      <c r="EZ61">
        <v>22.5958</v>
      </c>
      <c r="FA61">
        <v>165.85</v>
      </c>
      <c r="FB61">
        <v>20</v>
      </c>
      <c r="FC61">
        <v>102.326</v>
      </c>
      <c r="FD61">
        <v>102.097</v>
      </c>
    </row>
    <row r="62" spans="1:160">
      <c r="A62">
        <v>46</v>
      </c>
      <c r="B62">
        <v>1604418319.1</v>
      </c>
      <c r="C62">
        <v>90</v>
      </c>
      <c r="D62" t="s">
        <v>363</v>
      </c>
      <c r="E62" t="s">
        <v>364</v>
      </c>
      <c r="F62">
        <v>1604418319.1</v>
      </c>
      <c r="G62">
        <f>BY62*AE62*(BU62-BV62)/(100*BN62*(1000-AE62*BU62))</f>
        <v>0</v>
      </c>
      <c r="H62">
        <f>BY62*AE62*(BT62-BS62*(1000-AE62*BV62)/(1000-AE62*BU62))/(100*BN62)</f>
        <v>0</v>
      </c>
      <c r="I62">
        <f>BS62 - IF(AE62&gt;1, H62*BN62*100.0/(AG62*CG62), 0)</f>
        <v>0</v>
      </c>
      <c r="J62">
        <f>((P62-G62/2)*I62-H62)/(P62+G62/2)</f>
        <v>0</v>
      </c>
      <c r="K62">
        <f>J62*(BZ62+CA62)/1000.0</f>
        <v>0</v>
      </c>
      <c r="L62">
        <f>(BS62 - IF(AE62&gt;1, H62*BN62*100.0/(AG62*CG62), 0))*(BZ62+CA62)/1000.0</f>
        <v>0</v>
      </c>
      <c r="M62">
        <f>2.0/((1/O62-1/N62)+SIGN(O62)*SQRT((1/O62-1/N62)*(1/O62-1/N62) + 4*BO62/((BO62+1)*(BO62+1))*(2*1/O62*1/N62-1/N62*1/N62)))</f>
        <v>0</v>
      </c>
      <c r="N62">
        <f>IF(LEFT(BP62,1)&lt;&gt;"0",IF(LEFT(BP62,1)="1",3.0,BQ62),$D$5+$E$5*(CG62*BZ62/($K$5*1000))+$F$5*(CG62*BZ62/($K$5*1000))*MAX(MIN(BN62,$J$5),$I$5)*MAX(MIN(BN62,$J$5),$I$5)+$G$5*MAX(MIN(BN62,$J$5),$I$5)*(CG62*BZ62/($K$5*1000))+$H$5*(CG62*BZ62/($K$5*1000))*(CG62*BZ62/($K$5*1000)))</f>
        <v>0</v>
      </c>
      <c r="O62">
        <f>G62*(1000-(1000*0.61365*exp(17.502*S62/(240.97+S62))/(BZ62+CA62)+BU62)/2)/(1000*0.61365*exp(17.502*S62/(240.97+S62))/(BZ62+CA62)-BU62)</f>
        <v>0</v>
      </c>
      <c r="P62">
        <f>1/((BO62+1)/(M62/1.6)+1/(N62/1.37)) + BO62/((BO62+1)/(M62/1.6) + BO62/(N62/1.37))</f>
        <v>0</v>
      </c>
      <c r="Q62">
        <f>(BK62*BM62)</f>
        <v>0</v>
      </c>
      <c r="R62">
        <f>(CB62+(Q62+2*0.95*5.67E-8*(((CB62+$B$7)+273)^4-(CB62+273)^4)-44100*G62)/(1.84*29.3*N62+8*0.95*5.67E-8*(CB62+273)^3))</f>
        <v>0</v>
      </c>
      <c r="S62">
        <f>($C$7*CC62+$D$7*CD62+$E$7*R62)</f>
        <v>0</v>
      </c>
      <c r="T62">
        <f>0.61365*exp(17.502*S62/(240.97+S62))</f>
        <v>0</v>
      </c>
      <c r="U62">
        <f>(V62/W62*100)</f>
        <v>0</v>
      </c>
      <c r="V62">
        <f>BU62*(BZ62+CA62)/1000</f>
        <v>0</v>
      </c>
      <c r="W62">
        <f>0.61365*exp(17.502*CB62/(240.97+CB62))</f>
        <v>0</v>
      </c>
      <c r="X62">
        <f>(T62-BU62*(BZ62+CA62)/1000)</f>
        <v>0</v>
      </c>
      <c r="Y62">
        <f>(-G62*44100)</f>
        <v>0</v>
      </c>
      <c r="Z62">
        <f>2*29.3*N62*0.92*(CB62-S62)</f>
        <v>0</v>
      </c>
      <c r="AA62">
        <f>2*0.95*5.67E-8*(((CB62+$B$7)+273)^4-(S62+273)^4)</f>
        <v>0</v>
      </c>
      <c r="AB62">
        <f>Q62+AA62+Y62+Z62</f>
        <v>0</v>
      </c>
      <c r="AC62">
        <v>0</v>
      </c>
      <c r="AD62">
        <v>0</v>
      </c>
      <c r="AE62">
        <f>IF(AC62*$H$13&gt;=AG62,1.0,(AG62/(AG62-AC62*$H$13)))</f>
        <v>0</v>
      </c>
      <c r="AF62">
        <f>(AE62-1)*100</f>
        <v>0</v>
      </c>
      <c r="AG62">
        <f>MAX(0,($B$13+$C$13*CG62)/(1+$D$13*CG62)*BZ62/(CB62+273)*$E$13)</f>
        <v>0</v>
      </c>
      <c r="AH62" t="s">
        <v>271</v>
      </c>
      <c r="AI62" t="s">
        <v>271</v>
      </c>
      <c r="AJ62">
        <v>0</v>
      </c>
      <c r="AK62">
        <v>0</v>
      </c>
      <c r="AL62">
        <f>AK62-AJ62</f>
        <v>0</v>
      </c>
      <c r="AM62">
        <f>AL62/AK62</f>
        <v>0</v>
      </c>
      <c r="AN62">
        <v>0</v>
      </c>
      <c r="AO62" t="s">
        <v>271</v>
      </c>
      <c r="AP62" t="s">
        <v>271</v>
      </c>
      <c r="AQ62">
        <v>0</v>
      </c>
      <c r="AR62">
        <v>0</v>
      </c>
      <c r="AS62">
        <f>1-AQ62/AR62</f>
        <v>0</v>
      </c>
      <c r="AT62">
        <v>0.5</v>
      </c>
      <c r="AU62">
        <f>BK62</f>
        <v>0</v>
      </c>
      <c r="AV62">
        <f>H62</f>
        <v>0</v>
      </c>
      <c r="AW62">
        <f>AS62*AT62*AU62</f>
        <v>0</v>
      </c>
      <c r="AX62">
        <f>BC62/AR62</f>
        <v>0</v>
      </c>
      <c r="AY62">
        <f>(AV62-AN62)/AU62</f>
        <v>0</v>
      </c>
      <c r="AZ62">
        <f>(AK62-AR62)/AR62</f>
        <v>0</v>
      </c>
      <c r="BA62" t="s">
        <v>271</v>
      </c>
      <c r="BB62">
        <v>0</v>
      </c>
      <c r="BC62">
        <f>AR62-BB62</f>
        <v>0</v>
      </c>
      <c r="BD62">
        <f>(AR62-AQ62)/(AR62-BB62)</f>
        <v>0</v>
      </c>
      <c r="BE62">
        <f>(AK62-AR62)/(AK62-BB62)</f>
        <v>0</v>
      </c>
      <c r="BF62">
        <f>(AR62-AQ62)/(AR62-AJ62)</f>
        <v>0</v>
      </c>
      <c r="BG62">
        <f>(AK62-AR62)/(AK62-AJ62)</f>
        <v>0</v>
      </c>
      <c r="BH62">
        <f>(BD62*BB62/AQ62)</f>
        <v>0</v>
      </c>
      <c r="BI62">
        <f>(1-BH62)</f>
        <v>0</v>
      </c>
      <c r="BJ62">
        <f>$B$11*CH62+$C$11*CI62+$F$11*CJ62*(1-CM62)</f>
        <v>0</v>
      </c>
      <c r="BK62">
        <f>BJ62*BL62</f>
        <v>0</v>
      </c>
      <c r="BL62">
        <f>($B$11*$D$9+$C$11*$D$9+$F$11*((CW62+CO62)/MAX(CW62+CO62+CX62, 0.1)*$I$9+CX62/MAX(CW62+CO62+CX62, 0.1)*$J$9))/($B$11+$C$11+$F$11)</f>
        <v>0</v>
      </c>
      <c r="BM62">
        <f>($B$11*$K$9+$C$11*$K$9+$F$11*((CW62+CO62)/MAX(CW62+CO62+CX62, 0.1)*$P$9+CX62/MAX(CW62+CO62+CX62, 0.1)*$Q$9))/($B$11+$C$11+$F$11)</f>
        <v>0</v>
      </c>
      <c r="BN62">
        <v>6</v>
      </c>
      <c r="BO62">
        <v>0.5</v>
      </c>
      <c r="BP62" t="s">
        <v>272</v>
      </c>
      <c r="BQ62">
        <v>2</v>
      </c>
      <c r="BR62">
        <v>1604418319.1</v>
      </c>
      <c r="BS62">
        <v>137.813</v>
      </c>
      <c r="BT62">
        <v>154.956</v>
      </c>
      <c r="BU62">
        <v>21.7682</v>
      </c>
      <c r="BV62">
        <v>20.0659</v>
      </c>
      <c r="BW62">
        <v>137.96</v>
      </c>
      <c r="BX62">
        <v>21.4402</v>
      </c>
      <c r="BY62">
        <v>500.054</v>
      </c>
      <c r="BZ62">
        <v>100.546</v>
      </c>
      <c r="CA62">
        <v>0.0999908</v>
      </c>
      <c r="CB62">
        <v>25.0955</v>
      </c>
      <c r="CC62">
        <v>24.9895</v>
      </c>
      <c r="CD62">
        <v>999.9</v>
      </c>
      <c r="CE62">
        <v>0</v>
      </c>
      <c r="CF62">
        <v>0</v>
      </c>
      <c r="CG62">
        <v>9983.75</v>
      </c>
      <c r="CH62">
        <v>0</v>
      </c>
      <c r="CI62">
        <v>1.00795</v>
      </c>
      <c r="CJ62">
        <v>1200.05</v>
      </c>
      <c r="CK62">
        <v>0.967011</v>
      </c>
      <c r="CL62">
        <v>0.032989</v>
      </c>
      <c r="CM62">
        <v>0</v>
      </c>
      <c r="CN62">
        <v>2.4998</v>
      </c>
      <c r="CO62">
        <v>0</v>
      </c>
      <c r="CP62">
        <v>7636.54</v>
      </c>
      <c r="CQ62">
        <v>11401.9</v>
      </c>
      <c r="CR62">
        <v>38.125</v>
      </c>
      <c r="CS62">
        <v>41.25</v>
      </c>
      <c r="CT62">
        <v>39.625</v>
      </c>
      <c r="CU62">
        <v>39.937</v>
      </c>
      <c r="CV62">
        <v>38.437</v>
      </c>
      <c r="CW62">
        <v>1160.46</v>
      </c>
      <c r="CX62">
        <v>39.59</v>
      </c>
      <c r="CY62">
        <v>0</v>
      </c>
      <c r="CZ62">
        <v>1604418319.1</v>
      </c>
      <c r="DA62">
        <v>0</v>
      </c>
      <c r="DB62">
        <v>2.5281</v>
      </c>
      <c r="DC62">
        <v>0.0736592731616764</v>
      </c>
      <c r="DD62">
        <v>127.948017356045</v>
      </c>
      <c r="DE62">
        <v>7620.0568</v>
      </c>
      <c r="DF62">
        <v>15</v>
      </c>
      <c r="DG62">
        <v>1604417947.1</v>
      </c>
      <c r="DH62" t="s">
        <v>273</v>
      </c>
      <c r="DI62">
        <v>1604417940.1</v>
      </c>
      <c r="DJ62">
        <v>1604417947.1</v>
      </c>
      <c r="DK62">
        <v>1</v>
      </c>
      <c r="DL62">
        <v>-0.134</v>
      </c>
      <c r="DM62">
        <v>0.013</v>
      </c>
      <c r="DN62">
        <v>0.037</v>
      </c>
      <c r="DO62">
        <v>0.31</v>
      </c>
      <c r="DP62">
        <v>420</v>
      </c>
      <c r="DQ62">
        <v>20</v>
      </c>
      <c r="DR62">
        <v>0.08</v>
      </c>
      <c r="DS62">
        <v>0.06</v>
      </c>
      <c r="DT62">
        <v>0</v>
      </c>
      <c r="DU62">
        <v>0</v>
      </c>
      <c r="DV62" t="s">
        <v>274</v>
      </c>
      <c r="DW62">
        <v>100</v>
      </c>
      <c r="DX62">
        <v>100</v>
      </c>
      <c r="DY62">
        <v>-0.147</v>
      </c>
      <c r="DZ62">
        <v>0.328</v>
      </c>
      <c r="EA62">
        <v>-0.278027610152098</v>
      </c>
      <c r="EB62">
        <v>0.00106189765250334</v>
      </c>
      <c r="EC62">
        <v>-8.23004791133579e-07</v>
      </c>
      <c r="ED62">
        <v>1.95222372915411e-10</v>
      </c>
      <c r="EE62">
        <v>0.0605696754882689</v>
      </c>
      <c r="EF62">
        <v>0.0242991256848972</v>
      </c>
      <c r="EG62">
        <v>-0.00102667963148939</v>
      </c>
      <c r="EH62">
        <v>2.21636158600722e-05</v>
      </c>
      <c r="EI62">
        <v>2</v>
      </c>
      <c r="EJ62">
        <v>2037</v>
      </c>
      <c r="EK62">
        <v>1</v>
      </c>
      <c r="EL62">
        <v>24</v>
      </c>
      <c r="EM62">
        <v>6.3</v>
      </c>
      <c r="EN62">
        <v>6.2</v>
      </c>
      <c r="EO62">
        <v>2</v>
      </c>
      <c r="EP62">
        <v>511.558</v>
      </c>
      <c r="EQ62">
        <v>526.269</v>
      </c>
      <c r="ER62">
        <v>22.5959</v>
      </c>
      <c r="ES62">
        <v>25.486</v>
      </c>
      <c r="ET62">
        <v>30.0002</v>
      </c>
      <c r="EU62">
        <v>25.3363</v>
      </c>
      <c r="EV62">
        <v>25.2927</v>
      </c>
      <c r="EW62">
        <v>9.58987</v>
      </c>
      <c r="EX62">
        <v>24.6358</v>
      </c>
      <c r="EY62">
        <v>100</v>
      </c>
      <c r="EZ62">
        <v>22.6073</v>
      </c>
      <c r="FA62">
        <v>165.85</v>
      </c>
      <c r="FB62">
        <v>20</v>
      </c>
      <c r="FC62">
        <v>102.325</v>
      </c>
      <c r="FD62">
        <v>102.097</v>
      </c>
    </row>
    <row r="63" spans="1:160">
      <c r="A63">
        <v>47</v>
      </c>
      <c r="B63">
        <v>1604418321.1</v>
      </c>
      <c r="C63">
        <v>92</v>
      </c>
      <c r="D63" t="s">
        <v>365</v>
      </c>
      <c r="E63" t="s">
        <v>366</v>
      </c>
      <c r="F63">
        <v>1604418321.1</v>
      </c>
      <c r="G63">
        <f>BY63*AE63*(BU63-BV63)/(100*BN63*(1000-AE63*BU63))</f>
        <v>0</v>
      </c>
      <c r="H63">
        <f>BY63*AE63*(BT63-BS63*(1000-AE63*BV63)/(1000-AE63*BU63))/(100*BN63)</f>
        <v>0</v>
      </c>
      <c r="I63">
        <f>BS63 - IF(AE63&gt;1, H63*BN63*100.0/(AG63*CG63), 0)</f>
        <v>0</v>
      </c>
      <c r="J63">
        <f>((P63-G63/2)*I63-H63)/(P63+G63/2)</f>
        <v>0</v>
      </c>
      <c r="K63">
        <f>J63*(BZ63+CA63)/1000.0</f>
        <v>0</v>
      </c>
      <c r="L63">
        <f>(BS63 - IF(AE63&gt;1, H63*BN63*100.0/(AG63*CG63), 0))*(BZ63+CA63)/1000.0</f>
        <v>0</v>
      </c>
      <c r="M63">
        <f>2.0/((1/O63-1/N63)+SIGN(O63)*SQRT((1/O63-1/N63)*(1/O63-1/N63) + 4*BO63/((BO63+1)*(BO63+1))*(2*1/O63*1/N63-1/N63*1/N63)))</f>
        <v>0</v>
      </c>
      <c r="N63">
        <f>IF(LEFT(BP63,1)&lt;&gt;"0",IF(LEFT(BP63,1)="1",3.0,BQ63),$D$5+$E$5*(CG63*BZ63/($K$5*1000))+$F$5*(CG63*BZ63/($K$5*1000))*MAX(MIN(BN63,$J$5),$I$5)*MAX(MIN(BN63,$J$5),$I$5)+$G$5*MAX(MIN(BN63,$J$5),$I$5)*(CG63*BZ63/($K$5*1000))+$H$5*(CG63*BZ63/($K$5*1000))*(CG63*BZ63/($K$5*1000)))</f>
        <v>0</v>
      </c>
      <c r="O63">
        <f>G63*(1000-(1000*0.61365*exp(17.502*S63/(240.97+S63))/(BZ63+CA63)+BU63)/2)/(1000*0.61365*exp(17.502*S63/(240.97+S63))/(BZ63+CA63)-BU63)</f>
        <v>0</v>
      </c>
      <c r="P63">
        <f>1/((BO63+1)/(M63/1.6)+1/(N63/1.37)) + BO63/((BO63+1)/(M63/1.6) + BO63/(N63/1.37))</f>
        <v>0</v>
      </c>
      <c r="Q63">
        <f>(BK63*BM63)</f>
        <v>0</v>
      </c>
      <c r="R63">
        <f>(CB63+(Q63+2*0.95*5.67E-8*(((CB63+$B$7)+273)^4-(CB63+273)^4)-44100*G63)/(1.84*29.3*N63+8*0.95*5.67E-8*(CB63+273)^3))</f>
        <v>0</v>
      </c>
      <c r="S63">
        <f>($C$7*CC63+$D$7*CD63+$E$7*R63)</f>
        <v>0</v>
      </c>
      <c r="T63">
        <f>0.61365*exp(17.502*S63/(240.97+S63))</f>
        <v>0</v>
      </c>
      <c r="U63">
        <f>(V63/W63*100)</f>
        <v>0</v>
      </c>
      <c r="V63">
        <f>BU63*(BZ63+CA63)/1000</f>
        <v>0</v>
      </c>
      <c r="W63">
        <f>0.61365*exp(17.502*CB63/(240.97+CB63))</f>
        <v>0</v>
      </c>
      <c r="X63">
        <f>(T63-BU63*(BZ63+CA63)/1000)</f>
        <v>0</v>
      </c>
      <c r="Y63">
        <f>(-G63*44100)</f>
        <v>0</v>
      </c>
      <c r="Z63">
        <f>2*29.3*N63*0.92*(CB63-S63)</f>
        <v>0</v>
      </c>
      <c r="AA63">
        <f>2*0.95*5.67E-8*(((CB63+$B$7)+273)^4-(S63+273)^4)</f>
        <v>0</v>
      </c>
      <c r="AB63">
        <f>Q63+AA63+Y63+Z63</f>
        <v>0</v>
      </c>
      <c r="AC63">
        <v>0</v>
      </c>
      <c r="AD63">
        <v>0</v>
      </c>
      <c r="AE63">
        <f>IF(AC63*$H$13&gt;=AG63,1.0,(AG63/(AG63-AC63*$H$13)))</f>
        <v>0</v>
      </c>
      <c r="AF63">
        <f>(AE63-1)*100</f>
        <v>0</v>
      </c>
      <c r="AG63">
        <f>MAX(0,($B$13+$C$13*CG63)/(1+$D$13*CG63)*BZ63/(CB63+273)*$E$13)</f>
        <v>0</v>
      </c>
      <c r="AH63" t="s">
        <v>271</v>
      </c>
      <c r="AI63" t="s">
        <v>271</v>
      </c>
      <c r="AJ63">
        <v>0</v>
      </c>
      <c r="AK63">
        <v>0</v>
      </c>
      <c r="AL63">
        <f>AK63-AJ63</f>
        <v>0</v>
      </c>
      <c r="AM63">
        <f>AL63/AK63</f>
        <v>0</v>
      </c>
      <c r="AN63">
        <v>0</v>
      </c>
      <c r="AO63" t="s">
        <v>271</v>
      </c>
      <c r="AP63" t="s">
        <v>271</v>
      </c>
      <c r="AQ63">
        <v>0</v>
      </c>
      <c r="AR63">
        <v>0</v>
      </c>
      <c r="AS63">
        <f>1-AQ63/AR63</f>
        <v>0</v>
      </c>
      <c r="AT63">
        <v>0.5</v>
      </c>
      <c r="AU63">
        <f>BK63</f>
        <v>0</v>
      </c>
      <c r="AV63">
        <f>H63</f>
        <v>0</v>
      </c>
      <c r="AW63">
        <f>AS63*AT63*AU63</f>
        <v>0</v>
      </c>
      <c r="AX63">
        <f>BC63/AR63</f>
        <v>0</v>
      </c>
      <c r="AY63">
        <f>(AV63-AN63)/AU63</f>
        <v>0</v>
      </c>
      <c r="AZ63">
        <f>(AK63-AR63)/AR63</f>
        <v>0</v>
      </c>
      <c r="BA63" t="s">
        <v>271</v>
      </c>
      <c r="BB63">
        <v>0</v>
      </c>
      <c r="BC63">
        <f>AR63-BB63</f>
        <v>0</v>
      </c>
      <c r="BD63">
        <f>(AR63-AQ63)/(AR63-BB63)</f>
        <v>0</v>
      </c>
      <c r="BE63">
        <f>(AK63-AR63)/(AK63-BB63)</f>
        <v>0</v>
      </c>
      <c r="BF63">
        <f>(AR63-AQ63)/(AR63-AJ63)</f>
        <v>0</v>
      </c>
      <c r="BG63">
        <f>(AK63-AR63)/(AK63-AJ63)</f>
        <v>0</v>
      </c>
      <c r="BH63">
        <f>(BD63*BB63/AQ63)</f>
        <v>0</v>
      </c>
      <c r="BI63">
        <f>(1-BH63)</f>
        <v>0</v>
      </c>
      <c r="BJ63">
        <f>$B$11*CH63+$C$11*CI63+$F$11*CJ63*(1-CM63)</f>
        <v>0</v>
      </c>
      <c r="BK63">
        <f>BJ63*BL63</f>
        <v>0</v>
      </c>
      <c r="BL63">
        <f>($B$11*$D$9+$C$11*$D$9+$F$11*((CW63+CO63)/MAX(CW63+CO63+CX63, 0.1)*$I$9+CX63/MAX(CW63+CO63+CX63, 0.1)*$J$9))/($B$11+$C$11+$F$11)</f>
        <v>0</v>
      </c>
      <c r="BM63">
        <f>($B$11*$K$9+$C$11*$K$9+$F$11*((CW63+CO63)/MAX(CW63+CO63+CX63, 0.1)*$P$9+CX63/MAX(CW63+CO63+CX63, 0.1)*$Q$9))/($B$11+$C$11+$F$11)</f>
        <v>0</v>
      </c>
      <c r="BN63">
        <v>6</v>
      </c>
      <c r="BO63">
        <v>0.5</v>
      </c>
      <c r="BP63" t="s">
        <v>272</v>
      </c>
      <c r="BQ63">
        <v>2</v>
      </c>
      <c r="BR63">
        <v>1604418321.1</v>
      </c>
      <c r="BS63">
        <v>140.984</v>
      </c>
      <c r="BT63">
        <v>158.34</v>
      </c>
      <c r="BU63">
        <v>21.7687</v>
      </c>
      <c r="BV63">
        <v>20.0676</v>
      </c>
      <c r="BW63">
        <v>141.128</v>
      </c>
      <c r="BX63">
        <v>21.4406</v>
      </c>
      <c r="BY63">
        <v>500.01</v>
      </c>
      <c r="BZ63">
        <v>100.545</v>
      </c>
      <c r="CA63">
        <v>0.0998826</v>
      </c>
      <c r="CB63">
        <v>25.095</v>
      </c>
      <c r="CC63">
        <v>24.988</v>
      </c>
      <c r="CD63">
        <v>999.9</v>
      </c>
      <c r="CE63">
        <v>0</v>
      </c>
      <c r="CF63">
        <v>0</v>
      </c>
      <c r="CG63">
        <v>9991.25</v>
      </c>
      <c r="CH63">
        <v>0</v>
      </c>
      <c r="CI63">
        <v>1.00795</v>
      </c>
      <c r="CJ63">
        <v>1200.06</v>
      </c>
      <c r="CK63">
        <v>0.967011</v>
      </c>
      <c r="CL63">
        <v>0.032989</v>
      </c>
      <c r="CM63">
        <v>0</v>
      </c>
      <c r="CN63">
        <v>2.7924</v>
      </c>
      <c r="CO63">
        <v>0</v>
      </c>
      <c r="CP63">
        <v>7640.66</v>
      </c>
      <c r="CQ63">
        <v>11402</v>
      </c>
      <c r="CR63">
        <v>38.125</v>
      </c>
      <c r="CS63">
        <v>41.25</v>
      </c>
      <c r="CT63">
        <v>39.625</v>
      </c>
      <c r="CU63">
        <v>39.937</v>
      </c>
      <c r="CV63">
        <v>38.437</v>
      </c>
      <c r="CW63">
        <v>1160.47</v>
      </c>
      <c r="CX63">
        <v>39.59</v>
      </c>
      <c r="CY63">
        <v>0</v>
      </c>
      <c r="CZ63">
        <v>1604418320.9</v>
      </c>
      <c r="DA63">
        <v>0</v>
      </c>
      <c r="DB63">
        <v>2.538348</v>
      </c>
      <c r="DC63">
        <v>0.687926963222136</v>
      </c>
      <c r="DD63">
        <v>132.719327788234</v>
      </c>
      <c r="DE63">
        <v>7624.01</v>
      </c>
      <c r="DF63">
        <v>15</v>
      </c>
      <c r="DG63">
        <v>1604417947.1</v>
      </c>
      <c r="DH63" t="s">
        <v>273</v>
      </c>
      <c r="DI63">
        <v>1604417940.1</v>
      </c>
      <c r="DJ63">
        <v>1604417947.1</v>
      </c>
      <c r="DK63">
        <v>1</v>
      </c>
      <c r="DL63">
        <v>-0.134</v>
      </c>
      <c r="DM63">
        <v>0.013</v>
      </c>
      <c r="DN63">
        <v>0.037</v>
      </c>
      <c r="DO63">
        <v>0.31</v>
      </c>
      <c r="DP63">
        <v>420</v>
      </c>
      <c r="DQ63">
        <v>20</v>
      </c>
      <c r="DR63">
        <v>0.08</v>
      </c>
      <c r="DS63">
        <v>0.06</v>
      </c>
      <c r="DT63">
        <v>0</v>
      </c>
      <c r="DU63">
        <v>0</v>
      </c>
      <c r="DV63" t="s">
        <v>274</v>
      </c>
      <c r="DW63">
        <v>100</v>
      </c>
      <c r="DX63">
        <v>100</v>
      </c>
      <c r="DY63">
        <v>-0.144</v>
      </c>
      <c r="DZ63">
        <v>0.3281</v>
      </c>
      <c r="EA63">
        <v>-0.278027610152098</v>
      </c>
      <c r="EB63">
        <v>0.00106189765250334</v>
      </c>
      <c r="EC63">
        <v>-8.23004791133579e-07</v>
      </c>
      <c r="ED63">
        <v>1.95222372915411e-10</v>
      </c>
      <c r="EE63">
        <v>0.0605696754882689</v>
      </c>
      <c r="EF63">
        <v>0.0242991256848972</v>
      </c>
      <c r="EG63">
        <v>-0.00102667963148939</v>
      </c>
      <c r="EH63">
        <v>2.21636158600722e-05</v>
      </c>
      <c r="EI63">
        <v>2</v>
      </c>
      <c r="EJ63">
        <v>2037</v>
      </c>
      <c r="EK63">
        <v>1</v>
      </c>
      <c r="EL63">
        <v>24</v>
      </c>
      <c r="EM63">
        <v>6.3</v>
      </c>
      <c r="EN63">
        <v>6.2</v>
      </c>
      <c r="EO63">
        <v>2</v>
      </c>
      <c r="EP63">
        <v>511.515</v>
      </c>
      <c r="EQ63">
        <v>526.365</v>
      </c>
      <c r="ER63">
        <v>22.6009</v>
      </c>
      <c r="ES63">
        <v>25.486</v>
      </c>
      <c r="ET63">
        <v>30.0001</v>
      </c>
      <c r="EU63">
        <v>25.3363</v>
      </c>
      <c r="EV63">
        <v>25.2927</v>
      </c>
      <c r="EW63">
        <v>9.76015</v>
      </c>
      <c r="EX63">
        <v>24.6358</v>
      </c>
      <c r="EY63">
        <v>100</v>
      </c>
      <c r="EZ63">
        <v>22.6073</v>
      </c>
      <c r="FA63">
        <v>170.87</v>
      </c>
      <c r="FB63">
        <v>20</v>
      </c>
      <c r="FC63">
        <v>102.325</v>
      </c>
      <c r="FD63">
        <v>102.096</v>
      </c>
    </row>
    <row r="64" spans="1:160">
      <c r="A64">
        <v>48</v>
      </c>
      <c r="B64">
        <v>1604418323.1</v>
      </c>
      <c r="C64">
        <v>94</v>
      </c>
      <c r="D64" t="s">
        <v>367</v>
      </c>
      <c r="E64" t="s">
        <v>368</v>
      </c>
      <c r="F64">
        <v>1604418323.1</v>
      </c>
      <c r="G64">
        <f>BY64*AE64*(BU64-BV64)/(100*BN64*(1000-AE64*BU64))</f>
        <v>0</v>
      </c>
      <c r="H64">
        <f>BY64*AE64*(BT64-BS64*(1000-AE64*BV64)/(1000-AE64*BU64))/(100*BN64)</f>
        <v>0</v>
      </c>
      <c r="I64">
        <f>BS64 - IF(AE64&gt;1, H64*BN64*100.0/(AG64*CG64), 0)</f>
        <v>0</v>
      </c>
      <c r="J64">
        <f>((P64-G64/2)*I64-H64)/(P64+G64/2)</f>
        <v>0</v>
      </c>
      <c r="K64">
        <f>J64*(BZ64+CA64)/1000.0</f>
        <v>0</v>
      </c>
      <c r="L64">
        <f>(BS64 - IF(AE64&gt;1, H64*BN64*100.0/(AG64*CG64), 0))*(BZ64+CA64)/1000.0</f>
        <v>0</v>
      </c>
      <c r="M64">
        <f>2.0/((1/O64-1/N64)+SIGN(O64)*SQRT((1/O64-1/N64)*(1/O64-1/N64) + 4*BO64/((BO64+1)*(BO64+1))*(2*1/O64*1/N64-1/N64*1/N64)))</f>
        <v>0</v>
      </c>
      <c r="N64">
        <f>IF(LEFT(BP64,1)&lt;&gt;"0",IF(LEFT(BP64,1)="1",3.0,BQ64),$D$5+$E$5*(CG64*BZ64/($K$5*1000))+$F$5*(CG64*BZ64/($K$5*1000))*MAX(MIN(BN64,$J$5),$I$5)*MAX(MIN(BN64,$J$5),$I$5)+$G$5*MAX(MIN(BN64,$J$5),$I$5)*(CG64*BZ64/($K$5*1000))+$H$5*(CG64*BZ64/($K$5*1000))*(CG64*BZ64/($K$5*1000)))</f>
        <v>0</v>
      </c>
      <c r="O64">
        <f>G64*(1000-(1000*0.61365*exp(17.502*S64/(240.97+S64))/(BZ64+CA64)+BU64)/2)/(1000*0.61365*exp(17.502*S64/(240.97+S64))/(BZ64+CA64)-BU64)</f>
        <v>0</v>
      </c>
      <c r="P64">
        <f>1/((BO64+1)/(M64/1.6)+1/(N64/1.37)) + BO64/((BO64+1)/(M64/1.6) + BO64/(N64/1.37))</f>
        <v>0</v>
      </c>
      <c r="Q64">
        <f>(BK64*BM64)</f>
        <v>0</v>
      </c>
      <c r="R64">
        <f>(CB64+(Q64+2*0.95*5.67E-8*(((CB64+$B$7)+273)^4-(CB64+273)^4)-44100*G64)/(1.84*29.3*N64+8*0.95*5.67E-8*(CB64+273)^3))</f>
        <v>0</v>
      </c>
      <c r="S64">
        <f>($C$7*CC64+$D$7*CD64+$E$7*R64)</f>
        <v>0</v>
      </c>
      <c r="T64">
        <f>0.61365*exp(17.502*S64/(240.97+S64))</f>
        <v>0</v>
      </c>
      <c r="U64">
        <f>(V64/W64*100)</f>
        <v>0</v>
      </c>
      <c r="V64">
        <f>BU64*(BZ64+CA64)/1000</f>
        <v>0</v>
      </c>
      <c r="W64">
        <f>0.61365*exp(17.502*CB64/(240.97+CB64))</f>
        <v>0</v>
      </c>
      <c r="X64">
        <f>(T64-BU64*(BZ64+CA64)/1000)</f>
        <v>0</v>
      </c>
      <c r="Y64">
        <f>(-G64*44100)</f>
        <v>0</v>
      </c>
      <c r="Z64">
        <f>2*29.3*N64*0.92*(CB64-S64)</f>
        <v>0</v>
      </c>
      <c r="AA64">
        <f>2*0.95*5.67E-8*(((CB64+$B$7)+273)^4-(S64+273)^4)</f>
        <v>0</v>
      </c>
      <c r="AB64">
        <f>Q64+AA64+Y64+Z64</f>
        <v>0</v>
      </c>
      <c r="AC64">
        <v>0</v>
      </c>
      <c r="AD64">
        <v>0</v>
      </c>
      <c r="AE64">
        <f>IF(AC64*$H$13&gt;=AG64,1.0,(AG64/(AG64-AC64*$H$13)))</f>
        <v>0</v>
      </c>
      <c r="AF64">
        <f>(AE64-1)*100</f>
        <v>0</v>
      </c>
      <c r="AG64">
        <f>MAX(0,($B$13+$C$13*CG64)/(1+$D$13*CG64)*BZ64/(CB64+273)*$E$13)</f>
        <v>0</v>
      </c>
      <c r="AH64" t="s">
        <v>271</v>
      </c>
      <c r="AI64" t="s">
        <v>271</v>
      </c>
      <c r="AJ64">
        <v>0</v>
      </c>
      <c r="AK64">
        <v>0</v>
      </c>
      <c r="AL64">
        <f>AK64-AJ64</f>
        <v>0</v>
      </c>
      <c r="AM64">
        <f>AL64/AK64</f>
        <v>0</v>
      </c>
      <c r="AN64">
        <v>0</v>
      </c>
      <c r="AO64" t="s">
        <v>271</v>
      </c>
      <c r="AP64" t="s">
        <v>271</v>
      </c>
      <c r="AQ64">
        <v>0</v>
      </c>
      <c r="AR64">
        <v>0</v>
      </c>
      <c r="AS64">
        <f>1-AQ64/AR64</f>
        <v>0</v>
      </c>
      <c r="AT64">
        <v>0.5</v>
      </c>
      <c r="AU64">
        <f>BK64</f>
        <v>0</v>
      </c>
      <c r="AV64">
        <f>H64</f>
        <v>0</v>
      </c>
      <c r="AW64">
        <f>AS64*AT64*AU64</f>
        <v>0</v>
      </c>
      <c r="AX64">
        <f>BC64/AR64</f>
        <v>0</v>
      </c>
      <c r="AY64">
        <f>(AV64-AN64)/AU64</f>
        <v>0</v>
      </c>
      <c r="AZ64">
        <f>(AK64-AR64)/AR64</f>
        <v>0</v>
      </c>
      <c r="BA64" t="s">
        <v>271</v>
      </c>
      <c r="BB64">
        <v>0</v>
      </c>
      <c r="BC64">
        <f>AR64-BB64</f>
        <v>0</v>
      </c>
      <c r="BD64">
        <f>(AR64-AQ64)/(AR64-BB64)</f>
        <v>0</v>
      </c>
      <c r="BE64">
        <f>(AK64-AR64)/(AK64-BB64)</f>
        <v>0</v>
      </c>
      <c r="BF64">
        <f>(AR64-AQ64)/(AR64-AJ64)</f>
        <v>0</v>
      </c>
      <c r="BG64">
        <f>(AK64-AR64)/(AK64-AJ64)</f>
        <v>0</v>
      </c>
      <c r="BH64">
        <f>(BD64*BB64/AQ64)</f>
        <v>0</v>
      </c>
      <c r="BI64">
        <f>(1-BH64)</f>
        <v>0</v>
      </c>
      <c r="BJ64">
        <f>$B$11*CH64+$C$11*CI64+$F$11*CJ64*(1-CM64)</f>
        <v>0</v>
      </c>
      <c r="BK64">
        <f>BJ64*BL64</f>
        <v>0</v>
      </c>
      <c r="BL64">
        <f>($B$11*$D$9+$C$11*$D$9+$F$11*((CW64+CO64)/MAX(CW64+CO64+CX64, 0.1)*$I$9+CX64/MAX(CW64+CO64+CX64, 0.1)*$J$9))/($B$11+$C$11+$F$11)</f>
        <v>0</v>
      </c>
      <c r="BM64">
        <f>($B$11*$K$9+$C$11*$K$9+$F$11*((CW64+CO64)/MAX(CW64+CO64+CX64, 0.1)*$P$9+CX64/MAX(CW64+CO64+CX64, 0.1)*$Q$9))/($B$11+$C$11+$F$11)</f>
        <v>0</v>
      </c>
      <c r="BN64">
        <v>6</v>
      </c>
      <c r="BO64">
        <v>0.5</v>
      </c>
      <c r="BP64" t="s">
        <v>272</v>
      </c>
      <c r="BQ64">
        <v>2</v>
      </c>
      <c r="BR64">
        <v>1604418323.1</v>
      </c>
      <c r="BS64">
        <v>144.164</v>
      </c>
      <c r="BT64">
        <v>161.757</v>
      </c>
      <c r="BU64">
        <v>21.7703</v>
      </c>
      <c r="BV64">
        <v>20.0692</v>
      </c>
      <c r="BW64">
        <v>144.305</v>
      </c>
      <c r="BX64">
        <v>21.4423</v>
      </c>
      <c r="BY64">
        <v>499.973</v>
      </c>
      <c r="BZ64">
        <v>100.545</v>
      </c>
      <c r="CA64">
        <v>0.100076</v>
      </c>
      <c r="CB64">
        <v>25.0966</v>
      </c>
      <c r="CC64">
        <v>24.9796</v>
      </c>
      <c r="CD64">
        <v>999.9</v>
      </c>
      <c r="CE64">
        <v>0</v>
      </c>
      <c r="CF64">
        <v>0</v>
      </c>
      <c r="CG64">
        <v>9963.75</v>
      </c>
      <c r="CH64">
        <v>0</v>
      </c>
      <c r="CI64">
        <v>1.00795</v>
      </c>
      <c r="CJ64">
        <v>1200.06</v>
      </c>
      <c r="CK64">
        <v>0.967011</v>
      </c>
      <c r="CL64">
        <v>0.032989</v>
      </c>
      <c r="CM64">
        <v>0</v>
      </c>
      <c r="CN64">
        <v>2.7399</v>
      </c>
      <c r="CO64">
        <v>0</v>
      </c>
      <c r="CP64">
        <v>7646.48</v>
      </c>
      <c r="CQ64">
        <v>11402</v>
      </c>
      <c r="CR64">
        <v>38.125</v>
      </c>
      <c r="CS64">
        <v>41.187</v>
      </c>
      <c r="CT64">
        <v>39.625</v>
      </c>
      <c r="CU64">
        <v>40</v>
      </c>
      <c r="CV64">
        <v>38.437</v>
      </c>
      <c r="CW64">
        <v>1160.47</v>
      </c>
      <c r="CX64">
        <v>39.59</v>
      </c>
      <c r="CY64">
        <v>0</v>
      </c>
      <c r="CZ64">
        <v>1604418323.3</v>
      </c>
      <c r="DA64">
        <v>0</v>
      </c>
      <c r="DB64">
        <v>2.57382</v>
      </c>
      <c r="DC64">
        <v>0.624138822392027</v>
      </c>
      <c r="DD64">
        <v>132.976191285567</v>
      </c>
      <c r="DE64">
        <v>7629.3128</v>
      </c>
      <c r="DF64">
        <v>15</v>
      </c>
      <c r="DG64">
        <v>1604417947.1</v>
      </c>
      <c r="DH64" t="s">
        <v>273</v>
      </c>
      <c r="DI64">
        <v>1604417940.1</v>
      </c>
      <c r="DJ64">
        <v>1604417947.1</v>
      </c>
      <c r="DK64">
        <v>1</v>
      </c>
      <c r="DL64">
        <v>-0.134</v>
      </c>
      <c r="DM64">
        <v>0.013</v>
      </c>
      <c r="DN64">
        <v>0.037</v>
      </c>
      <c r="DO64">
        <v>0.31</v>
      </c>
      <c r="DP64">
        <v>420</v>
      </c>
      <c r="DQ64">
        <v>20</v>
      </c>
      <c r="DR64">
        <v>0.08</v>
      </c>
      <c r="DS64">
        <v>0.06</v>
      </c>
      <c r="DT64">
        <v>0</v>
      </c>
      <c r="DU64">
        <v>0</v>
      </c>
      <c r="DV64" t="s">
        <v>274</v>
      </c>
      <c r="DW64">
        <v>100</v>
      </c>
      <c r="DX64">
        <v>100</v>
      </c>
      <c r="DY64">
        <v>-0.141</v>
      </c>
      <c r="DZ64">
        <v>0.328</v>
      </c>
      <c r="EA64">
        <v>-0.278027610152098</v>
      </c>
      <c r="EB64">
        <v>0.00106189765250334</v>
      </c>
      <c r="EC64">
        <v>-8.23004791133579e-07</v>
      </c>
      <c r="ED64">
        <v>1.95222372915411e-10</v>
      </c>
      <c r="EE64">
        <v>0.0605696754882689</v>
      </c>
      <c r="EF64">
        <v>0.0242991256848972</v>
      </c>
      <c r="EG64">
        <v>-0.00102667963148939</v>
      </c>
      <c r="EH64">
        <v>2.21636158600722e-05</v>
      </c>
      <c r="EI64">
        <v>2</v>
      </c>
      <c r="EJ64">
        <v>2037</v>
      </c>
      <c r="EK64">
        <v>1</v>
      </c>
      <c r="EL64">
        <v>24</v>
      </c>
      <c r="EM64">
        <v>6.4</v>
      </c>
      <c r="EN64">
        <v>6.3</v>
      </c>
      <c r="EO64">
        <v>2</v>
      </c>
      <c r="EP64">
        <v>511.558</v>
      </c>
      <c r="EQ64">
        <v>526.403</v>
      </c>
      <c r="ER64">
        <v>22.6061</v>
      </c>
      <c r="ES64">
        <v>25.486</v>
      </c>
      <c r="ET64">
        <v>30</v>
      </c>
      <c r="EU64">
        <v>25.3363</v>
      </c>
      <c r="EV64">
        <v>25.2927</v>
      </c>
      <c r="EW64">
        <v>9.91733</v>
      </c>
      <c r="EX64">
        <v>24.6358</v>
      </c>
      <c r="EY64">
        <v>100</v>
      </c>
      <c r="EZ64">
        <v>22.6166</v>
      </c>
      <c r="FA64">
        <v>175.9</v>
      </c>
      <c r="FB64">
        <v>20</v>
      </c>
      <c r="FC64">
        <v>102.325</v>
      </c>
      <c r="FD64">
        <v>102.096</v>
      </c>
    </row>
    <row r="65" spans="1:160">
      <c r="A65">
        <v>49</v>
      </c>
      <c r="B65">
        <v>1604418325.1</v>
      </c>
      <c r="C65">
        <v>96</v>
      </c>
      <c r="D65" t="s">
        <v>369</v>
      </c>
      <c r="E65" t="s">
        <v>370</v>
      </c>
      <c r="F65">
        <v>1604418325.1</v>
      </c>
      <c r="G65">
        <f>BY65*AE65*(BU65-BV65)/(100*BN65*(1000-AE65*BU65))</f>
        <v>0</v>
      </c>
      <c r="H65">
        <f>BY65*AE65*(BT65-BS65*(1000-AE65*BV65)/(1000-AE65*BU65))/(100*BN65)</f>
        <v>0</v>
      </c>
      <c r="I65">
        <f>BS65 - IF(AE65&gt;1, H65*BN65*100.0/(AG65*CG65), 0)</f>
        <v>0</v>
      </c>
      <c r="J65">
        <f>((P65-G65/2)*I65-H65)/(P65+G65/2)</f>
        <v>0</v>
      </c>
      <c r="K65">
        <f>J65*(BZ65+CA65)/1000.0</f>
        <v>0</v>
      </c>
      <c r="L65">
        <f>(BS65 - IF(AE65&gt;1, H65*BN65*100.0/(AG65*CG65), 0))*(BZ65+CA65)/1000.0</f>
        <v>0</v>
      </c>
      <c r="M65">
        <f>2.0/((1/O65-1/N65)+SIGN(O65)*SQRT((1/O65-1/N65)*(1/O65-1/N65) + 4*BO65/((BO65+1)*(BO65+1))*(2*1/O65*1/N65-1/N65*1/N65)))</f>
        <v>0</v>
      </c>
      <c r="N65">
        <f>IF(LEFT(BP65,1)&lt;&gt;"0",IF(LEFT(BP65,1)="1",3.0,BQ65),$D$5+$E$5*(CG65*BZ65/($K$5*1000))+$F$5*(CG65*BZ65/($K$5*1000))*MAX(MIN(BN65,$J$5),$I$5)*MAX(MIN(BN65,$J$5),$I$5)+$G$5*MAX(MIN(BN65,$J$5),$I$5)*(CG65*BZ65/($K$5*1000))+$H$5*(CG65*BZ65/($K$5*1000))*(CG65*BZ65/($K$5*1000)))</f>
        <v>0</v>
      </c>
      <c r="O65">
        <f>G65*(1000-(1000*0.61365*exp(17.502*S65/(240.97+S65))/(BZ65+CA65)+BU65)/2)/(1000*0.61365*exp(17.502*S65/(240.97+S65))/(BZ65+CA65)-BU65)</f>
        <v>0</v>
      </c>
      <c r="P65">
        <f>1/((BO65+1)/(M65/1.6)+1/(N65/1.37)) + BO65/((BO65+1)/(M65/1.6) + BO65/(N65/1.37))</f>
        <v>0</v>
      </c>
      <c r="Q65">
        <f>(BK65*BM65)</f>
        <v>0</v>
      </c>
      <c r="R65">
        <f>(CB65+(Q65+2*0.95*5.67E-8*(((CB65+$B$7)+273)^4-(CB65+273)^4)-44100*G65)/(1.84*29.3*N65+8*0.95*5.67E-8*(CB65+273)^3))</f>
        <v>0</v>
      </c>
      <c r="S65">
        <f>($C$7*CC65+$D$7*CD65+$E$7*R65)</f>
        <v>0</v>
      </c>
      <c r="T65">
        <f>0.61365*exp(17.502*S65/(240.97+S65))</f>
        <v>0</v>
      </c>
      <c r="U65">
        <f>(V65/W65*100)</f>
        <v>0</v>
      </c>
      <c r="V65">
        <f>BU65*(BZ65+CA65)/1000</f>
        <v>0</v>
      </c>
      <c r="W65">
        <f>0.61365*exp(17.502*CB65/(240.97+CB65))</f>
        <v>0</v>
      </c>
      <c r="X65">
        <f>(T65-BU65*(BZ65+CA65)/1000)</f>
        <v>0</v>
      </c>
      <c r="Y65">
        <f>(-G65*44100)</f>
        <v>0</v>
      </c>
      <c r="Z65">
        <f>2*29.3*N65*0.92*(CB65-S65)</f>
        <v>0</v>
      </c>
      <c r="AA65">
        <f>2*0.95*5.67E-8*(((CB65+$B$7)+273)^4-(S65+273)^4)</f>
        <v>0</v>
      </c>
      <c r="AB65">
        <f>Q65+AA65+Y65+Z65</f>
        <v>0</v>
      </c>
      <c r="AC65">
        <v>0</v>
      </c>
      <c r="AD65">
        <v>0</v>
      </c>
      <c r="AE65">
        <f>IF(AC65*$H$13&gt;=AG65,1.0,(AG65/(AG65-AC65*$H$13)))</f>
        <v>0</v>
      </c>
      <c r="AF65">
        <f>(AE65-1)*100</f>
        <v>0</v>
      </c>
      <c r="AG65">
        <f>MAX(0,($B$13+$C$13*CG65)/(1+$D$13*CG65)*BZ65/(CB65+273)*$E$13)</f>
        <v>0</v>
      </c>
      <c r="AH65" t="s">
        <v>271</v>
      </c>
      <c r="AI65" t="s">
        <v>271</v>
      </c>
      <c r="AJ65">
        <v>0</v>
      </c>
      <c r="AK65">
        <v>0</v>
      </c>
      <c r="AL65">
        <f>AK65-AJ65</f>
        <v>0</v>
      </c>
      <c r="AM65">
        <f>AL65/AK65</f>
        <v>0</v>
      </c>
      <c r="AN65">
        <v>0</v>
      </c>
      <c r="AO65" t="s">
        <v>271</v>
      </c>
      <c r="AP65" t="s">
        <v>271</v>
      </c>
      <c r="AQ65">
        <v>0</v>
      </c>
      <c r="AR65">
        <v>0</v>
      </c>
      <c r="AS65">
        <f>1-AQ65/AR65</f>
        <v>0</v>
      </c>
      <c r="AT65">
        <v>0.5</v>
      </c>
      <c r="AU65">
        <f>BK65</f>
        <v>0</v>
      </c>
      <c r="AV65">
        <f>H65</f>
        <v>0</v>
      </c>
      <c r="AW65">
        <f>AS65*AT65*AU65</f>
        <v>0</v>
      </c>
      <c r="AX65">
        <f>BC65/AR65</f>
        <v>0</v>
      </c>
      <c r="AY65">
        <f>(AV65-AN65)/AU65</f>
        <v>0</v>
      </c>
      <c r="AZ65">
        <f>(AK65-AR65)/AR65</f>
        <v>0</v>
      </c>
      <c r="BA65" t="s">
        <v>271</v>
      </c>
      <c r="BB65">
        <v>0</v>
      </c>
      <c r="BC65">
        <f>AR65-BB65</f>
        <v>0</v>
      </c>
      <c r="BD65">
        <f>(AR65-AQ65)/(AR65-BB65)</f>
        <v>0</v>
      </c>
      <c r="BE65">
        <f>(AK65-AR65)/(AK65-BB65)</f>
        <v>0</v>
      </c>
      <c r="BF65">
        <f>(AR65-AQ65)/(AR65-AJ65)</f>
        <v>0</v>
      </c>
      <c r="BG65">
        <f>(AK65-AR65)/(AK65-AJ65)</f>
        <v>0</v>
      </c>
      <c r="BH65">
        <f>(BD65*BB65/AQ65)</f>
        <v>0</v>
      </c>
      <c r="BI65">
        <f>(1-BH65)</f>
        <v>0</v>
      </c>
      <c r="BJ65">
        <f>$B$11*CH65+$C$11*CI65+$F$11*CJ65*(1-CM65)</f>
        <v>0</v>
      </c>
      <c r="BK65">
        <f>BJ65*BL65</f>
        <v>0</v>
      </c>
      <c r="BL65">
        <f>($B$11*$D$9+$C$11*$D$9+$F$11*((CW65+CO65)/MAX(CW65+CO65+CX65, 0.1)*$I$9+CX65/MAX(CW65+CO65+CX65, 0.1)*$J$9))/($B$11+$C$11+$F$11)</f>
        <v>0</v>
      </c>
      <c r="BM65">
        <f>($B$11*$K$9+$C$11*$K$9+$F$11*((CW65+CO65)/MAX(CW65+CO65+CX65, 0.1)*$P$9+CX65/MAX(CW65+CO65+CX65, 0.1)*$Q$9))/($B$11+$C$11+$F$11)</f>
        <v>0</v>
      </c>
      <c r="BN65">
        <v>6</v>
      </c>
      <c r="BO65">
        <v>0.5</v>
      </c>
      <c r="BP65" t="s">
        <v>272</v>
      </c>
      <c r="BQ65">
        <v>2</v>
      </c>
      <c r="BR65">
        <v>1604418325.1</v>
      </c>
      <c r="BS65">
        <v>147.365</v>
      </c>
      <c r="BT65">
        <v>165.086</v>
      </c>
      <c r="BU65">
        <v>21.7721</v>
      </c>
      <c r="BV65">
        <v>20.0723</v>
      </c>
      <c r="BW65">
        <v>147.504</v>
      </c>
      <c r="BX65">
        <v>21.444</v>
      </c>
      <c r="BY65">
        <v>500.085</v>
      </c>
      <c r="BZ65">
        <v>100.545</v>
      </c>
      <c r="CA65">
        <v>0.100108</v>
      </c>
      <c r="CB65">
        <v>25.0977</v>
      </c>
      <c r="CC65">
        <v>24.9801</v>
      </c>
      <c r="CD65">
        <v>999.9</v>
      </c>
      <c r="CE65">
        <v>0</v>
      </c>
      <c r="CF65">
        <v>0</v>
      </c>
      <c r="CG65">
        <v>9991.25</v>
      </c>
      <c r="CH65">
        <v>0</v>
      </c>
      <c r="CI65">
        <v>1.00795</v>
      </c>
      <c r="CJ65">
        <v>1200.06</v>
      </c>
      <c r="CK65">
        <v>0.967011</v>
      </c>
      <c r="CL65">
        <v>0.032989</v>
      </c>
      <c r="CM65">
        <v>0</v>
      </c>
      <c r="CN65">
        <v>2.5967</v>
      </c>
      <c r="CO65">
        <v>0</v>
      </c>
      <c r="CP65">
        <v>7650.95</v>
      </c>
      <c r="CQ65">
        <v>11402</v>
      </c>
      <c r="CR65">
        <v>38.125</v>
      </c>
      <c r="CS65">
        <v>41.25</v>
      </c>
      <c r="CT65">
        <v>39.625</v>
      </c>
      <c r="CU65">
        <v>39.937</v>
      </c>
      <c r="CV65">
        <v>38.437</v>
      </c>
      <c r="CW65">
        <v>1160.47</v>
      </c>
      <c r="CX65">
        <v>39.59</v>
      </c>
      <c r="CY65">
        <v>0</v>
      </c>
      <c r="CZ65">
        <v>1604418325.1</v>
      </c>
      <c r="DA65">
        <v>0</v>
      </c>
      <c r="DB65">
        <v>2.548068</v>
      </c>
      <c r="DC65">
        <v>0.820534134629123</v>
      </c>
      <c r="DD65">
        <v>138.116880328013</v>
      </c>
      <c r="DE65">
        <v>7633.4716</v>
      </c>
      <c r="DF65">
        <v>15</v>
      </c>
      <c r="DG65">
        <v>1604417947.1</v>
      </c>
      <c r="DH65" t="s">
        <v>273</v>
      </c>
      <c r="DI65">
        <v>1604417940.1</v>
      </c>
      <c r="DJ65">
        <v>1604417947.1</v>
      </c>
      <c r="DK65">
        <v>1</v>
      </c>
      <c r="DL65">
        <v>-0.134</v>
      </c>
      <c r="DM65">
        <v>0.013</v>
      </c>
      <c r="DN65">
        <v>0.037</v>
      </c>
      <c r="DO65">
        <v>0.31</v>
      </c>
      <c r="DP65">
        <v>420</v>
      </c>
      <c r="DQ65">
        <v>20</v>
      </c>
      <c r="DR65">
        <v>0.08</v>
      </c>
      <c r="DS65">
        <v>0.06</v>
      </c>
      <c r="DT65">
        <v>0</v>
      </c>
      <c r="DU65">
        <v>0</v>
      </c>
      <c r="DV65" t="s">
        <v>274</v>
      </c>
      <c r="DW65">
        <v>100</v>
      </c>
      <c r="DX65">
        <v>100</v>
      </c>
      <c r="DY65">
        <v>-0.139</v>
      </c>
      <c r="DZ65">
        <v>0.3281</v>
      </c>
      <c r="EA65">
        <v>-0.278027610152098</v>
      </c>
      <c r="EB65">
        <v>0.00106189765250334</v>
      </c>
      <c r="EC65">
        <v>-8.23004791133579e-07</v>
      </c>
      <c r="ED65">
        <v>1.95222372915411e-10</v>
      </c>
      <c r="EE65">
        <v>0.0605696754882689</v>
      </c>
      <c r="EF65">
        <v>0.0242991256848972</v>
      </c>
      <c r="EG65">
        <v>-0.00102667963148939</v>
      </c>
      <c r="EH65">
        <v>2.21636158600722e-05</v>
      </c>
      <c r="EI65">
        <v>2</v>
      </c>
      <c r="EJ65">
        <v>2037</v>
      </c>
      <c r="EK65">
        <v>1</v>
      </c>
      <c r="EL65">
        <v>24</v>
      </c>
      <c r="EM65">
        <v>6.4</v>
      </c>
      <c r="EN65">
        <v>6.3</v>
      </c>
      <c r="EO65">
        <v>2</v>
      </c>
      <c r="EP65">
        <v>511.686</v>
      </c>
      <c r="EQ65">
        <v>526.307</v>
      </c>
      <c r="ER65">
        <v>22.6102</v>
      </c>
      <c r="ES65">
        <v>25.486</v>
      </c>
      <c r="ET65">
        <v>30.0001</v>
      </c>
      <c r="EU65">
        <v>25.3363</v>
      </c>
      <c r="EV65">
        <v>25.2927</v>
      </c>
      <c r="EW65">
        <v>10.0442</v>
      </c>
      <c r="EX65">
        <v>24.9078</v>
      </c>
      <c r="EY65">
        <v>100</v>
      </c>
      <c r="EZ65">
        <v>22.6166</v>
      </c>
      <c r="FA65">
        <v>175.9</v>
      </c>
      <c r="FB65">
        <v>20</v>
      </c>
      <c r="FC65">
        <v>102.324</v>
      </c>
      <c r="FD65">
        <v>102.096</v>
      </c>
    </row>
    <row r="66" spans="1:160">
      <c r="A66">
        <v>50</v>
      </c>
      <c r="B66">
        <v>1604418327.1</v>
      </c>
      <c r="C66">
        <v>98</v>
      </c>
      <c r="D66" t="s">
        <v>371</v>
      </c>
      <c r="E66" t="s">
        <v>372</v>
      </c>
      <c r="F66">
        <v>1604418327.1</v>
      </c>
      <c r="G66">
        <f>BY66*AE66*(BU66-BV66)/(100*BN66*(1000-AE66*BU66))</f>
        <v>0</v>
      </c>
      <c r="H66">
        <f>BY66*AE66*(BT66-BS66*(1000-AE66*BV66)/(1000-AE66*BU66))/(100*BN66)</f>
        <v>0</v>
      </c>
      <c r="I66">
        <f>BS66 - IF(AE66&gt;1, H66*BN66*100.0/(AG66*CG66), 0)</f>
        <v>0</v>
      </c>
      <c r="J66">
        <f>((P66-G66/2)*I66-H66)/(P66+G66/2)</f>
        <v>0</v>
      </c>
      <c r="K66">
        <f>J66*(BZ66+CA66)/1000.0</f>
        <v>0</v>
      </c>
      <c r="L66">
        <f>(BS66 - IF(AE66&gt;1, H66*BN66*100.0/(AG66*CG66), 0))*(BZ66+CA66)/1000.0</f>
        <v>0</v>
      </c>
      <c r="M66">
        <f>2.0/((1/O66-1/N66)+SIGN(O66)*SQRT((1/O66-1/N66)*(1/O66-1/N66) + 4*BO66/((BO66+1)*(BO66+1))*(2*1/O66*1/N66-1/N66*1/N66)))</f>
        <v>0</v>
      </c>
      <c r="N66">
        <f>IF(LEFT(BP66,1)&lt;&gt;"0",IF(LEFT(BP66,1)="1",3.0,BQ66),$D$5+$E$5*(CG66*BZ66/($K$5*1000))+$F$5*(CG66*BZ66/($K$5*1000))*MAX(MIN(BN66,$J$5),$I$5)*MAX(MIN(BN66,$J$5),$I$5)+$G$5*MAX(MIN(BN66,$J$5),$I$5)*(CG66*BZ66/($K$5*1000))+$H$5*(CG66*BZ66/($K$5*1000))*(CG66*BZ66/($K$5*1000)))</f>
        <v>0</v>
      </c>
      <c r="O66">
        <f>G66*(1000-(1000*0.61365*exp(17.502*S66/(240.97+S66))/(BZ66+CA66)+BU66)/2)/(1000*0.61365*exp(17.502*S66/(240.97+S66))/(BZ66+CA66)-BU66)</f>
        <v>0</v>
      </c>
      <c r="P66">
        <f>1/((BO66+1)/(M66/1.6)+1/(N66/1.37)) + BO66/((BO66+1)/(M66/1.6) + BO66/(N66/1.37))</f>
        <v>0</v>
      </c>
      <c r="Q66">
        <f>(BK66*BM66)</f>
        <v>0</v>
      </c>
      <c r="R66">
        <f>(CB66+(Q66+2*0.95*5.67E-8*(((CB66+$B$7)+273)^4-(CB66+273)^4)-44100*G66)/(1.84*29.3*N66+8*0.95*5.67E-8*(CB66+273)^3))</f>
        <v>0</v>
      </c>
      <c r="S66">
        <f>($C$7*CC66+$D$7*CD66+$E$7*R66)</f>
        <v>0</v>
      </c>
      <c r="T66">
        <f>0.61365*exp(17.502*S66/(240.97+S66))</f>
        <v>0</v>
      </c>
      <c r="U66">
        <f>(V66/W66*100)</f>
        <v>0</v>
      </c>
      <c r="V66">
        <f>BU66*(BZ66+CA66)/1000</f>
        <v>0</v>
      </c>
      <c r="W66">
        <f>0.61365*exp(17.502*CB66/(240.97+CB66))</f>
        <v>0</v>
      </c>
      <c r="X66">
        <f>(T66-BU66*(BZ66+CA66)/1000)</f>
        <v>0</v>
      </c>
      <c r="Y66">
        <f>(-G66*44100)</f>
        <v>0</v>
      </c>
      <c r="Z66">
        <f>2*29.3*N66*0.92*(CB66-S66)</f>
        <v>0</v>
      </c>
      <c r="AA66">
        <f>2*0.95*5.67E-8*(((CB66+$B$7)+273)^4-(S66+273)^4)</f>
        <v>0</v>
      </c>
      <c r="AB66">
        <f>Q66+AA66+Y66+Z66</f>
        <v>0</v>
      </c>
      <c r="AC66">
        <v>0</v>
      </c>
      <c r="AD66">
        <v>0</v>
      </c>
      <c r="AE66">
        <f>IF(AC66*$H$13&gt;=AG66,1.0,(AG66/(AG66-AC66*$H$13)))</f>
        <v>0</v>
      </c>
      <c r="AF66">
        <f>(AE66-1)*100</f>
        <v>0</v>
      </c>
      <c r="AG66">
        <f>MAX(0,($B$13+$C$13*CG66)/(1+$D$13*CG66)*BZ66/(CB66+273)*$E$13)</f>
        <v>0</v>
      </c>
      <c r="AH66" t="s">
        <v>271</v>
      </c>
      <c r="AI66" t="s">
        <v>271</v>
      </c>
      <c r="AJ66">
        <v>0</v>
      </c>
      <c r="AK66">
        <v>0</v>
      </c>
      <c r="AL66">
        <f>AK66-AJ66</f>
        <v>0</v>
      </c>
      <c r="AM66">
        <f>AL66/AK66</f>
        <v>0</v>
      </c>
      <c r="AN66">
        <v>0</v>
      </c>
      <c r="AO66" t="s">
        <v>271</v>
      </c>
      <c r="AP66" t="s">
        <v>271</v>
      </c>
      <c r="AQ66">
        <v>0</v>
      </c>
      <c r="AR66">
        <v>0</v>
      </c>
      <c r="AS66">
        <f>1-AQ66/AR66</f>
        <v>0</v>
      </c>
      <c r="AT66">
        <v>0.5</v>
      </c>
      <c r="AU66">
        <f>BK66</f>
        <v>0</v>
      </c>
      <c r="AV66">
        <f>H66</f>
        <v>0</v>
      </c>
      <c r="AW66">
        <f>AS66*AT66*AU66</f>
        <v>0</v>
      </c>
      <c r="AX66">
        <f>BC66/AR66</f>
        <v>0</v>
      </c>
      <c r="AY66">
        <f>(AV66-AN66)/AU66</f>
        <v>0</v>
      </c>
      <c r="AZ66">
        <f>(AK66-AR66)/AR66</f>
        <v>0</v>
      </c>
      <c r="BA66" t="s">
        <v>271</v>
      </c>
      <c r="BB66">
        <v>0</v>
      </c>
      <c r="BC66">
        <f>AR66-BB66</f>
        <v>0</v>
      </c>
      <c r="BD66">
        <f>(AR66-AQ66)/(AR66-BB66)</f>
        <v>0</v>
      </c>
      <c r="BE66">
        <f>(AK66-AR66)/(AK66-BB66)</f>
        <v>0</v>
      </c>
      <c r="BF66">
        <f>(AR66-AQ66)/(AR66-AJ66)</f>
        <v>0</v>
      </c>
      <c r="BG66">
        <f>(AK66-AR66)/(AK66-AJ66)</f>
        <v>0</v>
      </c>
      <c r="BH66">
        <f>(BD66*BB66/AQ66)</f>
        <v>0</v>
      </c>
      <c r="BI66">
        <f>(1-BH66)</f>
        <v>0</v>
      </c>
      <c r="BJ66">
        <f>$B$11*CH66+$C$11*CI66+$F$11*CJ66*(1-CM66)</f>
        <v>0</v>
      </c>
      <c r="BK66">
        <f>BJ66*BL66</f>
        <v>0</v>
      </c>
      <c r="BL66">
        <f>($B$11*$D$9+$C$11*$D$9+$F$11*((CW66+CO66)/MAX(CW66+CO66+CX66, 0.1)*$I$9+CX66/MAX(CW66+CO66+CX66, 0.1)*$J$9))/($B$11+$C$11+$F$11)</f>
        <v>0</v>
      </c>
      <c r="BM66">
        <f>($B$11*$K$9+$C$11*$K$9+$F$11*((CW66+CO66)/MAX(CW66+CO66+CX66, 0.1)*$P$9+CX66/MAX(CW66+CO66+CX66, 0.1)*$Q$9))/($B$11+$C$11+$F$11)</f>
        <v>0</v>
      </c>
      <c r="BN66">
        <v>6</v>
      </c>
      <c r="BO66">
        <v>0.5</v>
      </c>
      <c r="BP66" t="s">
        <v>272</v>
      </c>
      <c r="BQ66">
        <v>2</v>
      </c>
      <c r="BR66">
        <v>1604418327.1</v>
      </c>
      <c r="BS66">
        <v>150.569</v>
      </c>
      <c r="BT66">
        <v>168.492</v>
      </c>
      <c r="BU66">
        <v>21.773</v>
      </c>
      <c r="BV66">
        <v>20.0682</v>
      </c>
      <c r="BW66">
        <v>150.705</v>
      </c>
      <c r="BX66">
        <v>21.4449</v>
      </c>
      <c r="BY66">
        <v>499.994</v>
      </c>
      <c r="BZ66">
        <v>100.545</v>
      </c>
      <c r="CA66">
        <v>0.0999325</v>
      </c>
      <c r="CB66">
        <v>25.0971</v>
      </c>
      <c r="CC66">
        <v>24.9809</v>
      </c>
      <c r="CD66">
        <v>999.9</v>
      </c>
      <c r="CE66">
        <v>0</v>
      </c>
      <c r="CF66">
        <v>0</v>
      </c>
      <c r="CG66">
        <v>10010</v>
      </c>
      <c r="CH66">
        <v>0</v>
      </c>
      <c r="CI66">
        <v>1.00795</v>
      </c>
      <c r="CJ66">
        <v>1200.06</v>
      </c>
      <c r="CK66">
        <v>0.967003</v>
      </c>
      <c r="CL66">
        <v>0.0329973</v>
      </c>
      <c r="CM66">
        <v>0</v>
      </c>
      <c r="CN66">
        <v>2.4918</v>
      </c>
      <c r="CO66">
        <v>0</v>
      </c>
      <c r="CP66">
        <v>7655.73</v>
      </c>
      <c r="CQ66">
        <v>11402</v>
      </c>
      <c r="CR66">
        <v>38.125</v>
      </c>
      <c r="CS66">
        <v>41.25</v>
      </c>
      <c r="CT66">
        <v>39.625</v>
      </c>
      <c r="CU66">
        <v>40</v>
      </c>
      <c r="CV66">
        <v>38.437</v>
      </c>
      <c r="CW66">
        <v>1160.46</v>
      </c>
      <c r="CX66">
        <v>39.6</v>
      </c>
      <c r="CY66">
        <v>0</v>
      </c>
      <c r="CZ66">
        <v>1604418326.9</v>
      </c>
      <c r="DA66">
        <v>0</v>
      </c>
      <c r="DB66">
        <v>2.575748</v>
      </c>
      <c r="DC66">
        <v>0.676375123805687</v>
      </c>
      <c r="DD66">
        <v>139.011486741759</v>
      </c>
      <c r="DE66">
        <v>7637.7184</v>
      </c>
      <c r="DF66">
        <v>15</v>
      </c>
      <c r="DG66">
        <v>1604417947.1</v>
      </c>
      <c r="DH66" t="s">
        <v>273</v>
      </c>
      <c r="DI66">
        <v>1604417940.1</v>
      </c>
      <c r="DJ66">
        <v>1604417947.1</v>
      </c>
      <c r="DK66">
        <v>1</v>
      </c>
      <c r="DL66">
        <v>-0.134</v>
      </c>
      <c r="DM66">
        <v>0.013</v>
      </c>
      <c r="DN66">
        <v>0.037</v>
      </c>
      <c r="DO66">
        <v>0.31</v>
      </c>
      <c r="DP66">
        <v>420</v>
      </c>
      <c r="DQ66">
        <v>20</v>
      </c>
      <c r="DR66">
        <v>0.08</v>
      </c>
      <c r="DS66">
        <v>0.06</v>
      </c>
      <c r="DT66">
        <v>0</v>
      </c>
      <c r="DU66">
        <v>0</v>
      </c>
      <c r="DV66" t="s">
        <v>274</v>
      </c>
      <c r="DW66">
        <v>100</v>
      </c>
      <c r="DX66">
        <v>100</v>
      </c>
      <c r="DY66">
        <v>-0.136</v>
      </c>
      <c r="DZ66">
        <v>0.3281</v>
      </c>
      <c r="EA66">
        <v>-0.278027610152098</v>
      </c>
      <c r="EB66">
        <v>0.00106189765250334</v>
      </c>
      <c r="EC66">
        <v>-8.23004791133579e-07</v>
      </c>
      <c r="ED66">
        <v>1.95222372915411e-10</v>
      </c>
      <c r="EE66">
        <v>0.0605696754882689</v>
      </c>
      <c r="EF66">
        <v>0.0242991256848972</v>
      </c>
      <c r="EG66">
        <v>-0.00102667963148939</v>
      </c>
      <c r="EH66">
        <v>2.21636158600722e-05</v>
      </c>
      <c r="EI66">
        <v>2</v>
      </c>
      <c r="EJ66">
        <v>2037</v>
      </c>
      <c r="EK66">
        <v>1</v>
      </c>
      <c r="EL66">
        <v>24</v>
      </c>
      <c r="EM66">
        <v>6.5</v>
      </c>
      <c r="EN66">
        <v>6.3</v>
      </c>
      <c r="EO66">
        <v>2</v>
      </c>
      <c r="EP66">
        <v>511.615</v>
      </c>
      <c r="EQ66">
        <v>526.384</v>
      </c>
      <c r="ER66">
        <v>22.6147</v>
      </c>
      <c r="ES66">
        <v>25.486</v>
      </c>
      <c r="ET66">
        <v>30.0001</v>
      </c>
      <c r="EU66">
        <v>25.3363</v>
      </c>
      <c r="EV66">
        <v>25.2927</v>
      </c>
      <c r="EW66">
        <v>10.212</v>
      </c>
      <c r="EX66">
        <v>24.9078</v>
      </c>
      <c r="EY66">
        <v>100</v>
      </c>
      <c r="EZ66">
        <v>22.6166</v>
      </c>
      <c r="FA66">
        <v>180.93</v>
      </c>
      <c r="FB66">
        <v>20</v>
      </c>
      <c r="FC66">
        <v>102.323</v>
      </c>
      <c r="FD66">
        <v>102.096</v>
      </c>
    </row>
    <row r="67" spans="1:160">
      <c r="A67">
        <v>51</v>
      </c>
      <c r="B67">
        <v>1604418329.1</v>
      </c>
      <c r="C67">
        <v>100</v>
      </c>
      <c r="D67" t="s">
        <v>373</v>
      </c>
      <c r="E67" t="s">
        <v>374</v>
      </c>
      <c r="F67">
        <v>1604418329.1</v>
      </c>
      <c r="G67">
        <f>BY67*AE67*(BU67-BV67)/(100*BN67*(1000-AE67*BU67))</f>
        <v>0</v>
      </c>
      <c r="H67">
        <f>BY67*AE67*(BT67-BS67*(1000-AE67*BV67)/(1000-AE67*BU67))/(100*BN67)</f>
        <v>0</v>
      </c>
      <c r="I67">
        <f>BS67 - IF(AE67&gt;1, H67*BN67*100.0/(AG67*CG67), 0)</f>
        <v>0</v>
      </c>
      <c r="J67">
        <f>((P67-G67/2)*I67-H67)/(P67+G67/2)</f>
        <v>0</v>
      </c>
      <c r="K67">
        <f>J67*(BZ67+CA67)/1000.0</f>
        <v>0</v>
      </c>
      <c r="L67">
        <f>(BS67 - IF(AE67&gt;1, H67*BN67*100.0/(AG67*CG67), 0))*(BZ67+CA67)/1000.0</f>
        <v>0</v>
      </c>
      <c r="M67">
        <f>2.0/((1/O67-1/N67)+SIGN(O67)*SQRT((1/O67-1/N67)*(1/O67-1/N67) + 4*BO67/((BO67+1)*(BO67+1))*(2*1/O67*1/N67-1/N67*1/N67)))</f>
        <v>0</v>
      </c>
      <c r="N67">
        <f>IF(LEFT(BP67,1)&lt;&gt;"0",IF(LEFT(BP67,1)="1",3.0,BQ67),$D$5+$E$5*(CG67*BZ67/($K$5*1000))+$F$5*(CG67*BZ67/($K$5*1000))*MAX(MIN(BN67,$J$5),$I$5)*MAX(MIN(BN67,$J$5),$I$5)+$G$5*MAX(MIN(BN67,$J$5),$I$5)*(CG67*BZ67/($K$5*1000))+$H$5*(CG67*BZ67/($K$5*1000))*(CG67*BZ67/($K$5*1000)))</f>
        <v>0</v>
      </c>
      <c r="O67">
        <f>G67*(1000-(1000*0.61365*exp(17.502*S67/(240.97+S67))/(BZ67+CA67)+BU67)/2)/(1000*0.61365*exp(17.502*S67/(240.97+S67))/(BZ67+CA67)-BU67)</f>
        <v>0</v>
      </c>
      <c r="P67">
        <f>1/((BO67+1)/(M67/1.6)+1/(N67/1.37)) + BO67/((BO67+1)/(M67/1.6) + BO67/(N67/1.37))</f>
        <v>0</v>
      </c>
      <c r="Q67">
        <f>(BK67*BM67)</f>
        <v>0</v>
      </c>
      <c r="R67">
        <f>(CB67+(Q67+2*0.95*5.67E-8*(((CB67+$B$7)+273)^4-(CB67+273)^4)-44100*G67)/(1.84*29.3*N67+8*0.95*5.67E-8*(CB67+273)^3))</f>
        <v>0</v>
      </c>
      <c r="S67">
        <f>($C$7*CC67+$D$7*CD67+$E$7*R67)</f>
        <v>0</v>
      </c>
      <c r="T67">
        <f>0.61365*exp(17.502*S67/(240.97+S67))</f>
        <v>0</v>
      </c>
      <c r="U67">
        <f>(V67/W67*100)</f>
        <v>0</v>
      </c>
      <c r="V67">
        <f>BU67*(BZ67+CA67)/1000</f>
        <v>0</v>
      </c>
      <c r="W67">
        <f>0.61365*exp(17.502*CB67/(240.97+CB67))</f>
        <v>0</v>
      </c>
      <c r="X67">
        <f>(T67-BU67*(BZ67+CA67)/1000)</f>
        <v>0</v>
      </c>
      <c r="Y67">
        <f>(-G67*44100)</f>
        <v>0</v>
      </c>
      <c r="Z67">
        <f>2*29.3*N67*0.92*(CB67-S67)</f>
        <v>0</v>
      </c>
      <c r="AA67">
        <f>2*0.95*5.67E-8*(((CB67+$B$7)+273)^4-(S67+273)^4)</f>
        <v>0</v>
      </c>
      <c r="AB67">
        <f>Q67+AA67+Y67+Z67</f>
        <v>0</v>
      </c>
      <c r="AC67">
        <v>0</v>
      </c>
      <c r="AD67">
        <v>0</v>
      </c>
      <c r="AE67">
        <f>IF(AC67*$H$13&gt;=AG67,1.0,(AG67/(AG67-AC67*$H$13)))</f>
        <v>0</v>
      </c>
      <c r="AF67">
        <f>(AE67-1)*100</f>
        <v>0</v>
      </c>
      <c r="AG67">
        <f>MAX(0,($B$13+$C$13*CG67)/(1+$D$13*CG67)*BZ67/(CB67+273)*$E$13)</f>
        <v>0</v>
      </c>
      <c r="AH67" t="s">
        <v>271</v>
      </c>
      <c r="AI67" t="s">
        <v>271</v>
      </c>
      <c r="AJ67">
        <v>0</v>
      </c>
      <c r="AK67">
        <v>0</v>
      </c>
      <c r="AL67">
        <f>AK67-AJ67</f>
        <v>0</v>
      </c>
      <c r="AM67">
        <f>AL67/AK67</f>
        <v>0</v>
      </c>
      <c r="AN67">
        <v>0</v>
      </c>
      <c r="AO67" t="s">
        <v>271</v>
      </c>
      <c r="AP67" t="s">
        <v>271</v>
      </c>
      <c r="AQ67">
        <v>0</v>
      </c>
      <c r="AR67">
        <v>0</v>
      </c>
      <c r="AS67">
        <f>1-AQ67/AR67</f>
        <v>0</v>
      </c>
      <c r="AT67">
        <v>0.5</v>
      </c>
      <c r="AU67">
        <f>BK67</f>
        <v>0</v>
      </c>
      <c r="AV67">
        <f>H67</f>
        <v>0</v>
      </c>
      <c r="AW67">
        <f>AS67*AT67*AU67</f>
        <v>0</v>
      </c>
      <c r="AX67">
        <f>BC67/AR67</f>
        <v>0</v>
      </c>
      <c r="AY67">
        <f>(AV67-AN67)/AU67</f>
        <v>0</v>
      </c>
      <c r="AZ67">
        <f>(AK67-AR67)/AR67</f>
        <v>0</v>
      </c>
      <c r="BA67" t="s">
        <v>271</v>
      </c>
      <c r="BB67">
        <v>0</v>
      </c>
      <c r="BC67">
        <f>AR67-BB67</f>
        <v>0</v>
      </c>
      <c r="BD67">
        <f>(AR67-AQ67)/(AR67-BB67)</f>
        <v>0</v>
      </c>
      <c r="BE67">
        <f>(AK67-AR67)/(AK67-BB67)</f>
        <v>0</v>
      </c>
      <c r="BF67">
        <f>(AR67-AQ67)/(AR67-AJ67)</f>
        <v>0</v>
      </c>
      <c r="BG67">
        <f>(AK67-AR67)/(AK67-AJ67)</f>
        <v>0</v>
      </c>
      <c r="BH67">
        <f>(BD67*BB67/AQ67)</f>
        <v>0</v>
      </c>
      <c r="BI67">
        <f>(1-BH67)</f>
        <v>0</v>
      </c>
      <c r="BJ67">
        <f>$B$11*CH67+$C$11*CI67+$F$11*CJ67*(1-CM67)</f>
        <v>0</v>
      </c>
      <c r="BK67">
        <f>BJ67*BL67</f>
        <v>0</v>
      </c>
      <c r="BL67">
        <f>($B$11*$D$9+$C$11*$D$9+$F$11*((CW67+CO67)/MAX(CW67+CO67+CX67, 0.1)*$I$9+CX67/MAX(CW67+CO67+CX67, 0.1)*$J$9))/($B$11+$C$11+$F$11)</f>
        <v>0</v>
      </c>
      <c r="BM67">
        <f>($B$11*$K$9+$C$11*$K$9+$F$11*((CW67+CO67)/MAX(CW67+CO67+CX67, 0.1)*$P$9+CX67/MAX(CW67+CO67+CX67, 0.1)*$Q$9))/($B$11+$C$11+$F$11)</f>
        <v>0</v>
      </c>
      <c r="BN67">
        <v>6</v>
      </c>
      <c r="BO67">
        <v>0.5</v>
      </c>
      <c r="BP67" t="s">
        <v>272</v>
      </c>
      <c r="BQ67">
        <v>2</v>
      </c>
      <c r="BR67">
        <v>1604418329.1</v>
      </c>
      <c r="BS67">
        <v>153.792</v>
      </c>
      <c r="BT67">
        <v>171.899</v>
      </c>
      <c r="BU67">
        <v>21.7743</v>
      </c>
      <c r="BV67">
        <v>20.0606</v>
      </c>
      <c r="BW67">
        <v>153.926</v>
      </c>
      <c r="BX67">
        <v>21.4462</v>
      </c>
      <c r="BY67">
        <v>499.981</v>
      </c>
      <c r="BZ67">
        <v>100.544</v>
      </c>
      <c r="CA67">
        <v>0.0998844</v>
      </c>
      <c r="CB67">
        <v>25.0971</v>
      </c>
      <c r="CC67">
        <v>24.9767</v>
      </c>
      <c r="CD67">
        <v>999.9</v>
      </c>
      <c r="CE67">
        <v>0</v>
      </c>
      <c r="CF67">
        <v>0</v>
      </c>
      <c r="CG67">
        <v>10005</v>
      </c>
      <c r="CH67">
        <v>0</v>
      </c>
      <c r="CI67">
        <v>1.00795</v>
      </c>
      <c r="CJ67">
        <v>1200.07</v>
      </c>
      <c r="CK67">
        <v>0.967011</v>
      </c>
      <c r="CL67">
        <v>0.032989</v>
      </c>
      <c r="CM67">
        <v>0</v>
      </c>
      <c r="CN67">
        <v>2.555</v>
      </c>
      <c r="CO67">
        <v>0</v>
      </c>
      <c r="CP67">
        <v>7662.05</v>
      </c>
      <c r="CQ67">
        <v>11402.1</v>
      </c>
      <c r="CR67">
        <v>38.125</v>
      </c>
      <c r="CS67">
        <v>41.25</v>
      </c>
      <c r="CT67">
        <v>39.625</v>
      </c>
      <c r="CU67">
        <v>40</v>
      </c>
      <c r="CV67">
        <v>38.437</v>
      </c>
      <c r="CW67">
        <v>1160.48</v>
      </c>
      <c r="CX67">
        <v>39.59</v>
      </c>
      <c r="CY67">
        <v>0</v>
      </c>
      <c r="CZ67">
        <v>1604418329.3</v>
      </c>
      <c r="DA67">
        <v>0</v>
      </c>
      <c r="DB67">
        <v>2.58370384615385</v>
      </c>
      <c r="DC67">
        <v>-0.0856239375416165</v>
      </c>
      <c r="DD67">
        <v>145.823589866907</v>
      </c>
      <c r="DE67">
        <v>7642.79461538461</v>
      </c>
      <c r="DF67">
        <v>15</v>
      </c>
      <c r="DG67">
        <v>1604417947.1</v>
      </c>
      <c r="DH67" t="s">
        <v>273</v>
      </c>
      <c r="DI67">
        <v>1604417940.1</v>
      </c>
      <c r="DJ67">
        <v>1604417947.1</v>
      </c>
      <c r="DK67">
        <v>1</v>
      </c>
      <c r="DL67">
        <v>-0.134</v>
      </c>
      <c r="DM67">
        <v>0.013</v>
      </c>
      <c r="DN67">
        <v>0.037</v>
      </c>
      <c r="DO67">
        <v>0.31</v>
      </c>
      <c r="DP67">
        <v>420</v>
      </c>
      <c r="DQ67">
        <v>20</v>
      </c>
      <c r="DR67">
        <v>0.08</v>
      </c>
      <c r="DS67">
        <v>0.06</v>
      </c>
      <c r="DT67">
        <v>0</v>
      </c>
      <c r="DU67">
        <v>0</v>
      </c>
      <c r="DV67" t="s">
        <v>274</v>
      </c>
      <c r="DW67">
        <v>100</v>
      </c>
      <c r="DX67">
        <v>100</v>
      </c>
      <c r="DY67">
        <v>-0.134</v>
      </c>
      <c r="DZ67">
        <v>0.3281</v>
      </c>
      <c r="EA67">
        <v>-0.278027610152098</v>
      </c>
      <c r="EB67">
        <v>0.00106189765250334</v>
      </c>
      <c r="EC67">
        <v>-8.23004791133579e-07</v>
      </c>
      <c r="ED67">
        <v>1.95222372915411e-10</v>
      </c>
      <c r="EE67">
        <v>0.0605696754882689</v>
      </c>
      <c r="EF67">
        <v>0.0242991256848972</v>
      </c>
      <c r="EG67">
        <v>-0.00102667963148939</v>
      </c>
      <c r="EH67">
        <v>2.21636158600722e-05</v>
      </c>
      <c r="EI67">
        <v>2</v>
      </c>
      <c r="EJ67">
        <v>2037</v>
      </c>
      <c r="EK67">
        <v>1</v>
      </c>
      <c r="EL67">
        <v>24</v>
      </c>
      <c r="EM67">
        <v>6.5</v>
      </c>
      <c r="EN67">
        <v>6.4</v>
      </c>
      <c r="EO67">
        <v>2</v>
      </c>
      <c r="EP67">
        <v>511.6</v>
      </c>
      <c r="EQ67">
        <v>526.365</v>
      </c>
      <c r="ER67">
        <v>22.6187</v>
      </c>
      <c r="ES67">
        <v>25.486</v>
      </c>
      <c r="ET67">
        <v>30</v>
      </c>
      <c r="EU67">
        <v>25.3363</v>
      </c>
      <c r="EV67">
        <v>25.2927</v>
      </c>
      <c r="EW67">
        <v>10.3682</v>
      </c>
      <c r="EX67">
        <v>24.9078</v>
      </c>
      <c r="EY67">
        <v>100</v>
      </c>
      <c r="EZ67">
        <v>22.6307</v>
      </c>
      <c r="FA67">
        <v>185.95</v>
      </c>
      <c r="FB67">
        <v>20</v>
      </c>
      <c r="FC67">
        <v>102.324</v>
      </c>
      <c r="FD67">
        <v>102.097</v>
      </c>
    </row>
    <row r="68" spans="1:160">
      <c r="A68">
        <v>52</v>
      </c>
      <c r="B68">
        <v>1604418331.1</v>
      </c>
      <c r="C68">
        <v>102</v>
      </c>
      <c r="D68" t="s">
        <v>375</v>
      </c>
      <c r="E68" t="s">
        <v>376</v>
      </c>
      <c r="F68">
        <v>1604418331.1</v>
      </c>
      <c r="G68">
        <f>BY68*AE68*(BU68-BV68)/(100*BN68*(1000-AE68*BU68))</f>
        <v>0</v>
      </c>
      <c r="H68">
        <f>BY68*AE68*(BT68-BS68*(1000-AE68*BV68)/(1000-AE68*BU68))/(100*BN68)</f>
        <v>0</v>
      </c>
      <c r="I68">
        <f>BS68 - IF(AE68&gt;1, H68*BN68*100.0/(AG68*CG68), 0)</f>
        <v>0</v>
      </c>
      <c r="J68">
        <f>((P68-G68/2)*I68-H68)/(P68+G68/2)</f>
        <v>0</v>
      </c>
      <c r="K68">
        <f>J68*(BZ68+CA68)/1000.0</f>
        <v>0</v>
      </c>
      <c r="L68">
        <f>(BS68 - IF(AE68&gt;1, H68*BN68*100.0/(AG68*CG68), 0))*(BZ68+CA68)/1000.0</f>
        <v>0</v>
      </c>
      <c r="M68">
        <f>2.0/((1/O68-1/N68)+SIGN(O68)*SQRT((1/O68-1/N68)*(1/O68-1/N68) + 4*BO68/((BO68+1)*(BO68+1))*(2*1/O68*1/N68-1/N68*1/N68)))</f>
        <v>0</v>
      </c>
      <c r="N68">
        <f>IF(LEFT(BP68,1)&lt;&gt;"0",IF(LEFT(BP68,1)="1",3.0,BQ68),$D$5+$E$5*(CG68*BZ68/($K$5*1000))+$F$5*(CG68*BZ68/($K$5*1000))*MAX(MIN(BN68,$J$5),$I$5)*MAX(MIN(BN68,$J$5),$I$5)+$G$5*MAX(MIN(BN68,$J$5),$I$5)*(CG68*BZ68/($K$5*1000))+$H$5*(CG68*BZ68/($K$5*1000))*(CG68*BZ68/($K$5*1000)))</f>
        <v>0</v>
      </c>
      <c r="O68">
        <f>G68*(1000-(1000*0.61365*exp(17.502*S68/(240.97+S68))/(BZ68+CA68)+BU68)/2)/(1000*0.61365*exp(17.502*S68/(240.97+S68))/(BZ68+CA68)-BU68)</f>
        <v>0</v>
      </c>
      <c r="P68">
        <f>1/((BO68+1)/(M68/1.6)+1/(N68/1.37)) + BO68/((BO68+1)/(M68/1.6) + BO68/(N68/1.37))</f>
        <v>0</v>
      </c>
      <c r="Q68">
        <f>(BK68*BM68)</f>
        <v>0</v>
      </c>
      <c r="R68">
        <f>(CB68+(Q68+2*0.95*5.67E-8*(((CB68+$B$7)+273)^4-(CB68+273)^4)-44100*G68)/(1.84*29.3*N68+8*0.95*5.67E-8*(CB68+273)^3))</f>
        <v>0</v>
      </c>
      <c r="S68">
        <f>($C$7*CC68+$D$7*CD68+$E$7*R68)</f>
        <v>0</v>
      </c>
      <c r="T68">
        <f>0.61365*exp(17.502*S68/(240.97+S68))</f>
        <v>0</v>
      </c>
      <c r="U68">
        <f>(V68/W68*100)</f>
        <v>0</v>
      </c>
      <c r="V68">
        <f>BU68*(BZ68+CA68)/1000</f>
        <v>0</v>
      </c>
      <c r="W68">
        <f>0.61365*exp(17.502*CB68/(240.97+CB68))</f>
        <v>0</v>
      </c>
      <c r="X68">
        <f>(T68-BU68*(BZ68+CA68)/1000)</f>
        <v>0</v>
      </c>
      <c r="Y68">
        <f>(-G68*44100)</f>
        <v>0</v>
      </c>
      <c r="Z68">
        <f>2*29.3*N68*0.92*(CB68-S68)</f>
        <v>0</v>
      </c>
      <c r="AA68">
        <f>2*0.95*5.67E-8*(((CB68+$B$7)+273)^4-(S68+273)^4)</f>
        <v>0</v>
      </c>
      <c r="AB68">
        <f>Q68+AA68+Y68+Z68</f>
        <v>0</v>
      </c>
      <c r="AC68">
        <v>0</v>
      </c>
      <c r="AD68">
        <v>0</v>
      </c>
      <c r="AE68">
        <f>IF(AC68*$H$13&gt;=AG68,1.0,(AG68/(AG68-AC68*$H$13)))</f>
        <v>0</v>
      </c>
      <c r="AF68">
        <f>(AE68-1)*100</f>
        <v>0</v>
      </c>
      <c r="AG68">
        <f>MAX(0,($B$13+$C$13*CG68)/(1+$D$13*CG68)*BZ68/(CB68+273)*$E$13)</f>
        <v>0</v>
      </c>
      <c r="AH68" t="s">
        <v>271</v>
      </c>
      <c r="AI68" t="s">
        <v>271</v>
      </c>
      <c r="AJ68">
        <v>0</v>
      </c>
      <c r="AK68">
        <v>0</v>
      </c>
      <c r="AL68">
        <f>AK68-AJ68</f>
        <v>0</v>
      </c>
      <c r="AM68">
        <f>AL68/AK68</f>
        <v>0</v>
      </c>
      <c r="AN68">
        <v>0</v>
      </c>
      <c r="AO68" t="s">
        <v>271</v>
      </c>
      <c r="AP68" t="s">
        <v>271</v>
      </c>
      <c r="AQ68">
        <v>0</v>
      </c>
      <c r="AR68">
        <v>0</v>
      </c>
      <c r="AS68">
        <f>1-AQ68/AR68</f>
        <v>0</v>
      </c>
      <c r="AT68">
        <v>0.5</v>
      </c>
      <c r="AU68">
        <f>BK68</f>
        <v>0</v>
      </c>
      <c r="AV68">
        <f>H68</f>
        <v>0</v>
      </c>
      <c r="AW68">
        <f>AS68*AT68*AU68</f>
        <v>0</v>
      </c>
      <c r="AX68">
        <f>BC68/AR68</f>
        <v>0</v>
      </c>
      <c r="AY68">
        <f>(AV68-AN68)/AU68</f>
        <v>0</v>
      </c>
      <c r="AZ68">
        <f>(AK68-AR68)/AR68</f>
        <v>0</v>
      </c>
      <c r="BA68" t="s">
        <v>271</v>
      </c>
      <c r="BB68">
        <v>0</v>
      </c>
      <c r="BC68">
        <f>AR68-BB68</f>
        <v>0</v>
      </c>
      <c r="BD68">
        <f>(AR68-AQ68)/(AR68-BB68)</f>
        <v>0</v>
      </c>
      <c r="BE68">
        <f>(AK68-AR68)/(AK68-BB68)</f>
        <v>0</v>
      </c>
      <c r="BF68">
        <f>(AR68-AQ68)/(AR68-AJ68)</f>
        <v>0</v>
      </c>
      <c r="BG68">
        <f>(AK68-AR68)/(AK68-AJ68)</f>
        <v>0</v>
      </c>
      <c r="BH68">
        <f>(BD68*BB68/AQ68)</f>
        <v>0</v>
      </c>
      <c r="BI68">
        <f>(1-BH68)</f>
        <v>0</v>
      </c>
      <c r="BJ68">
        <f>$B$11*CH68+$C$11*CI68+$F$11*CJ68*(1-CM68)</f>
        <v>0</v>
      </c>
      <c r="BK68">
        <f>BJ68*BL68</f>
        <v>0</v>
      </c>
      <c r="BL68">
        <f>($B$11*$D$9+$C$11*$D$9+$F$11*((CW68+CO68)/MAX(CW68+CO68+CX68, 0.1)*$I$9+CX68/MAX(CW68+CO68+CX68, 0.1)*$J$9))/($B$11+$C$11+$F$11)</f>
        <v>0</v>
      </c>
      <c r="BM68">
        <f>($B$11*$K$9+$C$11*$K$9+$F$11*((CW68+CO68)/MAX(CW68+CO68+CX68, 0.1)*$P$9+CX68/MAX(CW68+CO68+CX68, 0.1)*$Q$9))/($B$11+$C$11+$F$11)</f>
        <v>0</v>
      </c>
      <c r="BN68">
        <v>6</v>
      </c>
      <c r="BO68">
        <v>0.5</v>
      </c>
      <c r="BP68" t="s">
        <v>272</v>
      </c>
      <c r="BQ68">
        <v>2</v>
      </c>
      <c r="BR68">
        <v>1604418331.1</v>
      </c>
      <c r="BS68">
        <v>156.981</v>
      </c>
      <c r="BT68">
        <v>175.141</v>
      </c>
      <c r="BU68">
        <v>21.7738</v>
      </c>
      <c r="BV68">
        <v>20.0582</v>
      </c>
      <c r="BW68">
        <v>157.112</v>
      </c>
      <c r="BX68">
        <v>21.4457</v>
      </c>
      <c r="BY68">
        <v>500.121</v>
      </c>
      <c r="BZ68">
        <v>100.546</v>
      </c>
      <c r="CA68">
        <v>0.100164</v>
      </c>
      <c r="CB68">
        <v>25.0969</v>
      </c>
      <c r="CC68">
        <v>24.982</v>
      </c>
      <c r="CD68">
        <v>999.9</v>
      </c>
      <c r="CE68">
        <v>0</v>
      </c>
      <c r="CF68">
        <v>0</v>
      </c>
      <c r="CG68">
        <v>9990.62</v>
      </c>
      <c r="CH68">
        <v>0</v>
      </c>
      <c r="CI68">
        <v>1.00795</v>
      </c>
      <c r="CJ68">
        <v>1200.06</v>
      </c>
      <c r="CK68">
        <v>0.967011</v>
      </c>
      <c r="CL68">
        <v>0.032989</v>
      </c>
      <c r="CM68">
        <v>0</v>
      </c>
      <c r="CN68">
        <v>2.4379</v>
      </c>
      <c r="CO68">
        <v>0</v>
      </c>
      <c r="CP68">
        <v>7666.36</v>
      </c>
      <c r="CQ68">
        <v>11402</v>
      </c>
      <c r="CR68">
        <v>38.125</v>
      </c>
      <c r="CS68">
        <v>41.25</v>
      </c>
      <c r="CT68">
        <v>39.625</v>
      </c>
      <c r="CU68">
        <v>39.937</v>
      </c>
      <c r="CV68">
        <v>38.437</v>
      </c>
      <c r="CW68">
        <v>1160.47</v>
      </c>
      <c r="CX68">
        <v>39.59</v>
      </c>
      <c r="CY68">
        <v>0</v>
      </c>
      <c r="CZ68">
        <v>1604418331.1</v>
      </c>
      <c r="DA68">
        <v>0</v>
      </c>
      <c r="DB68">
        <v>2.568384</v>
      </c>
      <c r="DC68">
        <v>-0.831592311404275</v>
      </c>
      <c r="DD68">
        <v>149.720000252357</v>
      </c>
      <c r="DE68">
        <v>7647.8008</v>
      </c>
      <c r="DF68">
        <v>15</v>
      </c>
      <c r="DG68">
        <v>1604417947.1</v>
      </c>
      <c r="DH68" t="s">
        <v>273</v>
      </c>
      <c r="DI68">
        <v>1604417940.1</v>
      </c>
      <c r="DJ68">
        <v>1604417947.1</v>
      </c>
      <c r="DK68">
        <v>1</v>
      </c>
      <c r="DL68">
        <v>-0.134</v>
      </c>
      <c r="DM68">
        <v>0.013</v>
      </c>
      <c r="DN68">
        <v>0.037</v>
      </c>
      <c r="DO68">
        <v>0.31</v>
      </c>
      <c r="DP68">
        <v>420</v>
      </c>
      <c r="DQ68">
        <v>20</v>
      </c>
      <c r="DR68">
        <v>0.08</v>
      </c>
      <c r="DS68">
        <v>0.06</v>
      </c>
      <c r="DT68">
        <v>0</v>
      </c>
      <c r="DU68">
        <v>0</v>
      </c>
      <c r="DV68" t="s">
        <v>274</v>
      </c>
      <c r="DW68">
        <v>100</v>
      </c>
      <c r="DX68">
        <v>100</v>
      </c>
      <c r="DY68">
        <v>-0.131</v>
      </c>
      <c r="DZ68">
        <v>0.3281</v>
      </c>
      <c r="EA68">
        <v>-0.278027610152098</v>
      </c>
      <c r="EB68">
        <v>0.00106189765250334</v>
      </c>
      <c r="EC68">
        <v>-8.23004791133579e-07</v>
      </c>
      <c r="ED68">
        <v>1.95222372915411e-10</v>
      </c>
      <c r="EE68">
        <v>0.0605696754882689</v>
      </c>
      <c r="EF68">
        <v>0.0242991256848972</v>
      </c>
      <c r="EG68">
        <v>-0.00102667963148939</v>
      </c>
      <c r="EH68">
        <v>2.21636158600722e-05</v>
      </c>
      <c r="EI68">
        <v>2</v>
      </c>
      <c r="EJ68">
        <v>2037</v>
      </c>
      <c r="EK68">
        <v>1</v>
      </c>
      <c r="EL68">
        <v>24</v>
      </c>
      <c r="EM68">
        <v>6.5</v>
      </c>
      <c r="EN68">
        <v>6.4</v>
      </c>
      <c r="EO68">
        <v>2</v>
      </c>
      <c r="EP68">
        <v>511.801</v>
      </c>
      <c r="EQ68">
        <v>526.308</v>
      </c>
      <c r="ER68">
        <v>22.6231</v>
      </c>
      <c r="ES68">
        <v>25.486</v>
      </c>
      <c r="ET68">
        <v>30.0001</v>
      </c>
      <c r="EU68">
        <v>25.3363</v>
      </c>
      <c r="EV68">
        <v>25.2927</v>
      </c>
      <c r="EW68">
        <v>10.4971</v>
      </c>
      <c r="EX68">
        <v>24.9078</v>
      </c>
      <c r="EY68">
        <v>100</v>
      </c>
      <c r="EZ68">
        <v>22.6307</v>
      </c>
      <c r="FA68">
        <v>185.95</v>
      </c>
      <c r="FB68">
        <v>20</v>
      </c>
      <c r="FC68">
        <v>102.325</v>
      </c>
      <c r="FD68">
        <v>102.096</v>
      </c>
    </row>
    <row r="69" spans="1:160">
      <c r="A69">
        <v>53</v>
      </c>
      <c r="B69">
        <v>1604418333.1</v>
      </c>
      <c r="C69">
        <v>104</v>
      </c>
      <c r="D69" t="s">
        <v>377</v>
      </c>
      <c r="E69" t="s">
        <v>378</v>
      </c>
      <c r="F69">
        <v>1604418333.1</v>
      </c>
      <c r="G69">
        <f>BY69*AE69*(BU69-BV69)/(100*BN69*(1000-AE69*BU69))</f>
        <v>0</v>
      </c>
      <c r="H69">
        <f>BY69*AE69*(BT69-BS69*(1000-AE69*BV69)/(1000-AE69*BU69))/(100*BN69)</f>
        <v>0</v>
      </c>
      <c r="I69">
        <f>BS69 - IF(AE69&gt;1, H69*BN69*100.0/(AG69*CG69), 0)</f>
        <v>0</v>
      </c>
      <c r="J69">
        <f>((P69-G69/2)*I69-H69)/(P69+G69/2)</f>
        <v>0</v>
      </c>
      <c r="K69">
        <f>J69*(BZ69+CA69)/1000.0</f>
        <v>0</v>
      </c>
      <c r="L69">
        <f>(BS69 - IF(AE69&gt;1, H69*BN69*100.0/(AG69*CG69), 0))*(BZ69+CA69)/1000.0</f>
        <v>0</v>
      </c>
      <c r="M69">
        <f>2.0/((1/O69-1/N69)+SIGN(O69)*SQRT((1/O69-1/N69)*(1/O69-1/N69) + 4*BO69/((BO69+1)*(BO69+1))*(2*1/O69*1/N69-1/N69*1/N69)))</f>
        <v>0</v>
      </c>
      <c r="N69">
        <f>IF(LEFT(BP69,1)&lt;&gt;"0",IF(LEFT(BP69,1)="1",3.0,BQ69),$D$5+$E$5*(CG69*BZ69/($K$5*1000))+$F$5*(CG69*BZ69/($K$5*1000))*MAX(MIN(BN69,$J$5),$I$5)*MAX(MIN(BN69,$J$5),$I$5)+$G$5*MAX(MIN(BN69,$J$5),$I$5)*(CG69*BZ69/($K$5*1000))+$H$5*(CG69*BZ69/($K$5*1000))*(CG69*BZ69/($K$5*1000)))</f>
        <v>0</v>
      </c>
      <c r="O69">
        <f>G69*(1000-(1000*0.61365*exp(17.502*S69/(240.97+S69))/(BZ69+CA69)+BU69)/2)/(1000*0.61365*exp(17.502*S69/(240.97+S69))/(BZ69+CA69)-BU69)</f>
        <v>0</v>
      </c>
      <c r="P69">
        <f>1/((BO69+1)/(M69/1.6)+1/(N69/1.37)) + BO69/((BO69+1)/(M69/1.6) + BO69/(N69/1.37))</f>
        <v>0</v>
      </c>
      <c r="Q69">
        <f>(BK69*BM69)</f>
        <v>0</v>
      </c>
      <c r="R69">
        <f>(CB69+(Q69+2*0.95*5.67E-8*(((CB69+$B$7)+273)^4-(CB69+273)^4)-44100*G69)/(1.84*29.3*N69+8*0.95*5.67E-8*(CB69+273)^3))</f>
        <v>0</v>
      </c>
      <c r="S69">
        <f>($C$7*CC69+$D$7*CD69+$E$7*R69)</f>
        <v>0</v>
      </c>
      <c r="T69">
        <f>0.61365*exp(17.502*S69/(240.97+S69))</f>
        <v>0</v>
      </c>
      <c r="U69">
        <f>(V69/W69*100)</f>
        <v>0</v>
      </c>
      <c r="V69">
        <f>BU69*(BZ69+CA69)/1000</f>
        <v>0</v>
      </c>
      <c r="W69">
        <f>0.61365*exp(17.502*CB69/(240.97+CB69))</f>
        <v>0</v>
      </c>
      <c r="X69">
        <f>(T69-BU69*(BZ69+CA69)/1000)</f>
        <v>0</v>
      </c>
      <c r="Y69">
        <f>(-G69*44100)</f>
        <v>0</v>
      </c>
      <c r="Z69">
        <f>2*29.3*N69*0.92*(CB69-S69)</f>
        <v>0</v>
      </c>
      <c r="AA69">
        <f>2*0.95*5.67E-8*(((CB69+$B$7)+273)^4-(S69+273)^4)</f>
        <v>0</v>
      </c>
      <c r="AB69">
        <f>Q69+AA69+Y69+Z69</f>
        <v>0</v>
      </c>
      <c r="AC69">
        <v>0</v>
      </c>
      <c r="AD69">
        <v>0</v>
      </c>
      <c r="AE69">
        <f>IF(AC69*$H$13&gt;=AG69,1.0,(AG69/(AG69-AC69*$H$13)))</f>
        <v>0</v>
      </c>
      <c r="AF69">
        <f>(AE69-1)*100</f>
        <v>0</v>
      </c>
      <c r="AG69">
        <f>MAX(0,($B$13+$C$13*CG69)/(1+$D$13*CG69)*BZ69/(CB69+273)*$E$13)</f>
        <v>0</v>
      </c>
      <c r="AH69" t="s">
        <v>271</v>
      </c>
      <c r="AI69" t="s">
        <v>271</v>
      </c>
      <c r="AJ69">
        <v>0</v>
      </c>
      <c r="AK69">
        <v>0</v>
      </c>
      <c r="AL69">
        <f>AK69-AJ69</f>
        <v>0</v>
      </c>
      <c r="AM69">
        <f>AL69/AK69</f>
        <v>0</v>
      </c>
      <c r="AN69">
        <v>0</v>
      </c>
      <c r="AO69" t="s">
        <v>271</v>
      </c>
      <c r="AP69" t="s">
        <v>271</v>
      </c>
      <c r="AQ69">
        <v>0</v>
      </c>
      <c r="AR69">
        <v>0</v>
      </c>
      <c r="AS69">
        <f>1-AQ69/AR69</f>
        <v>0</v>
      </c>
      <c r="AT69">
        <v>0.5</v>
      </c>
      <c r="AU69">
        <f>BK69</f>
        <v>0</v>
      </c>
      <c r="AV69">
        <f>H69</f>
        <v>0</v>
      </c>
      <c r="AW69">
        <f>AS69*AT69*AU69</f>
        <v>0</v>
      </c>
      <c r="AX69">
        <f>BC69/AR69</f>
        <v>0</v>
      </c>
      <c r="AY69">
        <f>(AV69-AN69)/AU69</f>
        <v>0</v>
      </c>
      <c r="AZ69">
        <f>(AK69-AR69)/AR69</f>
        <v>0</v>
      </c>
      <c r="BA69" t="s">
        <v>271</v>
      </c>
      <c r="BB69">
        <v>0</v>
      </c>
      <c r="BC69">
        <f>AR69-BB69</f>
        <v>0</v>
      </c>
      <c r="BD69">
        <f>(AR69-AQ69)/(AR69-BB69)</f>
        <v>0</v>
      </c>
      <c r="BE69">
        <f>(AK69-AR69)/(AK69-BB69)</f>
        <v>0</v>
      </c>
      <c r="BF69">
        <f>(AR69-AQ69)/(AR69-AJ69)</f>
        <v>0</v>
      </c>
      <c r="BG69">
        <f>(AK69-AR69)/(AK69-AJ69)</f>
        <v>0</v>
      </c>
      <c r="BH69">
        <f>(BD69*BB69/AQ69)</f>
        <v>0</v>
      </c>
      <c r="BI69">
        <f>(1-BH69)</f>
        <v>0</v>
      </c>
      <c r="BJ69">
        <f>$B$11*CH69+$C$11*CI69+$F$11*CJ69*(1-CM69)</f>
        <v>0</v>
      </c>
      <c r="BK69">
        <f>BJ69*BL69</f>
        <v>0</v>
      </c>
      <c r="BL69">
        <f>($B$11*$D$9+$C$11*$D$9+$F$11*((CW69+CO69)/MAX(CW69+CO69+CX69, 0.1)*$I$9+CX69/MAX(CW69+CO69+CX69, 0.1)*$J$9))/($B$11+$C$11+$F$11)</f>
        <v>0</v>
      </c>
      <c r="BM69">
        <f>($B$11*$K$9+$C$11*$K$9+$F$11*((CW69+CO69)/MAX(CW69+CO69+CX69, 0.1)*$P$9+CX69/MAX(CW69+CO69+CX69, 0.1)*$Q$9))/($B$11+$C$11+$F$11)</f>
        <v>0</v>
      </c>
      <c r="BN69">
        <v>6</v>
      </c>
      <c r="BO69">
        <v>0.5</v>
      </c>
      <c r="BP69" t="s">
        <v>272</v>
      </c>
      <c r="BQ69">
        <v>2</v>
      </c>
      <c r="BR69">
        <v>1604418333.1</v>
      </c>
      <c r="BS69">
        <v>160.128</v>
      </c>
      <c r="BT69">
        <v>178.458</v>
      </c>
      <c r="BU69">
        <v>21.7735</v>
      </c>
      <c r="BV69">
        <v>20.0585</v>
      </c>
      <c r="BW69">
        <v>160.256</v>
      </c>
      <c r="BX69">
        <v>21.4454</v>
      </c>
      <c r="BY69">
        <v>499.976</v>
      </c>
      <c r="BZ69">
        <v>100.545</v>
      </c>
      <c r="CA69">
        <v>0.100135</v>
      </c>
      <c r="CB69">
        <v>25.0979</v>
      </c>
      <c r="CC69">
        <v>24.9795</v>
      </c>
      <c r="CD69">
        <v>999.9</v>
      </c>
      <c r="CE69">
        <v>0</v>
      </c>
      <c r="CF69">
        <v>0</v>
      </c>
      <c r="CG69">
        <v>9966.88</v>
      </c>
      <c r="CH69">
        <v>0</v>
      </c>
      <c r="CI69">
        <v>1.00795</v>
      </c>
      <c r="CJ69">
        <v>1200.06</v>
      </c>
      <c r="CK69">
        <v>0.967011</v>
      </c>
      <c r="CL69">
        <v>0.032989</v>
      </c>
      <c r="CM69">
        <v>0</v>
      </c>
      <c r="CN69">
        <v>2.423</v>
      </c>
      <c r="CO69">
        <v>0</v>
      </c>
      <c r="CP69">
        <v>7671.39</v>
      </c>
      <c r="CQ69">
        <v>11402</v>
      </c>
      <c r="CR69">
        <v>38.125</v>
      </c>
      <c r="CS69">
        <v>41.25</v>
      </c>
      <c r="CT69">
        <v>39.625</v>
      </c>
      <c r="CU69">
        <v>39.937</v>
      </c>
      <c r="CV69">
        <v>38.437</v>
      </c>
      <c r="CW69">
        <v>1160.47</v>
      </c>
      <c r="CX69">
        <v>39.59</v>
      </c>
      <c r="CY69">
        <v>0</v>
      </c>
      <c r="CZ69">
        <v>1604418332.9</v>
      </c>
      <c r="DA69">
        <v>0</v>
      </c>
      <c r="DB69">
        <v>2.54994615384615</v>
      </c>
      <c r="DC69">
        <v>-0.997709402060938</v>
      </c>
      <c r="DD69">
        <v>152.723760700939</v>
      </c>
      <c r="DE69">
        <v>7651.64961538462</v>
      </c>
      <c r="DF69">
        <v>15</v>
      </c>
      <c r="DG69">
        <v>1604417947.1</v>
      </c>
      <c r="DH69" t="s">
        <v>273</v>
      </c>
      <c r="DI69">
        <v>1604417940.1</v>
      </c>
      <c r="DJ69">
        <v>1604417947.1</v>
      </c>
      <c r="DK69">
        <v>1</v>
      </c>
      <c r="DL69">
        <v>-0.134</v>
      </c>
      <c r="DM69">
        <v>0.013</v>
      </c>
      <c r="DN69">
        <v>0.037</v>
      </c>
      <c r="DO69">
        <v>0.31</v>
      </c>
      <c r="DP69">
        <v>420</v>
      </c>
      <c r="DQ69">
        <v>20</v>
      </c>
      <c r="DR69">
        <v>0.08</v>
      </c>
      <c r="DS69">
        <v>0.06</v>
      </c>
      <c r="DT69">
        <v>0</v>
      </c>
      <c r="DU69">
        <v>0</v>
      </c>
      <c r="DV69" t="s">
        <v>274</v>
      </c>
      <c r="DW69">
        <v>100</v>
      </c>
      <c r="DX69">
        <v>100</v>
      </c>
      <c r="DY69">
        <v>-0.128</v>
      </c>
      <c r="DZ69">
        <v>0.3281</v>
      </c>
      <c r="EA69">
        <v>-0.278027610152098</v>
      </c>
      <c r="EB69">
        <v>0.00106189765250334</v>
      </c>
      <c r="EC69">
        <v>-8.23004791133579e-07</v>
      </c>
      <c r="ED69">
        <v>1.95222372915411e-10</v>
      </c>
      <c r="EE69">
        <v>0.0605696754882689</v>
      </c>
      <c r="EF69">
        <v>0.0242991256848972</v>
      </c>
      <c r="EG69">
        <v>-0.00102667963148939</v>
      </c>
      <c r="EH69">
        <v>2.21636158600722e-05</v>
      </c>
      <c r="EI69">
        <v>2</v>
      </c>
      <c r="EJ69">
        <v>2037</v>
      </c>
      <c r="EK69">
        <v>1</v>
      </c>
      <c r="EL69">
        <v>24</v>
      </c>
      <c r="EM69">
        <v>6.5</v>
      </c>
      <c r="EN69">
        <v>6.4</v>
      </c>
      <c r="EO69">
        <v>2</v>
      </c>
      <c r="EP69">
        <v>511.672</v>
      </c>
      <c r="EQ69">
        <v>526.499</v>
      </c>
      <c r="ER69">
        <v>22.6293</v>
      </c>
      <c r="ES69">
        <v>25.486</v>
      </c>
      <c r="ET69">
        <v>30.0001</v>
      </c>
      <c r="EU69">
        <v>25.3363</v>
      </c>
      <c r="EV69">
        <v>25.2927</v>
      </c>
      <c r="EW69">
        <v>10.6678</v>
      </c>
      <c r="EX69">
        <v>24.9078</v>
      </c>
      <c r="EY69">
        <v>100</v>
      </c>
      <c r="EZ69">
        <v>22.645</v>
      </c>
      <c r="FA69">
        <v>191.02</v>
      </c>
      <c r="FB69">
        <v>20</v>
      </c>
      <c r="FC69">
        <v>102.325</v>
      </c>
      <c r="FD69">
        <v>102.097</v>
      </c>
    </row>
    <row r="70" spans="1:160">
      <c r="A70">
        <v>54</v>
      </c>
      <c r="B70">
        <v>1604418335.1</v>
      </c>
      <c r="C70">
        <v>106</v>
      </c>
      <c r="D70" t="s">
        <v>379</v>
      </c>
      <c r="E70" t="s">
        <v>380</v>
      </c>
      <c r="F70">
        <v>1604418335.1</v>
      </c>
      <c r="G70">
        <f>BY70*AE70*(BU70-BV70)/(100*BN70*(1000-AE70*BU70))</f>
        <v>0</v>
      </c>
      <c r="H70">
        <f>BY70*AE70*(BT70-BS70*(1000-AE70*BV70)/(1000-AE70*BU70))/(100*BN70)</f>
        <v>0</v>
      </c>
      <c r="I70">
        <f>BS70 - IF(AE70&gt;1, H70*BN70*100.0/(AG70*CG70), 0)</f>
        <v>0</v>
      </c>
      <c r="J70">
        <f>((P70-G70/2)*I70-H70)/(P70+G70/2)</f>
        <v>0</v>
      </c>
      <c r="K70">
        <f>J70*(BZ70+CA70)/1000.0</f>
        <v>0</v>
      </c>
      <c r="L70">
        <f>(BS70 - IF(AE70&gt;1, H70*BN70*100.0/(AG70*CG70), 0))*(BZ70+CA70)/1000.0</f>
        <v>0</v>
      </c>
      <c r="M70">
        <f>2.0/((1/O70-1/N70)+SIGN(O70)*SQRT((1/O70-1/N70)*(1/O70-1/N70) + 4*BO70/((BO70+1)*(BO70+1))*(2*1/O70*1/N70-1/N70*1/N70)))</f>
        <v>0</v>
      </c>
      <c r="N70">
        <f>IF(LEFT(BP70,1)&lt;&gt;"0",IF(LEFT(BP70,1)="1",3.0,BQ70),$D$5+$E$5*(CG70*BZ70/($K$5*1000))+$F$5*(CG70*BZ70/($K$5*1000))*MAX(MIN(BN70,$J$5),$I$5)*MAX(MIN(BN70,$J$5),$I$5)+$G$5*MAX(MIN(BN70,$J$5),$I$5)*(CG70*BZ70/($K$5*1000))+$H$5*(CG70*BZ70/($K$5*1000))*(CG70*BZ70/($K$5*1000)))</f>
        <v>0</v>
      </c>
      <c r="O70">
        <f>G70*(1000-(1000*0.61365*exp(17.502*S70/(240.97+S70))/(BZ70+CA70)+BU70)/2)/(1000*0.61365*exp(17.502*S70/(240.97+S70))/(BZ70+CA70)-BU70)</f>
        <v>0</v>
      </c>
      <c r="P70">
        <f>1/((BO70+1)/(M70/1.6)+1/(N70/1.37)) + BO70/((BO70+1)/(M70/1.6) + BO70/(N70/1.37))</f>
        <v>0</v>
      </c>
      <c r="Q70">
        <f>(BK70*BM70)</f>
        <v>0</v>
      </c>
      <c r="R70">
        <f>(CB70+(Q70+2*0.95*5.67E-8*(((CB70+$B$7)+273)^4-(CB70+273)^4)-44100*G70)/(1.84*29.3*N70+8*0.95*5.67E-8*(CB70+273)^3))</f>
        <v>0</v>
      </c>
      <c r="S70">
        <f>($C$7*CC70+$D$7*CD70+$E$7*R70)</f>
        <v>0</v>
      </c>
      <c r="T70">
        <f>0.61365*exp(17.502*S70/(240.97+S70))</f>
        <v>0</v>
      </c>
      <c r="U70">
        <f>(V70/W70*100)</f>
        <v>0</v>
      </c>
      <c r="V70">
        <f>BU70*(BZ70+CA70)/1000</f>
        <v>0</v>
      </c>
      <c r="W70">
        <f>0.61365*exp(17.502*CB70/(240.97+CB70))</f>
        <v>0</v>
      </c>
      <c r="X70">
        <f>(T70-BU70*(BZ70+CA70)/1000)</f>
        <v>0</v>
      </c>
      <c r="Y70">
        <f>(-G70*44100)</f>
        <v>0</v>
      </c>
      <c r="Z70">
        <f>2*29.3*N70*0.92*(CB70-S70)</f>
        <v>0</v>
      </c>
      <c r="AA70">
        <f>2*0.95*5.67E-8*(((CB70+$B$7)+273)^4-(S70+273)^4)</f>
        <v>0</v>
      </c>
      <c r="AB70">
        <f>Q70+AA70+Y70+Z70</f>
        <v>0</v>
      </c>
      <c r="AC70">
        <v>0</v>
      </c>
      <c r="AD70">
        <v>0</v>
      </c>
      <c r="AE70">
        <f>IF(AC70*$H$13&gt;=AG70,1.0,(AG70/(AG70-AC70*$H$13)))</f>
        <v>0</v>
      </c>
      <c r="AF70">
        <f>(AE70-1)*100</f>
        <v>0</v>
      </c>
      <c r="AG70">
        <f>MAX(0,($B$13+$C$13*CG70)/(1+$D$13*CG70)*BZ70/(CB70+273)*$E$13)</f>
        <v>0</v>
      </c>
      <c r="AH70" t="s">
        <v>271</v>
      </c>
      <c r="AI70" t="s">
        <v>271</v>
      </c>
      <c r="AJ70">
        <v>0</v>
      </c>
      <c r="AK70">
        <v>0</v>
      </c>
      <c r="AL70">
        <f>AK70-AJ70</f>
        <v>0</v>
      </c>
      <c r="AM70">
        <f>AL70/AK70</f>
        <v>0</v>
      </c>
      <c r="AN70">
        <v>0</v>
      </c>
      <c r="AO70" t="s">
        <v>271</v>
      </c>
      <c r="AP70" t="s">
        <v>271</v>
      </c>
      <c r="AQ70">
        <v>0</v>
      </c>
      <c r="AR70">
        <v>0</v>
      </c>
      <c r="AS70">
        <f>1-AQ70/AR70</f>
        <v>0</v>
      </c>
      <c r="AT70">
        <v>0.5</v>
      </c>
      <c r="AU70">
        <f>BK70</f>
        <v>0</v>
      </c>
      <c r="AV70">
        <f>H70</f>
        <v>0</v>
      </c>
      <c r="AW70">
        <f>AS70*AT70*AU70</f>
        <v>0</v>
      </c>
      <c r="AX70">
        <f>BC70/AR70</f>
        <v>0</v>
      </c>
      <c r="AY70">
        <f>(AV70-AN70)/AU70</f>
        <v>0</v>
      </c>
      <c r="AZ70">
        <f>(AK70-AR70)/AR70</f>
        <v>0</v>
      </c>
      <c r="BA70" t="s">
        <v>271</v>
      </c>
      <c r="BB70">
        <v>0</v>
      </c>
      <c r="BC70">
        <f>AR70-BB70</f>
        <v>0</v>
      </c>
      <c r="BD70">
        <f>(AR70-AQ70)/(AR70-BB70)</f>
        <v>0</v>
      </c>
      <c r="BE70">
        <f>(AK70-AR70)/(AK70-BB70)</f>
        <v>0</v>
      </c>
      <c r="BF70">
        <f>(AR70-AQ70)/(AR70-AJ70)</f>
        <v>0</v>
      </c>
      <c r="BG70">
        <f>(AK70-AR70)/(AK70-AJ70)</f>
        <v>0</v>
      </c>
      <c r="BH70">
        <f>(BD70*BB70/AQ70)</f>
        <v>0</v>
      </c>
      <c r="BI70">
        <f>(1-BH70)</f>
        <v>0</v>
      </c>
      <c r="BJ70">
        <f>$B$11*CH70+$C$11*CI70+$F$11*CJ70*(1-CM70)</f>
        <v>0</v>
      </c>
      <c r="BK70">
        <f>BJ70*BL70</f>
        <v>0</v>
      </c>
      <c r="BL70">
        <f>($B$11*$D$9+$C$11*$D$9+$F$11*((CW70+CO70)/MAX(CW70+CO70+CX70, 0.1)*$I$9+CX70/MAX(CW70+CO70+CX70, 0.1)*$J$9))/($B$11+$C$11+$F$11)</f>
        <v>0</v>
      </c>
      <c r="BM70">
        <f>($B$11*$K$9+$C$11*$K$9+$F$11*((CW70+CO70)/MAX(CW70+CO70+CX70, 0.1)*$P$9+CX70/MAX(CW70+CO70+CX70, 0.1)*$Q$9))/($B$11+$C$11+$F$11)</f>
        <v>0</v>
      </c>
      <c r="BN70">
        <v>6</v>
      </c>
      <c r="BO70">
        <v>0.5</v>
      </c>
      <c r="BP70" t="s">
        <v>272</v>
      </c>
      <c r="BQ70">
        <v>2</v>
      </c>
      <c r="BR70">
        <v>1604418335.1</v>
      </c>
      <c r="BS70">
        <v>163.292</v>
      </c>
      <c r="BT70">
        <v>181.879</v>
      </c>
      <c r="BU70">
        <v>21.7745</v>
      </c>
      <c r="BV70">
        <v>20.0598</v>
      </c>
      <c r="BW70">
        <v>163.418</v>
      </c>
      <c r="BX70">
        <v>21.4464</v>
      </c>
      <c r="BY70">
        <v>499.946</v>
      </c>
      <c r="BZ70">
        <v>100.545</v>
      </c>
      <c r="CA70">
        <v>0.0996156</v>
      </c>
      <c r="CB70">
        <v>25.0974</v>
      </c>
      <c r="CC70">
        <v>24.9756</v>
      </c>
      <c r="CD70">
        <v>999.9</v>
      </c>
      <c r="CE70">
        <v>0</v>
      </c>
      <c r="CF70">
        <v>0</v>
      </c>
      <c r="CG70">
        <v>10015</v>
      </c>
      <c r="CH70">
        <v>0</v>
      </c>
      <c r="CI70">
        <v>1.00795</v>
      </c>
      <c r="CJ70">
        <v>1200.06</v>
      </c>
      <c r="CK70">
        <v>0.967011</v>
      </c>
      <c r="CL70">
        <v>0.032989</v>
      </c>
      <c r="CM70">
        <v>0</v>
      </c>
      <c r="CN70">
        <v>2.6925</v>
      </c>
      <c r="CO70">
        <v>0</v>
      </c>
      <c r="CP70">
        <v>7677.74</v>
      </c>
      <c r="CQ70">
        <v>11402</v>
      </c>
      <c r="CR70">
        <v>38.125</v>
      </c>
      <c r="CS70">
        <v>41.25</v>
      </c>
      <c r="CT70">
        <v>39.625</v>
      </c>
      <c r="CU70">
        <v>39.937</v>
      </c>
      <c r="CV70">
        <v>38.437</v>
      </c>
      <c r="CW70">
        <v>1160.47</v>
      </c>
      <c r="CX70">
        <v>39.59</v>
      </c>
      <c r="CY70">
        <v>0</v>
      </c>
      <c r="CZ70">
        <v>1604418335.3</v>
      </c>
      <c r="DA70">
        <v>0</v>
      </c>
      <c r="DB70">
        <v>2.55806538461538</v>
      </c>
      <c r="DC70">
        <v>-0.742034186597669</v>
      </c>
      <c r="DD70">
        <v>152.663931764576</v>
      </c>
      <c r="DE70">
        <v>7657.61846153846</v>
      </c>
      <c r="DF70">
        <v>15</v>
      </c>
      <c r="DG70">
        <v>1604417947.1</v>
      </c>
      <c r="DH70" t="s">
        <v>273</v>
      </c>
      <c r="DI70">
        <v>1604417940.1</v>
      </c>
      <c r="DJ70">
        <v>1604417947.1</v>
      </c>
      <c r="DK70">
        <v>1</v>
      </c>
      <c r="DL70">
        <v>-0.134</v>
      </c>
      <c r="DM70">
        <v>0.013</v>
      </c>
      <c r="DN70">
        <v>0.037</v>
      </c>
      <c r="DO70">
        <v>0.31</v>
      </c>
      <c r="DP70">
        <v>420</v>
      </c>
      <c r="DQ70">
        <v>20</v>
      </c>
      <c r="DR70">
        <v>0.08</v>
      </c>
      <c r="DS70">
        <v>0.06</v>
      </c>
      <c r="DT70">
        <v>0</v>
      </c>
      <c r="DU70">
        <v>0</v>
      </c>
      <c r="DV70" t="s">
        <v>274</v>
      </c>
      <c r="DW70">
        <v>100</v>
      </c>
      <c r="DX70">
        <v>100</v>
      </c>
      <c r="DY70">
        <v>-0.126</v>
      </c>
      <c r="DZ70">
        <v>0.3281</v>
      </c>
      <c r="EA70">
        <v>-0.278027610152098</v>
      </c>
      <c r="EB70">
        <v>0.00106189765250334</v>
      </c>
      <c r="EC70">
        <v>-8.23004791133579e-07</v>
      </c>
      <c r="ED70">
        <v>1.95222372915411e-10</v>
      </c>
      <c r="EE70">
        <v>0.0605696754882689</v>
      </c>
      <c r="EF70">
        <v>0.0242991256848972</v>
      </c>
      <c r="EG70">
        <v>-0.00102667963148939</v>
      </c>
      <c r="EH70">
        <v>2.21636158600722e-05</v>
      </c>
      <c r="EI70">
        <v>2</v>
      </c>
      <c r="EJ70">
        <v>2037</v>
      </c>
      <c r="EK70">
        <v>1</v>
      </c>
      <c r="EL70">
        <v>24</v>
      </c>
      <c r="EM70">
        <v>6.6</v>
      </c>
      <c r="EN70">
        <v>6.5</v>
      </c>
      <c r="EO70">
        <v>2</v>
      </c>
      <c r="EP70">
        <v>511.615</v>
      </c>
      <c r="EQ70">
        <v>526.499</v>
      </c>
      <c r="ER70">
        <v>22.6342</v>
      </c>
      <c r="ES70">
        <v>25.486</v>
      </c>
      <c r="ET70">
        <v>30.0001</v>
      </c>
      <c r="EU70">
        <v>25.3363</v>
      </c>
      <c r="EV70">
        <v>25.2927</v>
      </c>
      <c r="EW70">
        <v>10.8247</v>
      </c>
      <c r="EX70">
        <v>24.9078</v>
      </c>
      <c r="EY70">
        <v>100</v>
      </c>
      <c r="EZ70">
        <v>22.645</v>
      </c>
      <c r="FA70">
        <v>196.06</v>
      </c>
      <c r="FB70">
        <v>20</v>
      </c>
      <c r="FC70">
        <v>102.326</v>
      </c>
      <c r="FD70">
        <v>102.096</v>
      </c>
    </row>
    <row r="71" spans="1:160">
      <c r="A71">
        <v>55</v>
      </c>
      <c r="B71">
        <v>1604418337.1</v>
      </c>
      <c r="C71">
        <v>108</v>
      </c>
      <c r="D71" t="s">
        <v>381</v>
      </c>
      <c r="E71" t="s">
        <v>382</v>
      </c>
      <c r="F71">
        <v>1604418337.1</v>
      </c>
      <c r="G71">
        <f>BY71*AE71*(BU71-BV71)/(100*BN71*(1000-AE71*BU71))</f>
        <v>0</v>
      </c>
      <c r="H71">
        <f>BY71*AE71*(BT71-BS71*(1000-AE71*BV71)/(1000-AE71*BU71))/(100*BN71)</f>
        <v>0</v>
      </c>
      <c r="I71">
        <f>BS71 - IF(AE71&gt;1, H71*BN71*100.0/(AG71*CG71), 0)</f>
        <v>0</v>
      </c>
      <c r="J71">
        <f>((P71-G71/2)*I71-H71)/(P71+G71/2)</f>
        <v>0</v>
      </c>
      <c r="K71">
        <f>J71*(BZ71+CA71)/1000.0</f>
        <v>0</v>
      </c>
      <c r="L71">
        <f>(BS71 - IF(AE71&gt;1, H71*BN71*100.0/(AG71*CG71), 0))*(BZ71+CA71)/1000.0</f>
        <v>0</v>
      </c>
      <c r="M71">
        <f>2.0/((1/O71-1/N71)+SIGN(O71)*SQRT((1/O71-1/N71)*(1/O71-1/N71) + 4*BO71/((BO71+1)*(BO71+1))*(2*1/O71*1/N71-1/N71*1/N71)))</f>
        <v>0</v>
      </c>
      <c r="N71">
        <f>IF(LEFT(BP71,1)&lt;&gt;"0",IF(LEFT(BP71,1)="1",3.0,BQ71),$D$5+$E$5*(CG71*BZ71/($K$5*1000))+$F$5*(CG71*BZ71/($K$5*1000))*MAX(MIN(BN71,$J$5),$I$5)*MAX(MIN(BN71,$J$5),$I$5)+$G$5*MAX(MIN(BN71,$J$5),$I$5)*(CG71*BZ71/($K$5*1000))+$H$5*(CG71*BZ71/($K$5*1000))*(CG71*BZ71/($K$5*1000)))</f>
        <v>0</v>
      </c>
      <c r="O71">
        <f>G71*(1000-(1000*0.61365*exp(17.502*S71/(240.97+S71))/(BZ71+CA71)+BU71)/2)/(1000*0.61365*exp(17.502*S71/(240.97+S71))/(BZ71+CA71)-BU71)</f>
        <v>0</v>
      </c>
      <c r="P71">
        <f>1/((BO71+1)/(M71/1.6)+1/(N71/1.37)) + BO71/((BO71+1)/(M71/1.6) + BO71/(N71/1.37))</f>
        <v>0</v>
      </c>
      <c r="Q71">
        <f>(BK71*BM71)</f>
        <v>0</v>
      </c>
      <c r="R71">
        <f>(CB71+(Q71+2*0.95*5.67E-8*(((CB71+$B$7)+273)^4-(CB71+273)^4)-44100*G71)/(1.84*29.3*N71+8*0.95*5.67E-8*(CB71+273)^3))</f>
        <v>0</v>
      </c>
      <c r="S71">
        <f>($C$7*CC71+$D$7*CD71+$E$7*R71)</f>
        <v>0</v>
      </c>
      <c r="T71">
        <f>0.61365*exp(17.502*S71/(240.97+S71))</f>
        <v>0</v>
      </c>
      <c r="U71">
        <f>(V71/W71*100)</f>
        <v>0</v>
      </c>
      <c r="V71">
        <f>BU71*(BZ71+CA71)/1000</f>
        <v>0</v>
      </c>
      <c r="W71">
        <f>0.61365*exp(17.502*CB71/(240.97+CB71))</f>
        <v>0</v>
      </c>
      <c r="X71">
        <f>(T71-BU71*(BZ71+CA71)/1000)</f>
        <v>0</v>
      </c>
      <c r="Y71">
        <f>(-G71*44100)</f>
        <v>0</v>
      </c>
      <c r="Z71">
        <f>2*29.3*N71*0.92*(CB71-S71)</f>
        <v>0</v>
      </c>
      <c r="AA71">
        <f>2*0.95*5.67E-8*(((CB71+$B$7)+273)^4-(S71+273)^4)</f>
        <v>0</v>
      </c>
      <c r="AB71">
        <f>Q71+AA71+Y71+Z71</f>
        <v>0</v>
      </c>
      <c r="AC71">
        <v>0</v>
      </c>
      <c r="AD71">
        <v>0</v>
      </c>
      <c r="AE71">
        <f>IF(AC71*$H$13&gt;=AG71,1.0,(AG71/(AG71-AC71*$H$13)))</f>
        <v>0</v>
      </c>
      <c r="AF71">
        <f>(AE71-1)*100</f>
        <v>0</v>
      </c>
      <c r="AG71">
        <f>MAX(0,($B$13+$C$13*CG71)/(1+$D$13*CG71)*BZ71/(CB71+273)*$E$13)</f>
        <v>0</v>
      </c>
      <c r="AH71" t="s">
        <v>271</v>
      </c>
      <c r="AI71" t="s">
        <v>271</v>
      </c>
      <c r="AJ71">
        <v>0</v>
      </c>
      <c r="AK71">
        <v>0</v>
      </c>
      <c r="AL71">
        <f>AK71-AJ71</f>
        <v>0</v>
      </c>
      <c r="AM71">
        <f>AL71/AK71</f>
        <v>0</v>
      </c>
      <c r="AN71">
        <v>0</v>
      </c>
      <c r="AO71" t="s">
        <v>271</v>
      </c>
      <c r="AP71" t="s">
        <v>271</v>
      </c>
      <c r="AQ71">
        <v>0</v>
      </c>
      <c r="AR71">
        <v>0</v>
      </c>
      <c r="AS71">
        <f>1-AQ71/AR71</f>
        <v>0</v>
      </c>
      <c r="AT71">
        <v>0.5</v>
      </c>
      <c r="AU71">
        <f>BK71</f>
        <v>0</v>
      </c>
      <c r="AV71">
        <f>H71</f>
        <v>0</v>
      </c>
      <c r="AW71">
        <f>AS71*AT71*AU71</f>
        <v>0</v>
      </c>
      <c r="AX71">
        <f>BC71/AR71</f>
        <v>0</v>
      </c>
      <c r="AY71">
        <f>(AV71-AN71)/AU71</f>
        <v>0</v>
      </c>
      <c r="AZ71">
        <f>(AK71-AR71)/AR71</f>
        <v>0</v>
      </c>
      <c r="BA71" t="s">
        <v>271</v>
      </c>
      <c r="BB71">
        <v>0</v>
      </c>
      <c r="BC71">
        <f>AR71-BB71</f>
        <v>0</v>
      </c>
      <c r="BD71">
        <f>(AR71-AQ71)/(AR71-BB71)</f>
        <v>0</v>
      </c>
      <c r="BE71">
        <f>(AK71-AR71)/(AK71-BB71)</f>
        <v>0</v>
      </c>
      <c r="BF71">
        <f>(AR71-AQ71)/(AR71-AJ71)</f>
        <v>0</v>
      </c>
      <c r="BG71">
        <f>(AK71-AR71)/(AK71-AJ71)</f>
        <v>0</v>
      </c>
      <c r="BH71">
        <f>(BD71*BB71/AQ71)</f>
        <v>0</v>
      </c>
      <c r="BI71">
        <f>(1-BH71)</f>
        <v>0</v>
      </c>
      <c r="BJ71">
        <f>$B$11*CH71+$C$11*CI71+$F$11*CJ71*(1-CM71)</f>
        <v>0</v>
      </c>
      <c r="BK71">
        <f>BJ71*BL71</f>
        <v>0</v>
      </c>
      <c r="BL71">
        <f>($B$11*$D$9+$C$11*$D$9+$F$11*((CW71+CO71)/MAX(CW71+CO71+CX71, 0.1)*$I$9+CX71/MAX(CW71+CO71+CX71, 0.1)*$J$9))/($B$11+$C$11+$F$11)</f>
        <v>0</v>
      </c>
      <c r="BM71">
        <f>($B$11*$K$9+$C$11*$K$9+$F$11*((CW71+CO71)/MAX(CW71+CO71+CX71, 0.1)*$P$9+CX71/MAX(CW71+CO71+CX71, 0.1)*$Q$9))/($B$11+$C$11+$F$11)</f>
        <v>0</v>
      </c>
      <c r="BN71">
        <v>6</v>
      </c>
      <c r="BO71">
        <v>0.5</v>
      </c>
      <c r="BP71" t="s">
        <v>272</v>
      </c>
      <c r="BQ71">
        <v>2</v>
      </c>
      <c r="BR71">
        <v>1604418337.1</v>
      </c>
      <c r="BS71">
        <v>166.471</v>
      </c>
      <c r="BT71">
        <v>185.264</v>
      </c>
      <c r="BU71">
        <v>21.7758</v>
      </c>
      <c r="BV71">
        <v>20.0614</v>
      </c>
      <c r="BW71">
        <v>166.594</v>
      </c>
      <c r="BX71">
        <v>21.4477</v>
      </c>
      <c r="BY71">
        <v>500.022</v>
      </c>
      <c r="BZ71">
        <v>100.545</v>
      </c>
      <c r="CA71">
        <v>0.099778</v>
      </c>
      <c r="CB71">
        <v>25.0963</v>
      </c>
      <c r="CC71">
        <v>24.9793</v>
      </c>
      <c r="CD71">
        <v>999.9</v>
      </c>
      <c r="CE71">
        <v>0</v>
      </c>
      <c r="CF71">
        <v>0</v>
      </c>
      <c r="CG71">
        <v>10051.2</v>
      </c>
      <c r="CH71">
        <v>0</v>
      </c>
      <c r="CI71">
        <v>1.00795</v>
      </c>
      <c r="CJ71">
        <v>1200.06</v>
      </c>
      <c r="CK71">
        <v>0.967011</v>
      </c>
      <c r="CL71">
        <v>0.032989</v>
      </c>
      <c r="CM71">
        <v>0</v>
      </c>
      <c r="CN71">
        <v>2.5661</v>
      </c>
      <c r="CO71">
        <v>0</v>
      </c>
      <c r="CP71">
        <v>7682.4</v>
      </c>
      <c r="CQ71">
        <v>11402</v>
      </c>
      <c r="CR71">
        <v>38.125</v>
      </c>
      <c r="CS71">
        <v>41.25</v>
      </c>
      <c r="CT71">
        <v>39.625</v>
      </c>
      <c r="CU71">
        <v>40</v>
      </c>
      <c r="CV71">
        <v>38.437</v>
      </c>
      <c r="CW71">
        <v>1160.47</v>
      </c>
      <c r="CX71">
        <v>39.59</v>
      </c>
      <c r="CY71">
        <v>0</v>
      </c>
      <c r="CZ71">
        <v>1604418337.1</v>
      </c>
      <c r="DA71">
        <v>0</v>
      </c>
      <c r="DB71">
        <v>2.54396</v>
      </c>
      <c r="DC71">
        <v>0.095976926834089</v>
      </c>
      <c r="DD71">
        <v>156.185384876385</v>
      </c>
      <c r="DE71">
        <v>7663.0744</v>
      </c>
      <c r="DF71">
        <v>15</v>
      </c>
      <c r="DG71">
        <v>1604417947.1</v>
      </c>
      <c r="DH71" t="s">
        <v>273</v>
      </c>
      <c r="DI71">
        <v>1604417940.1</v>
      </c>
      <c r="DJ71">
        <v>1604417947.1</v>
      </c>
      <c r="DK71">
        <v>1</v>
      </c>
      <c r="DL71">
        <v>-0.134</v>
      </c>
      <c r="DM71">
        <v>0.013</v>
      </c>
      <c r="DN71">
        <v>0.037</v>
      </c>
      <c r="DO71">
        <v>0.31</v>
      </c>
      <c r="DP71">
        <v>420</v>
      </c>
      <c r="DQ71">
        <v>20</v>
      </c>
      <c r="DR71">
        <v>0.08</v>
      </c>
      <c r="DS71">
        <v>0.06</v>
      </c>
      <c r="DT71">
        <v>0</v>
      </c>
      <c r="DU71">
        <v>0</v>
      </c>
      <c r="DV71" t="s">
        <v>274</v>
      </c>
      <c r="DW71">
        <v>100</v>
      </c>
      <c r="DX71">
        <v>100</v>
      </c>
      <c r="DY71">
        <v>-0.123</v>
      </c>
      <c r="DZ71">
        <v>0.3281</v>
      </c>
      <c r="EA71">
        <v>-0.278027610152098</v>
      </c>
      <c r="EB71">
        <v>0.00106189765250334</v>
      </c>
      <c r="EC71">
        <v>-8.23004791133579e-07</v>
      </c>
      <c r="ED71">
        <v>1.95222372915411e-10</v>
      </c>
      <c r="EE71">
        <v>0.0605696754882689</v>
      </c>
      <c r="EF71">
        <v>0.0242991256848972</v>
      </c>
      <c r="EG71">
        <v>-0.00102667963148939</v>
      </c>
      <c r="EH71">
        <v>2.21636158600722e-05</v>
      </c>
      <c r="EI71">
        <v>2</v>
      </c>
      <c r="EJ71">
        <v>2037</v>
      </c>
      <c r="EK71">
        <v>1</v>
      </c>
      <c r="EL71">
        <v>24</v>
      </c>
      <c r="EM71">
        <v>6.6</v>
      </c>
      <c r="EN71">
        <v>6.5</v>
      </c>
      <c r="EO71">
        <v>2</v>
      </c>
      <c r="EP71">
        <v>511.643</v>
      </c>
      <c r="EQ71">
        <v>526.48</v>
      </c>
      <c r="ER71">
        <v>22.6403</v>
      </c>
      <c r="ES71">
        <v>25.4852</v>
      </c>
      <c r="ET71">
        <v>30</v>
      </c>
      <c r="EU71">
        <v>25.3363</v>
      </c>
      <c r="EV71">
        <v>25.2927</v>
      </c>
      <c r="EW71">
        <v>10.9509</v>
      </c>
      <c r="EX71">
        <v>24.9078</v>
      </c>
      <c r="EY71">
        <v>100</v>
      </c>
      <c r="EZ71">
        <v>22.645</v>
      </c>
      <c r="FA71">
        <v>196.06</v>
      </c>
      <c r="FB71">
        <v>20</v>
      </c>
      <c r="FC71">
        <v>102.327</v>
      </c>
      <c r="FD71">
        <v>102.096</v>
      </c>
    </row>
    <row r="72" spans="1:160">
      <c r="A72">
        <v>56</v>
      </c>
      <c r="B72">
        <v>1604418339.1</v>
      </c>
      <c r="C72">
        <v>110</v>
      </c>
      <c r="D72" t="s">
        <v>383</v>
      </c>
      <c r="E72" t="s">
        <v>384</v>
      </c>
      <c r="F72">
        <v>1604418339.1</v>
      </c>
      <c r="G72">
        <f>BY72*AE72*(BU72-BV72)/(100*BN72*(1000-AE72*BU72))</f>
        <v>0</v>
      </c>
      <c r="H72">
        <f>BY72*AE72*(BT72-BS72*(1000-AE72*BV72)/(1000-AE72*BU72))/(100*BN72)</f>
        <v>0</v>
      </c>
      <c r="I72">
        <f>BS72 - IF(AE72&gt;1, H72*BN72*100.0/(AG72*CG72), 0)</f>
        <v>0</v>
      </c>
      <c r="J72">
        <f>((P72-G72/2)*I72-H72)/(P72+G72/2)</f>
        <v>0</v>
      </c>
      <c r="K72">
        <f>J72*(BZ72+CA72)/1000.0</f>
        <v>0</v>
      </c>
      <c r="L72">
        <f>(BS72 - IF(AE72&gt;1, H72*BN72*100.0/(AG72*CG72), 0))*(BZ72+CA72)/1000.0</f>
        <v>0</v>
      </c>
      <c r="M72">
        <f>2.0/((1/O72-1/N72)+SIGN(O72)*SQRT((1/O72-1/N72)*(1/O72-1/N72) + 4*BO72/((BO72+1)*(BO72+1))*(2*1/O72*1/N72-1/N72*1/N72)))</f>
        <v>0</v>
      </c>
      <c r="N72">
        <f>IF(LEFT(BP72,1)&lt;&gt;"0",IF(LEFT(BP72,1)="1",3.0,BQ72),$D$5+$E$5*(CG72*BZ72/($K$5*1000))+$F$5*(CG72*BZ72/($K$5*1000))*MAX(MIN(BN72,$J$5),$I$5)*MAX(MIN(BN72,$J$5),$I$5)+$G$5*MAX(MIN(BN72,$J$5),$I$5)*(CG72*BZ72/($K$5*1000))+$H$5*(CG72*BZ72/($K$5*1000))*(CG72*BZ72/($K$5*1000)))</f>
        <v>0</v>
      </c>
      <c r="O72">
        <f>G72*(1000-(1000*0.61365*exp(17.502*S72/(240.97+S72))/(BZ72+CA72)+BU72)/2)/(1000*0.61365*exp(17.502*S72/(240.97+S72))/(BZ72+CA72)-BU72)</f>
        <v>0</v>
      </c>
      <c r="P72">
        <f>1/((BO72+1)/(M72/1.6)+1/(N72/1.37)) + BO72/((BO72+1)/(M72/1.6) + BO72/(N72/1.37))</f>
        <v>0</v>
      </c>
      <c r="Q72">
        <f>(BK72*BM72)</f>
        <v>0</v>
      </c>
      <c r="R72">
        <f>(CB72+(Q72+2*0.95*5.67E-8*(((CB72+$B$7)+273)^4-(CB72+273)^4)-44100*G72)/(1.84*29.3*N72+8*0.95*5.67E-8*(CB72+273)^3))</f>
        <v>0</v>
      </c>
      <c r="S72">
        <f>($C$7*CC72+$D$7*CD72+$E$7*R72)</f>
        <v>0</v>
      </c>
      <c r="T72">
        <f>0.61365*exp(17.502*S72/(240.97+S72))</f>
        <v>0</v>
      </c>
      <c r="U72">
        <f>(V72/W72*100)</f>
        <v>0</v>
      </c>
      <c r="V72">
        <f>BU72*(BZ72+CA72)/1000</f>
        <v>0</v>
      </c>
      <c r="W72">
        <f>0.61365*exp(17.502*CB72/(240.97+CB72))</f>
        <v>0</v>
      </c>
      <c r="X72">
        <f>(T72-BU72*(BZ72+CA72)/1000)</f>
        <v>0</v>
      </c>
      <c r="Y72">
        <f>(-G72*44100)</f>
        <v>0</v>
      </c>
      <c r="Z72">
        <f>2*29.3*N72*0.92*(CB72-S72)</f>
        <v>0</v>
      </c>
      <c r="AA72">
        <f>2*0.95*5.67E-8*(((CB72+$B$7)+273)^4-(S72+273)^4)</f>
        <v>0</v>
      </c>
      <c r="AB72">
        <f>Q72+AA72+Y72+Z72</f>
        <v>0</v>
      </c>
      <c r="AC72">
        <v>0</v>
      </c>
      <c r="AD72">
        <v>0</v>
      </c>
      <c r="AE72">
        <f>IF(AC72*$H$13&gt;=AG72,1.0,(AG72/(AG72-AC72*$H$13)))</f>
        <v>0</v>
      </c>
      <c r="AF72">
        <f>(AE72-1)*100</f>
        <v>0</v>
      </c>
      <c r="AG72">
        <f>MAX(0,($B$13+$C$13*CG72)/(1+$D$13*CG72)*BZ72/(CB72+273)*$E$13)</f>
        <v>0</v>
      </c>
      <c r="AH72" t="s">
        <v>271</v>
      </c>
      <c r="AI72" t="s">
        <v>271</v>
      </c>
      <c r="AJ72">
        <v>0</v>
      </c>
      <c r="AK72">
        <v>0</v>
      </c>
      <c r="AL72">
        <f>AK72-AJ72</f>
        <v>0</v>
      </c>
      <c r="AM72">
        <f>AL72/AK72</f>
        <v>0</v>
      </c>
      <c r="AN72">
        <v>0</v>
      </c>
      <c r="AO72" t="s">
        <v>271</v>
      </c>
      <c r="AP72" t="s">
        <v>271</v>
      </c>
      <c r="AQ72">
        <v>0</v>
      </c>
      <c r="AR72">
        <v>0</v>
      </c>
      <c r="AS72">
        <f>1-AQ72/AR72</f>
        <v>0</v>
      </c>
      <c r="AT72">
        <v>0.5</v>
      </c>
      <c r="AU72">
        <f>BK72</f>
        <v>0</v>
      </c>
      <c r="AV72">
        <f>H72</f>
        <v>0</v>
      </c>
      <c r="AW72">
        <f>AS72*AT72*AU72</f>
        <v>0</v>
      </c>
      <c r="AX72">
        <f>BC72/AR72</f>
        <v>0</v>
      </c>
      <c r="AY72">
        <f>(AV72-AN72)/AU72</f>
        <v>0</v>
      </c>
      <c r="AZ72">
        <f>(AK72-AR72)/AR72</f>
        <v>0</v>
      </c>
      <c r="BA72" t="s">
        <v>271</v>
      </c>
      <c r="BB72">
        <v>0</v>
      </c>
      <c r="BC72">
        <f>AR72-BB72</f>
        <v>0</v>
      </c>
      <c r="BD72">
        <f>(AR72-AQ72)/(AR72-BB72)</f>
        <v>0</v>
      </c>
      <c r="BE72">
        <f>(AK72-AR72)/(AK72-BB72)</f>
        <v>0</v>
      </c>
      <c r="BF72">
        <f>(AR72-AQ72)/(AR72-AJ72)</f>
        <v>0</v>
      </c>
      <c r="BG72">
        <f>(AK72-AR72)/(AK72-AJ72)</f>
        <v>0</v>
      </c>
      <c r="BH72">
        <f>(BD72*BB72/AQ72)</f>
        <v>0</v>
      </c>
      <c r="BI72">
        <f>(1-BH72)</f>
        <v>0</v>
      </c>
      <c r="BJ72">
        <f>$B$11*CH72+$C$11*CI72+$F$11*CJ72*(1-CM72)</f>
        <v>0</v>
      </c>
      <c r="BK72">
        <f>BJ72*BL72</f>
        <v>0</v>
      </c>
      <c r="BL72">
        <f>($B$11*$D$9+$C$11*$D$9+$F$11*((CW72+CO72)/MAX(CW72+CO72+CX72, 0.1)*$I$9+CX72/MAX(CW72+CO72+CX72, 0.1)*$J$9))/($B$11+$C$11+$F$11)</f>
        <v>0</v>
      </c>
      <c r="BM72">
        <f>($B$11*$K$9+$C$11*$K$9+$F$11*((CW72+CO72)/MAX(CW72+CO72+CX72, 0.1)*$P$9+CX72/MAX(CW72+CO72+CX72, 0.1)*$Q$9))/($B$11+$C$11+$F$11)</f>
        <v>0</v>
      </c>
      <c r="BN72">
        <v>6</v>
      </c>
      <c r="BO72">
        <v>0.5</v>
      </c>
      <c r="BP72" t="s">
        <v>272</v>
      </c>
      <c r="BQ72">
        <v>2</v>
      </c>
      <c r="BR72">
        <v>1604418339.1</v>
      </c>
      <c r="BS72">
        <v>169.669</v>
      </c>
      <c r="BT72">
        <v>188.703</v>
      </c>
      <c r="BU72">
        <v>21.7759</v>
      </c>
      <c r="BV72">
        <v>20.0644</v>
      </c>
      <c r="BW72">
        <v>169.79</v>
      </c>
      <c r="BX72">
        <v>21.4478</v>
      </c>
      <c r="BY72">
        <v>499.945</v>
      </c>
      <c r="BZ72">
        <v>100.545</v>
      </c>
      <c r="CA72">
        <v>0.0995885</v>
      </c>
      <c r="CB72">
        <v>25.0969</v>
      </c>
      <c r="CC72">
        <v>24.9793</v>
      </c>
      <c r="CD72">
        <v>999.9</v>
      </c>
      <c r="CE72">
        <v>0</v>
      </c>
      <c r="CF72">
        <v>0</v>
      </c>
      <c r="CG72">
        <v>10073.8</v>
      </c>
      <c r="CH72">
        <v>0</v>
      </c>
      <c r="CI72">
        <v>1.00795</v>
      </c>
      <c r="CJ72">
        <v>1200.07</v>
      </c>
      <c r="CK72">
        <v>0.967003</v>
      </c>
      <c r="CL72">
        <v>0.0329973</v>
      </c>
      <c r="CM72">
        <v>0</v>
      </c>
      <c r="CN72">
        <v>2.6154</v>
      </c>
      <c r="CO72">
        <v>0</v>
      </c>
      <c r="CP72">
        <v>7687.34</v>
      </c>
      <c r="CQ72">
        <v>11402</v>
      </c>
      <c r="CR72">
        <v>38.125</v>
      </c>
      <c r="CS72">
        <v>41.187</v>
      </c>
      <c r="CT72">
        <v>39.625</v>
      </c>
      <c r="CU72">
        <v>39.937</v>
      </c>
      <c r="CV72">
        <v>38.437</v>
      </c>
      <c r="CW72">
        <v>1160.47</v>
      </c>
      <c r="CX72">
        <v>39.6</v>
      </c>
      <c r="CY72">
        <v>0</v>
      </c>
      <c r="CZ72">
        <v>1604418338.9</v>
      </c>
      <c r="DA72">
        <v>0</v>
      </c>
      <c r="DB72">
        <v>2.52605384615385</v>
      </c>
      <c r="DC72">
        <v>0.148259832266417</v>
      </c>
      <c r="DD72">
        <v>155.499145353022</v>
      </c>
      <c r="DE72">
        <v>7667.01730769231</v>
      </c>
      <c r="DF72">
        <v>15</v>
      </c>
      <c r="DG72">
        <v>1604417947.1</v>
      </c>
      <c r="DH72" t="s">
        <v>273</v>
      </c>
      <c r="DI72">
        <v>1604417940.1</v>
      </c>
      <c r="DJ72">
        <v>1604417947.1</v>
      </c>
      <c r="DK72">
        <v>1</v>
      </c>
      <c r="DL72">
        <v>-0.134</v>
      </c>
      <c r="DM72">
        <v>0.013</v>
      </c>
      <c r="DN72">
        <v>0.037</v>
      </c>
      <c r="DO72">
        <v>0.31</v>
      </c>
      <c r="DP72">
        <v>420</v>
      </c>
      <c r="DQ72">
        <v>20</v>
      </c>
      <c r="DR72">
        <v>0.08</v>
      </c>
      <c r="DS72">
        <v>0.06</v>
      </c>
      <c r="DT72">
        <v>0</v>
      </c>
      <c r="DU72">
        <v>0</v>
      </c>
      <c r="DV72" t="s">
        <v>274</v>
      </c>
      <c r="DW72">
        <v>100</v>
      </c>
      <c r="DX72">
        <v>100</v>
      </c>
      <c r="DY72">
        <v>-0.121</v>
      </c>
      <c r="DZ72">
        <v>0.3281</v>
      </c>
      <c r="EA72">
        <v>-0.278027610152098</v>
      </c>
      <c r="EB72">
        <v>0.00106189765250334</v>
      </c>
      <c r="EC72">
        <v>-8.23004791133579e-07</v>
      </c>
      <c r="ED72">
        <v>1.95222372915411e-10</v>
      </c>
      <c r="EE72">
        <v>0.0605696754882689</v>
      </c>
      <c r="EF72">
        <v>0.0242991256848972</v>
      </c>
      <c r="EG72">
        <v>-0.00102667963148939</v>
      </c>
      <c r="EH72">
        <v>2.21636158600722e-05</v>
      </c>
      <c r="EI72">
        <v>2</v>
      </c>
      <c r="EJ72">
        <v>2037</v>
      </c>
      <c r="EK72">
        <v>1</v>
      </c>
      <c r="EL72">
        <v>24</v>
      </c>
      <c r="EM72">
        <v>6.7</v>
      </c>
      <c r="EN72">
        <v>6.5</v>
      </c>
      <c r="EO72">
        <v>2</v>
      </c>
      <c r="EP72">
        <v>511.543</v>
      </c>
      <c r="EQ72">
        <v>526.594</v>
      </c>
      <c r="ER72">
        <v>22.6465</v>
      </c>
      <c r="ES72">
        <v>25.4841</v>
      </c>
      <c r="ET72">
        <v>30.0001</v>
      </c>
      <c r="EU72">
        <v>25.3363</v>
      </c>
      <c r="EV72">
        <v>25.2927</v>
      </c>
      <c r="EW72">
        <v>11.1184</v>
      </c>
      <c r="EX72">
        <v>24.9078</v>
      </c>
      <c r="EY72">
        <v>100</v>
      </c>
      <c r="EZ72">
        <v>22.6605</v>
      </c>
      <c r="FA72">
        <v>201.14</v>
      </c>
      <c r="FB72">
        <v>20</v>
      </c>
      <c r="FC72">
        <v>102.326</v>
      </c>
      <c r="FD72">
        <v>102.097</v>
      </c>
    </row>
    <row r="73" spans="1:160">
      <c r="A73">
        <v>57</v>
      </c>
      <c r="B73">
        <v>1604418341.1</v>
      </c>
      <c r="C73">
        <v>112</v>
      </c>
      <c r="D73" t="s">
        <v>385</v>
      </c>
      <c r="E73" t="s">
        <v>386</v>
      </c>
      <c r="F73">
        <v>1604418341.1</v>
      </c>
      <c r="G73">
        <f>BY73*AE73*(BU73-BV73)/(100*BN73*(1000-AE73*BU73))</f>
        <v>0</v>
      </c>
      <c r="H73">
        <f>BY73*AE73*(BT73-BS73*(1000-AE73*BV73)/(1000-AE73*BU73))/(100*BN73)</f>
        <v>0</v>
      </c>
      <c r="I73">
        <f>BS73 - IF(AE73&gt;1, H73*BN73*100.0/(AG73*CG73), 0)</f>
        <v>0</v>
      </c>
      <c r="J73">
        <f>((P73-G73/2)*I73-H73)/(P73+G73/2)</f>
        <v>0</v>
      </c>
      <c r="K73">
        <f>J73*(BZ73+CA73)/1000.0</f>
        <v>0</v>
      </c>
      <c r="L73">
        <f>(BS73 - IF(AE73&gt;1, H73*BN73*100.0/(AG73*CG73), 0))*(BZ73+CA73)/1000.0</f>
        <v>0</v>
      </c>
      <c r="M73">
        <f>2.0/((1/O73-1/N73)+SIGN(O73)*SQRT((1/O73-1/N73)*(1/O73-1/N73) + 4*BO73/((BO73+1)*(BO73+1))*(2*1/O73*1/N73-1/N73*1/N73)))</f>
        <v>0</v>
      </c>
      <c r="N73">
        <f>IF(LEFT(BP73,1)&lt;&gt;"0",IF(LEFT(BP73,1)="1",3.0,BQ73),$D$5+$E$5*(CG73*BZ73/($K$5*1000))+$F$5*(CG73*BZ73/($K$5*1000))*MAX(MIN(BN73,$J$5),$I$5)*MAX(MIN(BN73,$J$5),$I$5)+$G$5*MAX(MIN(BN73,$J$5),$I$5)*(CG73*BZ73/($K$5*1000))+$H$5*(CG73*BZ73/($K$5*1000))*(CG73*BZ73/($K$5*1000)))</f>
        <v>0</v>
      </c>
      <c r="O73">
        <f>G73*(1000-(1000*0.61365*exp(17.502*S73/(240.97+S73))/(BZ73+CA73)+BU73)/2)/(1000*0.61365*exp(17.502*S73/(240.97+S73))/(BZ73+CA73)-BU73)</f>
        <v>0</v>
      </c>
      <c r="P73">
        <f>1/((BO73+1)/(M73/1.6)+1/(N73/1.37)) + BO73/((BO73+1)/(M73/1.6) + BO73/(N73/1.37))</f>
        <v>0</v>
      </c>
      <c r="Q73">
        <f>(BK73*BM73)</f>
        <v>0</v>
      </c>
      <c r="R73">
        <f>(CB73+(Q73+2*0.95*5.67E-8*(((CB73+$B$7)+273)^4-(CB73+273)^4)-44100*G73)/(1.84*29.3*N73+8*0.95*5.67E-8*(CB73+273)^3))</f>
        <v>0</v>
      </c>
      <c r="S73">
        <f>($C$7*CC73+$D$7*CD73+$E$7*R73)</f>
        <v>0</v>
      </c>
      <c r="T73">
        <f>0.61365*exp(17.502*S73/(240.97+S73))</f>
        <v>0</v>
      </c>
      <c r="U73">
        <f>(V73/W73*100)</f>
        <v>0</v>
      </c>
      <c r="V73">
        <f>BU73*(BZ73+CA73)/1000</f>
        <v>0</v>
      </c>
      <c r="W73">
        <f>0.61365*exp(17.502*CB73/(240.97+CB73))</f>
        <v>0</v>
      </c>
      <c r="X73">
        <f>(T73-BU73*(BZ73+CA73)/1000)</f>
        <v>0</v>
      </c>
      <c r="Y73">
        <f>(-G73*44100)</f>
        <v>0</v>
      </c>
      <c r="Z73">
        <f>2*29.3*N73*0.92*(CB73-S73)</f>
        <v>0</v>
      </c>
      <c r="AA73">
        <f>2*0.95*5.67E-8*(((CB73+$B$7)+273)^4-(S73+273)^4)</f>
        <v>0</v>
      </c>
      <c r="AB73">
        <f>Q73+AA73+Y73+Z73</f>
        <v>0</v>
      </c>
      <c r="AC73">
        <v>0</v>
      </c>
      <c r="AD73">
        <v>0</v>
      </c>
      <c r="AE73">
        <f>IF(AC73*$H$13&gt;=AG73,1.0,(AG73/(AG73-AC73*$H$13)))</f>
        <v>0</v>
      </c>
      <c r="AF73">
        <f>(AE73-1)*100</f>
        <v>0</v>
      </c>
      <c r="AG73">
        <f>MAX(0,($B$13+$C$13*CG73)/(1+$D$13*CG73)*BZ73/(CB73+273)*$E$13)</f>
        <v>0</v>
      </c>
      <c r="AH73" t="s">
        <v>271</v>
      </c>
      <c r="AI73" t="s">
        <v>271</v>
      </c>
      <c r="AJ73">
        <v>0</v>
      </c>
      <c r="AK73">
        <v>0</v>
      </c>
      <c r="AL73">
        <f>AK73-AJ73</f>
        <v>0</v>
      </c>
      <c r="AM73">
        <f>AL73/AK73</f>
        <v>0</v>
      </c>
      <c r="AN73">
        <v>0</v>
      </c>
      <c r="AO73" t="s">
        <v>271</v>
      </c>
      <c r="AP73" t="s">
        <v>271</v>
      </c>
      <c r="AQ73">
        <v>0</v>
      </c>
      <c r="AR73">
        <v>0</v>
      </c>
      <c r="AS73">
        <f>1-AQ73/AR73</f>
        <v>0</v>
      </c>
      <c r="AT73">
        <v>0.5</v>
      </c>
      <c r="AU73">
        <f>BK73</f>
        <v>0</v>
      </c>
      <c r="AV73">
        <f>H73</f>
        <v>0</v>
      </c>
      <c r="AW73">
        <f>AS73*AT73*AU73</f>
        <v>0</v>
      </c>
      <c r="AX73">
        <f>BC73/AR73</f>
        <v>0</v>
      </c>
      <c r="AY73">
        <f>(AV73-AN73)/AU73</f>
        <v>0</v>
      </c>
      <c r="AZ73">
        <f>(AK73-AR73)/AR73</f>
        <v>0</v>
      </c>
      <c r="BA73" t="s">
        <v>271</v>
      </c>
      <c r="BB73">
        <v>0</v>
      </c>
      <c r="BC73">
        <f>AR73-BB73</f>
        <v>0</v>
      </c>
      <c r="BD73">
        <f>(AR73-AQ73)/(AR73-BB73)</f>
        <v>0</v>
      </c>
      <c r="BE73">
        <f>(AK73-AR73)/(AK73-BB73)</f>
        <v>0</v>
      </c>
      <c r="BF73">
        <f>(AR73-AQ73)/(AR73-AJ73)</f>
        <v>0</v>
      </c>
      <c r="BG73">
        <f>(AK73-AR73)/(AK73-AJ73)</f>
        <v>0</v>
      </c>
      <c r="BH73">
        <f>(BD73*BB73/AQ73)</f>
        <v>0</v>
      </c>
      <c r="BI73">
        <f>(1-BH73)</f>
        <v>0</v>
      </c>
      <c r="BJ73">
        <f>$B$11*CH73+$C$11*CI73+$F$11*CJ73*(1-CM73)</f>
        <v>0</v>
      </c>
      <c r="BK73">
        <f>BJ73*BL73</f>
        <v>0</v>
      </c>
      <c r="BL73">
        <f>($B$11*$D$9+$C$11*$D$9+$F$11*((CW73+CO73)/MAX(CW73+CO73+CX73, 0.1)*$I$9+CX73/MAX(CW73+CO73+CX73, 0.1)*$J$9))/($B$11+$C$11+$F$11)</f>
        <v>0</v>
      </c>
      <c r="BM73">
        <f>($B$11*$K$9+$C$11*$K$9+$F$11*((CW73+CO73)/MAX(CW73+CO73+CX73, 0.1)*$P$9+CX73/MAX(CW73+CO73+CX73, 0.1)*$Q$9))/($B$11+$C$11+$F$11)</f>
        <v>0</v>
      </c>
      <c r="BN73">
        <v>6</v>
      </c>
      <c r="BO73">
        <v>0.5</v>
      </c>
      <c r="BP73" t="s">
        <v>272</v>
      </c>
      <c r="BQ73">
        <v>2</v>
      </c>
      <c r="BR73">
        <v>1604418341.1</v>
      </c>
      <c r="BS73">
        <v>172.867</v>
      </c>
      <c r="BT73">
        <v>192.08</v>
      </c>
      <c r="BU73">
        <v>21.7745</v>
      </c>
      <c r="BV73">
        <v>20.0644</v>
      </c>
      <c r="BW73">
        <v>172.985</v>
      </c>
      <c r="BX73">
        <v>21.4464</v>
      </c>
      <c r="BY73">
        <v>500.013</v>
      </c>
      <c r="BZ73">
        <v>100.546</v>
      </c>
      <c r="CA73">
        <v>0.0999833</v>
      </c>
      <c r="CB73">
        <v>25.0971</v>
      </c>
      <c r="CC73">
        <v>24.986</v>
      </c>
      <c r="CD73">
        <v>999.9</v>
      </c>
      <c r="CE73">
        <v>0</v>
      </c>
      <c r="CF73">
        <v>0</v>
      </c>
      <c r="CG73">
        <v>10052.5</v>
      </c>
      <c r="CH73">
        <v>0</v>
      </c>
      <c r="CI73">
        <v>1.00795</v>
      </c>
      <c r="CJ73">
        <v>1199.77</v>
      </c>
      <c r="CK73">
        <v>0.967003</v>
      </c>
      <c r="CL73">
        <v>0.0329973</v>
      </c>
      <c r="CM73">
        <v>0</v>
      </c>
      <c r="CN73">
        <v>2.5794</v>
      </c>
      <c r="CO73">
        <v>0</v>
      </c>
      <c r="CP73">
        <v>7691.46</v>
      </c>
      <c r="CQ73">
        <v>11399.2</v>
      </c>
      <c r="CR73">
        <v>38.125</v>
      </c>
      <c r="CS73">
        <v>41.25</v>
      </c>
      <c r="CT73">
        <v>39.625</v>
      </c>
      <c r="CU73">
        <v>40</v>
      </c>
      <c r="CV73">
        <v>38.437</v>
      </c>
      <c r="CW73">
        <v>1160.18</v>
      </c>
      <c r="CX73">
        <v>39.59</v>
      </c>
      <c r="CY73">
        <v>0</v>
      </c>
      <c r="CZ73">
        <v>1604418341.3</v>
      </c>
      <c r="DA73">
        <v>0</v>
      </c>
      <c r="DB73">
        <v>2.53198076923077</v>
      </c>
      <c r="DC73">
        <v>0.409001707991189</v>
      </c>
      <c r="DD73">
        <v>158.136410416053</v>
      </c>
      <c r="DE73">
        <v>7673.23653846154</v>
      </c>
      <c r="DF73">
        <v>15</v>
      </c>
      <c r="DG73">
        <v>1604417947.1</v>
      </c>
      <c r="DH73" t="s">
        <v>273</v>
      </c>
      <c r="DI73">
        <v>1604417940.1</v>
      </c>
      <c r="DJ73">
        <v>1604417947.1</v>
      </c>
      <c r="DK73">
        <v>1</v>
      </c>
      <c r="DL73">
        <v>-0.134</v>
      </c>
      <c r="DM73">
        <v>0.013</v>
      </c>
      <c r="DN73">
        <v>0.037</v>
      </c>
      <c r="DO73">
        <v>0.31</v>
      </c>
      <c r="DP73">
        <v>420</v>
      </c>
      <c r="DQ73">
        <v>20</v>
      </c>
      <c r="DR73">
        <v>0.08</v>
      </c>
      <c r="DS73">
        <v>0.06</v>
      </c>
      <c r="DT73">
        <v>0</v>
      </c>
      <c r="DU73">
        <v>0</v>
      </c>
      <c r="DV73" t="s">
        <v>274</v>
      </c>
      <c r="DW73">
        <v>100</v>
      </c>
      <c r="DX73">
        <v>100</v>
      </c>
      <c r="DY73">
        <v>-0.118</v>
      </c>
      <c r="DZ73">
        <v>0.3281</v>
      </c>
      <c r="EA73">
        <v>-0.278027610152098</v>
      </c>
      <c r="EB73">
        <v>0.00106189765250334</v>
      </c>
      <c r="EC73">
        <v>-8.23004791133579e-07</v>
      </c>
      <c r="ED73">
        <v>1.95222372915411e-10</v>
      </c>
      <c r="EE73">
        <v>0.0605696754882689</v>
      </c>
      <c r="EF73">
        <v>0.0242991256848972</v>
      </c>
      <c r="EG73">
        <v>-0.00102667963148939</v>
      </c>
      <c r="EH73">
        <v>2.21636158600722e-05</v>
      </c>
      <c r="EI73">
        <v>2</v>
      </c>
      <c r="EJ73">
        <v>2037</v>
      </c>
      <c r="EK73">
        <v>1</v>
      </c>
      <c r="EL73">
        <v>24</v>
      </c>
      <c r="EM73">
        <v>6.7</v>
      </c>
      <c r="EN73">
        <v>6.6</v>
      </c>
      <c r="EO73">
        <v>2</v>
      </c>
      <c r="EP73">
        <v>511.672</v>
      </c>
      <c r="EQ73">
        <v>526.48</v>
      </c>
      <c r="ER73">
        <v>22.6506</v>
      </c>
      <c r="ES73">
        <v>25.4838</v>
      </c>
      <c r="ET73">
        <v>30.0001</v>
      </c>
      <c r="EU73">
        <v>25.3363</v>
      </c>
      <c r="EV73">
        <v>25.2927</v>
      </c>
      <c r="EW73">
        <v>11.2767</v>
      </c>
      <c r="EX73">
        <v>24.9078</v>
      </c>
      <c r="EY73">
        <v>100</v>
      </c>
      <c r="EZ73">
        <v>22.6605</v>
      </c>
      <c r="FA73">
        <v>206.21</v>
      </c>
      <c r="FB73">
        <v>20</v>
      </c>
      <c r="FC73">
        <v>102.326</v>
      </c>
      <c r="FD73">
        <v>102.096</v>
      </c>
    </row>
    <row r="74" spans="1:160">
      <c r="A74">
        <v>58</v>
      </c>
      <c r="B74">
        <v>1604418343.1</v>
      </c>
      <c r="C74">
        <v>114</v>
      </c>
      <c r="D74" t="s">
        <v>387</v>
      </c>
      <c r="E74" t="s">
        <v>388</v>
      </c>
      <c r="F74">
        <v>1604418343.1</v>
      </c>
      <c r="G74">
        <f>BY74*AE74*(BU74-BV74)/(100*BN74*(1000-AE74*BU74))</f>
        <v>0</v>
      </c>
      <c r="H74">
        <f>BY74*AE74*(BT74-BS74*(1000-AE74*BV74)/(1000-AE74*BU74))/(100*BN74)</f>
        <v>0</v>
      </c>
      <c r="I74">
        <f>BS74 - IF(AE74&gt;1, H74*BN74*100.0/(AG74*CG74), 0)</f>
        <v>0</v>
      </c>
      <c r="J74">
        <f>((P74-G74/2)*I74-H74)/(P74+G74/2)</f>
        <v>0</v>
      </c>
      <c r="K74">
        <f>J74*(BZ74+CA74)/1000.0</f>
        <v>0</v>
      </c>
      <c r="L74">
        <f>(BS74 - IF(AE74&gt;1, H74*BN74*100.0/(AG74*CG74), 0))*(BZ74+CA74)/1000.0</f>
        <v>0</v>
      </c>
      <c r="M74">
        <f>2.0/((1/O74-1/N74)+SIGN(O74)*SQRT((1/O74-1/N74)*(1/O74-1/N74) + 4*BO74/((BO74+1)*(BO74+1))*(2*1/O74*1/N74-1/N74*1/N74)))</f>
        <v>0</v>
      </c>
      <c r="N74">
        <f>IF(LEFT(BP74,1)&lt;&gt;"0",IF(LEFT(BP74,1)="1",3.0,BQ74),$D$5+$E$5*(CG74*BZ74/($K$5*1000))+$F$5*(CG74*BZ74/($K$5*1000))*MAX(MIN(BN74,$J$5),$I$5)*MAX(MIN(BN74,$J$5),$I$5)+$G$5*MAX(MIN(BN74,$J$5),$I$5)*(CG74*BZ74/($K$5*1000))+$H$5*(CG74*BZ74/($K$5*1000))*(CG74*BZ74/($K$5*1000)))</f>
        <v>0</v>
      </c>
      <c r="O74">
        <f>G74*(1000-(1000*0.61365*exp(17.502*S74/(240.97+S74))/(BZ74+CA74)+BU74)/2)/(1000*0.61365*exp(17.502*S74/(240.97+S74))/(BZ74+CA74)-BU74)</f>
        <v>0</v>
      </c>
      <c r="P74">
        <f>1/((BO74+1)/(M74/1.6)+1/(N74/1.37)) + BO74/((BO74+1)/(M74/1.6) + BO74/(N74/1.37))</f>
        <v>0</v>
      </c>
      <c r="Q74">
        <f>(BK74*BM74)</f>
        <v>0</v>
      </c>
      <c r="R74">
        <f>(CB74+(Q74+2*0.95*5.67E-8*(((CB74+$B$7)+273)^4-(CB74+273)^4)-44100*G74)/(1.84*29.3*N74+8*0.95*5.67E-8*(CB74+273)^3))</f>
        <v>0</v>
      </c>
      <c r="S74">
        <f>($C$7*CC74+$D$7*CD74+$E$7*R74)</f>
        <v>0</v>
      </c>
      <c r="T74">
        <f>0.61365*exp(17.502*S74/(240.97+S74))</f>
        <v>0</v>
      </c>
      <c r="U74">
        <f>(V74/W74*100)</f>
        <v>0</v>
      </c>
      <c r="V74">
        <f>BU74*(BZ74+CA74)/1000</f>
        <v>0</v>
      </c>
      <c r="W74">
        <f>0.61365*exp(17.502*CB74/(240.97+CB74))</f>
        <v>0</v>
      </c>
      <c r="X74">
        <f>(T74-BU74*(BZ74+CA74)/1000)</f>
        <v>0</v>
      </c>
      <c r="Y74">
        <f>(-G74*44100)</f>
        <v>0</v>
      </c>
      <c r="Z74">
        <f>2*29.3*N74*0.92*(CB74-S74)</f>
        <v>0</v>
      </c>
      <c r="AA74">
        <f>2*0.95*5.67E-8*(((CB74+$B$7)+273)^4-(S74+273)^4)</f>
        <v>0</v>
      </c>
      <c r="AB74">
        <f>Q74+AA74+Y74+Z74</f>
        <v>0</v>
      </c>
      <c r="AC74">
        <v>0</v>
      </c>
      <c r="AD74">
        <v>0</v>
      </c>
      <c r="AE74">
        <f>IF(AC74*$H$13&gt;=AG74,1.0,(AG74/(AG74-AC74*$H$13)))</f>
        <v>0</v>
      </c>
      <c r="AF74">
        <f>(AE74-1)*100</f>
        <v>0</v>
      </c>
      <c r="AG74">
        <f>MAX(0,($B$13+$C$13*CG74)/(1+$D$13*CG74)*BZ74/(CB74+273)*$E$13)</f>
        <v>0</v>
      </c>
      <c r="AH74" t="s">
        <v>271</v>
      </c>
      <c r="AI74" t="s">
        <v>271</v>
      </c>
      <c r="AJ74">
        <v>0</v>
      </c>
      <c r="AK74">
        <v>0</v>
      </c>
      <c r="AL74">
        <f>AK74-AJ74</f>
        <v>0</v>
      </c>
      <c r="AM74">
        <f>AL74/AK74</f>
        <v>0</v>
      </c>
      <c r="AN74">
        <v>0</v>
      </c>
      <c r="AO74" t="s">
        <v>271</v>
      </c>
      <c r="AP74" t="s">
        <v>271</v>
      </c>
      <c r="AQ74">
        <v>0</v>
      </c>
      <c r="AR74">
        <v>0</v>
      </c>
      <c r="AS74">
        <f>1-AQ74/AR74</f>
        <v>0</v>
      </c>
      <c r="AT74">
        <v>0.5</v>
      </c>
      <c r="AU74">
        <f>BK74</f>
        <v>0</v>
      </c>
      <c r="AV74">
        <f>H74</f>
        <v>0</v>
      </c>
      <c r="AW74">
        <f>AS74*AT74*AU74</f>
        <v>0</v>
      </c>
      <c r="AX74">
        <f>BC74/AR74</f>
        <v>0</v>
      </c>
      <c r="AY74">
        <f>(AV74-AN74)/AU74</f>
        <v>0</v>
      </c>
      <c r="AZ74">
        <f>(AK74-AR74)/AR74</f>
        <v>0</v>
      </c>
      <c r="BA74" t="s">
        <v>271</v>
      </c>
      <c r="BB74">
        <v>0</v>
      </c>
      <c r="BC74">
        <f>AR74-BB74</f>
        <v>0</v>
      </c>
      <c r="BD74">
        <f>(AR74-AQ74)/(AR74-BB74)</f>
        <v>0</v>
      </c>
      <c r="BE74">
        <f>(AK74-AR74)/(AK74-BB74)</f>
        <v>0</v>
      </c>
      <c r="BF74">
        <f>(AR74-AQ74)/(AR74-AJ74)</f>
        <v>0</v>
      </c>
      <c r="BG74">
        <f>(AK74-AR74)/(AK74-AJ74)</f>
        <v>0</v>
      </c>
      <c r="BH74">
        <f>(BD74*BB74/AQ74)</f>
        <v>0</v>
      </c>
      <c r="BI74">
        <f>(1-BH74)</f>
        <v>0</v>
      </c>
      <c r="BJ74">
        <f>$B$11*CH74+$C$11*CI74+$F$11*CJ74*(1-CM74)</f>
        <v>0</v>
      </c>
      <c r="BK74">
        <f>BJ74*BL74</f>
        <v>0</v>
      </c>
      <c r="BL74">
        <f>($B$11*$D$9+$C$11*$D$9+$F$11*((CW74+CO74)/MAX(CW74+CO74+CX74, 0.1)*$I$9+CX74/MAX(CW74+CO74+CX74, 0.1)*$J$9))/($B$11+$C$11+$F$11)</f>
        <v>0</v>
      </c>
      <c r="BM74">
        <f>($B$11*$K$9+$C$11*$K$9+$F$11*((CW74+CO74)/MAX(CW74+CO74+CX74, 0.1)*$P$9+CX74/MAX(CW74+CO74+CX74, 0.1)*$Q$9))/($B$11+$C$11+$F$11)</f>
        <v>0</v>
      </c>
      <c r="BN74">
        <v>6</v>
      </c>
      <c r="BO74">
        <v>0.5</v>
      </c>
      <c r="BP74" t="s">
        <v>272</v>
      </c>
      <c r="BQ74">
        <v>2</v>
      </c>
      <c r="BR74">
        <v>1604418343.1</v>
      </c>
      <c r="BS74">
        <v>176.049</v>
      </c>
      <c r="BT74">
        <v>195.361</v>
      </c>
      <c r="BU74">
        <v>21.7746</v>
      </c>
      <c r="BV74">
        <v>20.0642</v>
      </c>
      <c r="BW74">
        <v>176.164</v>
      </c>
      <c r="BX74">
        <v>21.4465</v>
      </c>
      <c r="BY74">
        <v>500.054</v>
      </c>
      <c r="BZ74">
        <v>100.545</v>
      </c>
      <c r="CA74">
        <v>0.100391</v>
      </c>
      <c r="CB74">
        <v>25.0987</v>
      </c>
      <c r="CC74">
        <v>24.9908</v>
      </c>
      <c r="CD74">
        <v>999.9</v>
      </c>
      <c r="CE74">
        <v>0</v>
      </c>
      <c r="CF74">
        <v>0</v>
      </c>
      <c r="CG74">
        <v>9992.5</v>
      </c>
      <c r="CH74">
        <v>0</v>
      </c>
      <c r="CI74">
        <v>1.00795</v>
      </c>
      <c r="CJ74">
        <v>1200.07</v>
      </c>
      <c r="CK74">
        <v>0.967011</v>
      </c>
      <c r="CL74">
        <v>0.032989</v>
      </c>
      <c r="CM74">
        <v>0</v>
      </c>
      <c r="CN74">
        <v>2.5184</v>
      </c>
      <c r="CO74">
        <v>0</v>
      </c>
      <c r="CP74">
        <v>7699.15</v>
      </c>
      <c r="CQ74">
        <v>11402.1</v>
      </c>
      <c r="CR74">
        <v>38.125</v>
      </c>
      <c r="CS74">
        <v>41.25</v>
      </c>
      <c r="CT74">
        <v>39.625</v>
      </c>
      <c r="CU74">
        <v>39.937</v>
      </c>
      <c r="CV74">
        <v>38.437</v>
      </c>
      <c r="CW74">
        <v>1160.48</v>
      </c>
      <c r="CX74">
        <v>39.59</v>
      </c>
      <c r="CY74">
        <v>0</v>
      </c>
      <c r="CZ74">
        <v>1604418343.1</v>
      </c>
      <c r="DA74">
        <v>0</v>
      </c>
      <c r="DB74">
        <v>2.529016</v>
      </c>
      <c r="DC74">
        <v>0.415138459415738</v>
      </c>
      <c r="DD74">
        <v>158.95538487309</v>
      </c>
      <c r="DE74">
        <v>7678.8224</v>
      </c>
      <c r="DF74">
        <v>15</v>
      </c>
      <c r="DG74">
        <v>1604417947.1</v>
      </c>
      <c r="DH74" t="s">
        <v>273</v>
      </c>
      <c r="DI74">
        <v>1604417940.1</v>
      </c>
      <c r="DJ74">
        <v>1604417947.1</v>
      </c>
      <c r="DK74">
        <v>1</v>
      </c>
      <c r="DL74">
        <v>-0.134</v>
      </c>
      <c r="DM74">
        <v>0.013</v>
      </c>
      <c r="DN74">
        <v>0.037</v>
      </c>
      <c r="DO74">
        <v>0.31</v>
      </c>
      <c r="DP74">
        <v>420</v>
      </c>
      <c r="DQ74">
        <v>20</v>
      </c>
      <c r="DR74">
        <v>0.08</v>
      </c>
      <c r="DS74">
        <v>0.06</v>
      </c>
      <c r="DT74">
        <v>0</v>
      </c>
      <c r="DU74">
        <v>0</v>
      </c>
      <c r="DV74" t="s">
        <v>274</v>
      </c>
      <c r="DW74">
        <v>100</v>
      </c>
      <c r="DX74">
        <v>100</v>
      </c>
      <c r="DY74">
        <v>-0.115</v>
      </c>
      <c r="DZ74">
        <v>0.3281</v>
      </c>
      <c r="EA74">
        <v>-0.278027610152098</v>
      </c>
      <c r="EB74">
        <v>0.00106189765250334</v>
      </c>
      <c r="EC74">
        <v>-8.23004791133579e-07</v>
      </c>
      <c r="ED74">
        <v>1.95222372915411e-10</v>
      </c>
      <c r="EE74">
        <v>0.0605696754882689</v>
      </c>
      <c r="EF74">
        <v>0.0242991256848972</v>
      </c>
      <c r="EG74">
        <v>-0.00102667963148939</v>
      </c>
      <c r="EH74">
        <v>2.21636158600722e-05</v>
      </c>
      <c r="EI74">
        <v>2</v>
      </c>
      <c r="EJ74">
        <v>2037</v>
      </c>
      <c r="EK74">
        <v>1</v>
      </c>
      <c r="EL74">
        <v>24</v>
      </c>
      <c r="EM74">
        <v>6.7</v>
      </c>
      <c r="EN74">
        <v>6.6</v>
      </c>
      <c r="EO74">
        <v>2</v>
      </c>
      <c r="EP74">
        <v>511.6</v>
      </c>
      <c r="EQ74">
        <v>526.499</v>
      </c>
      <c r="ER74">
        <v>22.6583</v>
      </c>
      <c r="ES74">
        <v>25.4838</v>
      </c>
      <c r="ET74">
        <v>29.9999</v>
      </c>
      <c r="EU74">
        <v>25.3363</v>
      </c>
      <c r="EV74">
        <v>25.2927</v>
      </c>
      <c r="EW74">
        <v>11.4052</v>
      </c>
      <c r="EX74">
        <v>24.9078</v>
      </c>
      <c r="EY74">
        <v>100</v>
      </c>
      <c r="EZ74">
        <v>22.6714</v>
      </c>
      <c r="FA74">
        <v>206.21</v>
      </c>
      <c r="FB74">
        <v>20</v>
      </c>
      <c r="FC74">
        <v>102.326</v>
      </c>
      <c r="FD74">
        <v>102.096</v>
      </c>
    </row>
    <row r="75" spans="1:160">
      <c r="A75">
        <v>59</v>
      </c>
      <c r="B75">
        <v>1604418345.1</v>
      </c>
      <c r="C75">
        <v>116</v>
      </c>
      <c r="D75" t="s">
        <v>389</v>
      </c>
      <c r="E75" t="s">
        <v>390</v>
      </c>
      <c r="F75">
        <v>1604418345.1</v>
      </c>
      <c r="G75">
        <f>BY75*AE75*(BU75-BV75)/(100*BN75*(1000-AE75*BU75))</f>
        <v>0</v>
      </c>
      <c r="H75">
        <f>BY75*AE75*(BT75-BS75*(1000-AE75*BV75)/(1000-AE75*BU75))/(100*BN75)</f>
        <v>0</v>
      </c>
      <c r="I75">
        <f>BS75 - IF(AE75&gt;1, H75*BN75*100.0/(AG75*CG75), 0)</f>
        <v>0</v>
      </c>
      <c r="J75">
        <f>((P75-G75/2)*I75-H75)/(P75+G75/2)</f>
        <v>0</v>
      </c>
      <c r="K75">
        <f>J75*(BZ75+CA75)/1000.0</f>
        <v>0</v>
      </c>
      <c r="L75">
        <f>(BS75 - IF(AE75&gt;1, H75*BN75*100.0/(AG75*CG75), 0))*(BZ75+CA75)/1000.0</f>
        <v>0</v>
      </c>
      <c r="M75">
        <f>2.0/((1/O75-1/N75)+SIGN(O75)*SQRT((1/O75-1/N75)*(1/O75-1/N75) + 4*BO75/((BO75+1)*(BO75+1))*(2*1/O75*1/N75-1/N75*1/N75)))</f>
        <v>0</v>
      </c>
      <c r="N75">
        <f>IF(LEFT(BP75,1)&lt;&gt;"0",IF(LEFT(BP75,1)="1",3.0,BQ75),$D$5+$E$5*(CG75*BZ75/($K$5*1000))+$F$5*(CG75*BZ75/($K$5*1000))*MAX(MIN(BN75,$J$5),$I$5)*MAX(MIN(BN75,$J$5),$I$5)+$G$5*MAX(MIN(BN75,$J$5),$I$5)*(CG75*BZ75/($K$5*1000))+$H$5*(CG75*BZ75/($K$5*1000))*(CG75*BZ75/($K$5*1000)))</f>
        <v>0</v>
      </c>
      <c r="O75">
        <f>G75*(1000-(1000*0.61365*exp(17.502*S75/(240.97+S75))/(BZ75+CA75)+BU75)/2)/(1000*0.61365*exp(17.502*S75/(240.97+S75))/(BZ75+CA75)-BU75)</f>
        <v>0</v>
      </c>
      <c r="P75">
        <f>1/((BO75+1)/(M75/1.6)+1/(N75/1.37)) + BO75/((BO75+1)/(M75/1.6) + BO75/(N75/1.37))</f>
        <v>0</v>
      </c>
      <c r="Q75">
        <f>(BK75*BM75)</f>
        <v>0</v>
      </c>
      <c r="R75">
        <f>(CB75+(Q75+2*0.95*5.67E-8*(((CB75+$B$7)+273)^4-(CB75+273)^4)-44100*G75)/(1.84*29.3*N75+8*0.95*5.67E-8*(CB75+273)^3))</f>
        <v>0</v>
      </c>
      <c r="S75">
        <f>($C$7*CC75+$D$7*CD75+$E$7*R75)</f>
        <v>0</v>
      </c>
      <c r="T75">
        <f>0.61365*exp(17.502*S75/(240.97+S75))</f>
        <v>0</v>
      </c>
      <c r="U75">
        <f>(V75/W75*100)</f>
        <v>0</v>
      </c>
      <c r="V75">
        <f>BU75*(BZ75+CA75)/1000</f>
        <v>0</v>
      </c>
      <c r="W75">
        <f>0.61365*exp(17.502*CB75/(240.97+CB75))</f>
        <v>0</v>
      </c>
      <c r="X75">
        <f>(T75-BU75*(BZ75+CA75)/1000)</f>
        <v>0</v>
      </c>
      <c r="Y75">
        <f>(-G75*44100)</f>
        <v>0</v>
      </c>
      <c r="Z75">
        <f>2*29.3*N75*0.92*(CB75-S75)</f>
        <v>0</v>
      </c>
      <c r="AA75">
        <f>2*0.95*5.67E-8*(((CB75+$B$7)+273)^4-(S75+273)^4)</f>
        <v>0</v>
      </c>
      <c r="AB75">
        <f>Q75+AA75+Y75+Z75</f>
        <v>0</v>
      </c>
      <c r="AC75">
        <v>0</v>
      </c>
      <c r="AD75">
        <v>0</v>
      </c>
      <c r="AE75">
        <f>IF(AC75*$H$13&gt;=AG75,1.0,(AG75/(AG75-AC75*$H$13)))</f>
        <v>0</v>
      </c>
      <c r="AF75">
        <f>(AE75-1)*100</f>
        <v>0</v>
      </c>
      <c r="AG75">
        <f>MAX(0,($B$13+$C$13*CG75)/(1+$D$13*CG75)*BZ75/(CB75+273)*$E$13)</f>
        <v>0</v>
      </c>
      <c r="AH75" t="s">
        <v>271</v>
      </c>
      <c r="AI75" t="s">
        <v>271</v>
      </c>
      <c r="AJ75">
        <v>0</v>
      </c>
      <c r="AK75">
        <v>0</v>
      </c>
      <c r="AL75">
        <f>AK75-AJ75</f>
        <v>0</v>
      </c>
      <c r="AM75">
        <f>AL75/AK75</f>
        <v>0</v>
      </c>
      <c r="AN75">
        <v>0</v>
      </c>
      <c r="AO75" t="s">
        <v>271</v>
      </c>
      <c r="AP75" t="s">
        <v>271</v>
      </c>
      <c r="AQ75">
        <v>0</v>
      </c>
      <c r="AR75">
        <v>0</v>
      </c>
      <c r="AS75">
        <f>1-AQ75/AR75</f>
        <v>0</v>
      </c>
      <c r="AT75">
        <v>0.5</v>
      </c>
      <c r="AU75">
        <f>BK75</f>
        <v>0</v>
      </c>
      <c r="AV75">
        <f>H75</f>
        <v>0</v>
      </c>
      <c r="AW75">
        <f>AS75*AT75*AU75</f>
        <v>0</v>
      </c>
      <c r="AX75">
        <f>BC75/AR75</f>
        <v>0</v>
      </c>
      <c r="AY75">
        <f>(AV75-AN75)/AU75</f>
        <v>0</v>
      </c>
      <c r="AZ75">
        <f>(AK75-AR75)/AR75</f>
        <v>0</v>
      </c>
      <c r="BA75" t="s">
        <v>271</v>
      </c>
      <c r="BB75">
        <v>0</v>
      </c>
      <c r="BC75">
        <f>AR75-BB75</f>
        <v>0</v>
      </c>
      <c r="BD75">
        <f>(AR75-AQ75)/(AR75-BB75)</f>
        <v>0</v>
      </c>
      <c r="BE75">
        <f>(AK75-AR75)/(AK75-BB75)</f>
        <v>0</v>
      </c>
      <c r="BF75">
        <f>(AR75-AQ75)/(AR75-AJ75)</f>
        <v>0</v>
      </c>
      <c r="BG75">
        <f>(AK75-AR75)/(AK75-AJ75)</f>
        <v>0</v>
      </c>
      <c r="BH75">
        <f>(BD75*BB75/AQ75)</f>
        <v>0</v>
      </c>
      <c r="BI75">
        <f>(1-BH75)</f>
        <v>0</v>
      </c>
      <c r="BJ75">
        <f>$B$11*CH75+$C$11*CI75+$F$11*CJ75*(1-CM75)</f>
        <v>0</v>
      </c>
      <c r="BK75">
        <f>BJ75*BL75</f>
        <v>0</v>
      </c>
      <c r="BL75">
        <f>($B$11*$D$9+$C$11*$D$9+$F$11*((CW75+CO75)/MAX(CW75+CO75+CX75, 0.1)*$I$9+CX75/MAX(CW75+CO75+CX75, 0.1)*$J$9))/($B$11+$C$11+$F$11)</f>
        <v>0</v>
      </c>
      <c r="BM75">
        <f>($B$11*$K$9+$C$11*$K$9+$F$11*((CW75+CO75)/MAX(CW75+CO75+CX75, 0.1)*$P$9+CX75/MAX(CW75+CO75+CX75, 0.1)*$Q$9))/($B$11+$C$11+$F$11)</f>
        <v>0</v>
      </c>
      <c r="BN75">
        <v>6</v>
      </c>
      <c r="BO75">
        <v>0.5</v>
      </c>
      <c r="BP75" t="s">
        <v>272</v>
      </c>
      <c r="BQ75">
        <v>2</v>
      </c>
      <c r="BR75">
        <v>1604418345.1</v>
      </c>
      <c r="BS75">
        <v>179.228</v>
      </c>
      <c r="BT75">
        <v>198.743</v>
      </c>
      <c r="BU75">
        <v>21.7768</v>
      </c>
      <c r="BV75">
        <v>20.066</v>
      </c>
      <c r="BW75">
        <v>179.341</v>
      </c>
      <c r="BX75">
        <v>21.4487</v>
      </c>
      <c r="BY75">
        <v>499.994</v>
      </c>
      <c r="BZ75">
        <v>100.545</v>
      </c>
      <c r="CA75">
        <v>0.0998417</v>
      </c>
      <c r="CB75">
        <v>25.0992</v>
      </c>
      <c r="CC75">
        <v>24.9916</v>
      </c>
      <c r="CD75">
        <v>999.9</v>
      </c>
      <c r="CE75">
        <v>0</v>
      </c>
      <c r="CF75">
        <v>0</v>
      </c>
      <c r="CG75">
        <v>10008.8</v>
      </c>
      <c r="CH75">
        <v>0</v>
      </c>
      <c r="CI75">
        <v>1.00795</v>
      </c>
      <c r="CJ75">
        <v>1200.07</v>
      </c>
      <c r="CK75">
        <v>0.967011</v>
      </c>
      <c r="CL75">
        <v>0.032989</v>
      </c>
      <c r="CM75">
        <v>0</v>
      </c>
      <c r="CN75">
        <v>2.6073</v>
      </c>
      <c r="CO75">
        <v>0</v>
      </c>
      <c r="CP75">
        <v>7703.85</v>
      </c>
      <c r="CQ75">
        <v>11402.1</v>
      </c>
      <c r="CR75">
        <v>38.125</v>
      </c>
      <c r="CS75">
        <v>41.25</v>
      </c>
      <c r="CT75">
        <v>39.625</v>
      </c>
      <c r="CU75">
        <v>39.937</v>
      </c>
      <c r="CV75">
        <v>38.437</v>
      </c>
      <c r="CW75">
        <v>1160.48</v>
      </c>
      <c r="CX75">
        <v>39.59</v>
      </c>
      <c r="CY75">
        <v>0</v>
      </c>
      <c r="CZ75">
        <v>1604418344.9</v>
      </c>
      <c r="DA75">
        <v>0</v>
      </c>
      <c r="DB75">
        <v>2.53977307692308</v>
      </c>
      <c r="DC75">
        <v>0.645794872070124</v>
      </c>
      <c r="DD75">
        <v>162.849572672598</v>
      </c>
      <c r="DE75">
        <v>7682.87269230769</v>
      </c>
      <c r="DF75">
        <v>15</v>
      </c>
      <c r="DG75">
        <v>1604417947.1</v>
      </c>
      <c r="DH75" t="s">
        <v>273</v>
      </c>
      <c r="DI75">
        <v>1604417940.1</v>
      </c>
      <c r="DJ75">
        <v>1604417947.1</v>
      </c>
      <c r="DK75">
        <v>1</v>
      </c>
      <c r="DL75">
        <v>-0.134</v>
      </c>
      <c r="DM75">
        <v>0.013</v>
      </c>
      <c r="DN75">
        <v>0.037</v>
      </c>
      <c r="DO75">
        <v>0.31</v>
      </c>
      <c r="DP75">
        <v>420</v>
      </c>
      <c r="DQ75">
        <v>20</v>
      </c>
      <c r="DR75">
        <v>0.08</v>
      </c>
      <c r="DS75">
        <v>0.06</v>
      </c>
      <c r="DT75">
        <v>0</v>
      </c>
      <c r="DU75">
        <v>0</v>
      </c>
      <c r="DV75" t="s">
        <v>274</v>
      </c>
      <c r="DW75">
        <v>100</v>
      </c>
      <c r="DX75">
        <v>100</v>
      </c>
      <c r="DY75">
        <v>-0.113</v>
      </c>
      <c r="DZ75">
        <v>0.3281</v>
      </c>
      <c r="EA75">
        <v>-0.278027610152098</v>
      </c>
      <c r="EB75">
        <v>0.00106189765250334</v>
      </c>
      <c r="EC75">
        <v>-8.23004791133579e-07</v>
      </c>
      <c r="ED75">
        <v>1.95222372915411e-10</v>
      </c>
      <c r="EE75">
        <v>0.0605696754882689</v>
      </c>
      <c r="EF75">
        <v>0.0242991256848972</v>
      </c>
      <c r="EG75">
        <v>-0.00102667963148939</v>
      </c>
      <c r="EH75">
        <v>2.21636158600722e-05</v>
      </c>
      <c r="EI75">
        <v>2</v>
      </c>
      <c r="EJ75">
        <v>2037</v>
      </c>
      <c r="EK75">
        <v>1</v>
      </c>
      <c r="EL75">
        <v>24</v>
      </c>
      <c r="EM75">
        <v>6.8</v>
      </c>
      <c r="EN75">
        <v>6.6</v>
      </c>
      <c r="EO75">
        <v>2</v>
      </c>
      <c r="EP75">
        <v>511.5</v>
      </c>
      <c r="EQ75">
        <v>526.633</v>
      </c>
      <c r="ER75">
        <v>22.664</v>
      </c>
      <c r="ES75">
        <v>25.4838</v>
      </c>
      <c r="ET75">
        <v>30</v>
      </c>
      <c r="EU75">
        <v>25.3363</v>
      </c>
      <c r="EV75">
        <v>25.2927</v>
      </c>
      <c r="EW75">
        <v>11.5547</v>
      </c>
      <c r="EX75">
        <v>24.9078</v>
      </c>
      <c r="EY75">
        <v>100</v>
      </c>
      <c r="EZ75">
        <v>22.6714</v>
      </c>
      <c r="FA75">
        <v>211.33</v>
      </c>
      <c r="FB75">
        <v>20</v>
      </c>
      <c r="FC75">
        <v>102.325</v>
      </c>
      <c r="FD75">
        <v>102.096</v>
      </c>
    </row>
    <row r="76" spans="1:160">
      <c r="A76">
        <v>60</v>
      </c>
      <c r="B76">
        <v>1604418347.1</v>
      </c>
      <c r="C76">
        <v>118</v>
      </c>
      <c r="D76" t="s">
        <v>391</v>
      </c>
      <c r="E76" t="s">
        <v>392</v>
      </c>
      <c r="F76">
        <v>1604418347.1</v>
      </c>
      <c r="G76">
        <f>BY76*AE76*(BU76-BV76)/(100*BN76*(1000-AE76*BU76))</f>
        <v>0</v>
      </c>
      <c r="H76">
        <f>BY76*AE76*(BT76-BS76*(1000-AE76*BV76)/(1000-AE76*BU76))/(100*BN76)</f>
        <v>0</v>
      </c>
      <c r="I76">
        <f>BS76 - IF(AE76&gt;1, H76*BN76*100.0/(AG76*CG76), 0)</f>
        <v>0</v>
      </c>
      <c r="J76">
        <f>((P76-G76/2)*I76-H76)/(P76+G76/2)</f>
        <v>0</v>
      </c>
      <c r="K76">
        <f>J76*(BZ76+CA76)/1000.0</f>
        <v>0</v>
      </c>
      <c r="L76">
        <f>(BS76 - IF(AE76&gt;1, H76*BN76*100.0/(AG76*CG76), 0))*(BZ76+CA76)/1000.0</f>
        <v>0</v>
      </c>
      <c r="M76">
        <f>2.0/((1/O76-1/N76)+SIGN(O76)*SQRT((1/O76-1/N76)*(1/O76-1/N76) + 4*BO76/((BO76+1)*(BO76+1))*(2*1/O76*1/N76-1/N76*1/N76)))</f>
        <v>0</v>
      </c>
      <c r="N76">
        <f>IF(LEFT(BP76,1)&lt;&gt;"0",IF(LEFT(BP76,1)="1",3.0,BQ76),$D$5+$E$5*(CG76*BZ76/($K$5*1000))+$F$5*(CG76*BZ76/($K$5*1000))*MAX(MIN(BN76,$J$5),$I$5)*MAX(MIN(BN76,$J$5),$I$5)+$G$5*MAX(MIN(BN76,$J$5),$I$5)*(CG76*BZ76/($K$5*1000))+$H$5*(CG76*BZ76/($K$5*1000))*(CG76*BZ76/($K$5*1000)))</f>
        <v>0</v>
      </c>
      <c r="O76">
        <f>G76*(1000-(1000*0.61365*exp(17.502*S76/(240.97+S76))/(BZ76+CA76)+BU76)/2)/(1000*0.61365*exp(17.502*S76/(240.97+S76))/(BZ76+CA76)-BU76)</f>
        <v>0</v>
      </c>
      <c r="P76">
        <f>1/((BO76+1)/(M76/1.6)+1/(N76/1.37)) + BO76/((BO76+1)/(M76/1.6) + BO76/(N76/1.37))</f>
        <v>0</v>
      </c>
      <c r="Q76">
        <f>(BK76*BM76)</f>
        <v>0</v>
      </c>
      <c r="R76">
        <f>(CB76+(Q76+2*0.95*5.67E-8*(((CB76+$B$7)+273)^4-(CB76+273)^4)-44100*G76)/(1.84*29.3*N76+8*0.95*5.67E-8*(CB76+273)^3))</f>
        <v>0</v>
      </c>
      <c r="S76">
        <f>($C$7*CC76+$D$7*CD76+$E$7*R76)</f>
        <v>0</v>
      </c>
      <c r="T76">
        <f>0.61365*exp(17.502*S76/(240.97+S76))</f>
        <v>0</v>
      </c>
      <c r="U76">
        <f>(V76/W76*100)</f>
        <v>0</v>
      </c>
      <c r="V76">
        <f>BU76*(BZ76+CA76)/1000</f>
        <v>0</v>
      </c>
      <c r="W76">
        <f>0.61365*exp(17.502*CB76/(240.97+CB76))</f>
        <v>0</v>
      </c>
      <c r="X76">
        <f>(T76-BU76*(BZ76+CA76)/1000)</f>
        <v>0</v>
      </c>
      <c r="Y76">
        <f>(-G76*44100)</f>
        <v>0</v>
      </c>
      <c r="Z76">
        <f>2*29.3*N76*0.92*(CB76-S76)</f>
        <v>0</v>
      </c>
      <c r="AA76">
        <f>2*0.95*5.67E-8*(((CB76+$B$7)+273)^4-(S76+273)^4)</f>
        <v>0</v>
      </c>
      <c r="AB76">
        <f>Q76+AA76+Y76+Z76</f>
        <v>0</v>
      </c>
      <c r="AC76">
        <v>0</v>
      </c>
      <c r="AD76">
        <v>0</v>
      </c>
      <c r="AE76">
        <f>IF(AC76*$H$13&gt;=AG76,1.0,(AG76/(AG76-AC76*$H$13)))</f>
        <v>0</v>
      </c>
      <c r="AF76">
        <f>(AE76-1)*100</f>
        <v>0</v>
      </c>
      <c r="AG76">
        <f>MAX(0,($B$13+$C$13*CG76)/(1+$D$13*CG76)*BZ76/(CB76+273)*$E$13)</f>
        <v>0</v>
      </c>
      <c r="AH76" t="s">
        <v>271</v>
      </c>
      <c r="AI76" t="s">
        <v>271</v>
      </c>
      <c r="AJ76">
        <v>0</v>
      </c>
      <c r="AK76">
        <v>0</v>
      </c>
      <c r="AL76">
        <f>AK76-AJ76</f>
        <v>0</v>
      </c>
      <c r="AM76">
        <f>AL76/AK76</f>
        <v>0</v>
      </c>
      <c r="AN76">
        <v>0</v>
      </c>
      <c r="AO76" t="s">
        <v>271</v>
      </c>
      <c r="AP76" t="s">
        <v>271</v>
      </c>
      <c r="AQ76">
        <v>0</v>
      </c>
      <c r="AR76">
        <v>0</v>
      </c>
      <c r="AS76">
        <f>1-AQ76/AR76</f>
        <v>0</v>
      </c>
      <c r="AT76">
        <v>0.5</v>
      </c>
      <c r="AU76">
        <f>BK76</f>
        <v>0</v>
      </c>
      <c r="AV76">
        <f>H76</f>
        <v>0</v>
      </c>
      <c r="AW76">
        <f>AS76*AT76*AU76</f>
        <v>0</v>
      </c>
      <c r="AX76">
        <f>BC76/AR76</f>
        <v>0</v>
      </c>
      <c r="AY76">
        <f>(AV76-AN76)/AU76</f>
        <v>0</v>
      </c>
      <c r="AZ76">
        <f>(AK76-AR76)/AR76</f>
        <v>0</v>
      </c>
      <c r="BA76" t="s">
        <v>271</v>
      </c>
      <c r="BB76">
        <v>0</v>
      </c>
      <c r="BC76">
        <f>AR76-BB76</f>
        <v>0</v>
      </c>
      <c r="BD76">
        <f>(AR76-AQ76)/(AR76-BB76)</f>
        <v>0</v>
      </c>
      <c r="BE76">
        <f>(AK76-AR76)/(AK76-BB76)</f>
        <v>0</v>
      </c>
      <c r="BF76">
        <f>(AR76-AQ76)/(AR76-AJ76)</f>
        <v>0</v>
      </c>
      <c r="BG76">
        <f>(AK76-AR76)/(AK76-AJ76)</f>
        <v>0</v>
      </c>
      <c r="BH76">
        <f>(BD76*BB76/AQ76)</f>
        <v>0</v>
      </c>
      <c r="BI76">
        <f>(1-BH76)</f>
        <v>0</v>
      </c>
      <c r="BJ76">
        <f>$B$11*CH76+$C$11*CI76+$F$11*CJ76*(1-CM76)</f>
        <v>0</v>
      </c>
      <c r="BK76">
        <f>BJ76*BL76</f>
        <v>0</v>
      </c>
      <c r="BL76">
        <f>($B$11*$D$9+$C$11*$D$9+$F$11*((CW76+CO76)/MAX(CW76+CO76+CX76, 0.1)*$I$9+CX76/MAX(CW76+CO76+CX76, 0.1)*$J$9))/($B$11+$C$11+$F$11)</f>
        <v>0</v>
      </c>
      <c r="BM76">
        <f>($B$11*$K$9+$C$11*$K$9+$F$11*((CW76+CO76)/MAX(CW76+CO76+CX76, 0.1)*$P$9+CX76/MAX(CW76+CO76+CX76, 0.1)*$Q$9))/($B$11+$C$11+$F$11)</f>
        <v>0</v>
      </c>
      <c r="BN76">
        <v>6</v>
      </c>
      <c r="BO76">
        <v>0.5</v>
      </c>
      <c r="BP76" t="s">
        <v>272</v>
      </c>
      <c r="BQ76">
        <v>2</v>
      </c>
      <c r="BR76">
        <v>1604418347.1</v>
      </c>
      <c r="BS76">
        <v>182.405</v>
      </c>
      <c r="BT76">
        <v>202.05</v>
      </c>
      <c r="BU76">
        <v>21.7786</v>
      </c>
      <c r="BV76">
        <v>20.0677</v>
      </c>
      <c r="BW76">
        <v>182.516</v>
      </c>
      <c r="BX76">
        <v>21.4504</v>
      </c>
      <c r="BY76">
        <v>500.076</v>
      </c>
      <c r="BZ76">
        <v>100.546</v>
      </c>
      <c r="CA76">
        <v>0.100122</v>
      </c>
      <c r="CB76">
        <v>25.0989</v>
      </c>
      <c r="CC76">
        <v>24.9928</v>
      </c>
      <c r="CD76">
        <v>999.9</v>
      </c>
      <c r="CE76">
        <v>0</v>
      </c>
      <c r="CF76">
        <v>0</v>
      </c>
      <c r="CG76">
        <v>10007.5</v>
      </c>
      <c r="CH76">
        <v>0</v>
      </c>
      <c r="CI76">
        <v>1.00795</v>
      </c>
      <c r="CJ76">
        <v>1200.08</v>
      </c>
      <c r="CK76">
        <v>0.967011</v>
      </c>
      <c r="CL76">
        <v>0.032989</v>
      </c>
      <c r="CM76">
        <v>0</v>
      </c>
      <c r="CN76">
        <v>2.6452</v>
      </c>
      <c r="CO76">
        <v>0</v>
      </c>
      <c r="CP76">
        <v>7710.88</v>
      </c>
      <c r="CQ76">
        <v>11402.2</v>
      </c>
      <c r="CR76">
        <v>38.125</v>
      </c>
      <c r="CS76">
        <v>41.187</v>
      </c>
      <c r="CT76">
        <v>39.625</v>
      </c>
      <c r="CU76">
        <v>39.937</v>
      </c>
      <c r="CV76">
        <v>38.437</v>
      </c>
      <c r="CW76">
        <v>1160.49</v>
      </c>
      <c r="CX76">
        <v>39.59</v>
      </c>
      <c r="CY76">
        <v>0</v>
      </c>
      <c r="CZ76">
        <v>1604418347.3</v>
      </c>
      <c r="DA76">
        <v>0</v>
      </c>
      <c r="DB76">
        <v>2.57051153846154</v>
      </c>
      <c r="DC76">
        <v>0.334615382737185</v>
      </c>
      <c r="DD76">
        <v>164.543247989758</v>
      </c>
      <c r="DE76">
        <v>7689.39653846154</v>
      </c>
      <c r="DF76">
        <v>15</v>
      </c>
      <c r="DG76">
        <v>1604417947.1</v>
      </c>
      <c r="DH76" t="s">
        <v>273</v>
      </c>
      <c r="DI76">
        <v>1604417940.1</v>
      </c>
      <c r="DJ76">
        <v>1604417947.1</v>
      </c>
      <c r="DK76">
        <v>1</v>
      </c>
      <c r="DL76">
        <v>-0.134</v>
      </c>
      <c r="DM76">
        <v>0.013</v>
      </c>
      <c r="DN76">
        <v>0.037</v>
      </c>
      <c r="DO76">
        <v>0.31</v>
      </c>
      <c r="DP76">
        <v>420</v>
      </c>
      <c r="DQ76">
        <v>20</v>
      </c>
      <c r="DR76">
        <v>0.08</v>
      </c>
      <c r="DS76">
        <v>0.06</v>
      </c>
      <c r="DT76">
        <v>0</v>
      </c>
      <c r="DU76">
        <v>0</v>
      </c>
      <c r="DV76" t="s">
        <v>274</v>
      </c>
      <c r="DW76">
        <v>100</v>
      </c>
      <c r="DX76">
        <v>100</v>
      </c>
      <c r="DY76">
        <v>-0.111</v>
      </c>
      <c r="DZ76">
        <v>0.3282</v>
      </c>
      <c r="EA76">
        <v>-0.278027610152098</v>
      </c>
      <c r="EB76">
        <v>0.00106189765250334</v>
      </c>
      <c r="EC76">
        <v>-8.23004791133579e-07</v>
      </c>
      <c r="ED76">
        <v>1.95222372915411e-10</v>
      </c>
      <c r="EE76">
        <v>0.0605696754882689</v>
      </c>
      <c r="EF76">
        <v>0.0242991256848972</v>
      </c>
      <c r="EG76">
        <v>-0.00102667963148939</v>
      </c>
      <c r="EH76">
        <v>2.21636158600722e-05</v>
      </c>
      <c r="EI76">
        <v>2</v>
      </c>
      <c r="EJ76">
        <v>2037</v>
      </c>
      <c r="EK76">
        <v>1</v>
      </c>
      <c r="EL76">
        <v>24</v>
      </c>
      <c r="EM76">
        <v>6.8</v>
      </c>
      <c r="EN76">
        <v>6.7</v>
      </c>
      <c r="EO76">
        <v>2</v>
      </c>
      <c r="EP76">
        <v>511.686</v>
      </c>
      <c r="EQ76">
        <v>526.594</v>
      </c>
      <c r="ER76">
        <v>22.6688</v>
      </c>
      <c r="ES76">
        <v>25.4838</v>
      </c>
      <c r="ET76">
        <v>30</v>
      </c>
      <c r="EU76">
        <v>25.3363</v>
      </c>
      <c r="EV76">
        <v>25.2927</v>
      </c>
      <c r="EW76">
        <v>11.6577</v>
      </c>
      <c r="EX76">
        <v>25.1788</v>
      </c>
      <c r="EY76">
        <v>100</v>
      </c>
      <c r="EZ76">
        <v>22.6714</v>
      </c>
      <c r="FA76">
        <v>216.42</v>
      </c>
      <c r="FB76">
        <v>20</v>
      </c>
      <c r="FC76">
        <v>102.324</v>
      </c>
      <c r="FD76">
        <v>102.096</v>
      </c>
    </row>
    <row r="77" spans="1:160">
      <c r="A77">
        <v>61</v>
      </c>
      <c r="B77">
        <v>1604418349.1</v>
      </c>
      <c r="C77">
        <v>120</v>
      </c>
      <c r="D77" t="s">
        <v>393</v>
      </c>
      <c r="E77" t="s">
        <v>394</v>
      </c>
      <c r="F77">
        <v>1604418349.1</v>
      </c>
      <c r="G77">
        <f>BY77*AE77*(BU77-BV77)/(100*BN77*(1000-AE77*BU77))</f>
        <v>0</v>
      </c>
      <c r="H77">
        <f>BY77*AE77*(BT77-BS77*(1000-AE77*BV77)/(1000-AE77*BU77))/(100*BN77)</f>
        <v>0</v>
      </c>
      <c r="I77">
        <f>BS77 - IF(AE77&gt;1, H77*BN77*100.0/(AG77*CG77), 0)</f>
        <v>0</v>
      </c>
      <c r="J77">
        <f>((P77-G77/2)*I77-H77)/(P77+G77/2)</f>
        <v>0</v>
      </c>
      <c r="K77">
        <f>J77*(BZ77+CA77)/1000.0</f>
        <v>0</v>
      </c>
      <c r="L77">
        <f>(BS77 - IF(AE77&gt;1, H77*BN77*100.0/(AG77*CG77), 0))*(BZ77+CA77)/1000.0</f>
        <v>0</v>
      </c>
      <c r="M77">
        <f>2.0/((1/O77-1/N77)+SIGN(O77)*SQRT((1/O77-1/N77)*(1/O77-1/N77) + 4*BO77/((BO77+1)*(BO77+1))*(2*1/O77*1/N77-1/N77*1/N77)))</f>
        <v>0</v>
      </c>
      <c r="N77">
        <f>IF(LEFT(BP77,1)&lt;&gt;"0",IF(LEFT(BP77,1)="1",3.0,BQ77),$D$5+$E$5*(CG77*BZ77/($K$5*1000))+$F$5*(CG77*BZ77/($K$5*1000))*MAX(MIN(BN77,$J$5),$I$5)*MAX(MIN(BN77,$J$5),$I$5)+$G$5*MAX(MIN(BN77,$J$5),$I$5)*(CG77*BZ77/($K$5*1000))+$H$5*(CG77*BZ77/($K$5*1000))*(CG77*BZ77/($K$5*1000)))</f>
        <v>0</v>
      </c>
      <c r="O77">
        <f>G77*(1000-(1000*0.61365*exp(17.502*S77/(240.97+S77))/(BZ77+CA77)+BU77)/2)/(1000*0.61365*exp(17.502*S77/(240.97+S77))/(BZ77+CA77)-BU77)</f>
        <v>0</v>
      </c>
      <c r="P77">
        <f>1/((BO77+1)/(M77/1.6)+1/(N77/1.37)) + BO77/((BO77+1)/(M77/1.6) + BO77/(N77/1.37))</f>
        <v>0</v>
      </c>
      <c r="Q77">
        <f>(BK77*BM77)</f>
        <v>0</v>
      </c>
      <c r="R77">
        <f>(CB77+(Q77+2*0.95*5.67E-8*(((CB77+$B$7)+273)^4-(CB77+273)^4)-44100*G77)/(1.84*29.3*N77+8*0.95*5.67E-8*(CB77+273)^3))</f>
        <v>0</v>
      </c>
      <c r="S77">
        <f>($C$7*CC77+$D$7*CD77+$E$7*R77)</f>
        <v>0</v>
      </c>
      <c r="T77">
        <f>0.61365*exp(17.502*S77/(240.97+S77))</f>
        <v>0</v>
      </c>
      <c r="U77">
        <f>(V77/W77*100)</f>
        <v>0</v>
      </c>
      <c r="V77">
        <f>BU77*(BZ77+CA77)/1000</f>
        <v>0</v>
      </c>
      <c r="W77">
        <f>0.61365*exp(17.502*CB77/(240.97+CB77))</f>
        <v>0</v>
      </c>
      <c r="X77">
        <f>(T77-BU77*(BZ77+CA77)/1000)</f>
        <v>0</v>
      </c>
      <c r="Y77">
        <f>(-G77*44100)</f>
        <v>0</v>
      </c>
      <c r="Z77">
        <f>2*29.3*N77*0.92*(CB77-S77)</f>
        <v>0</v>
      </c>
      <c r="AA77">
        <f>2*0.95*5.67E-8*(((CB77+$B$7)+273)^4-(S77+273)^4)</f>
        <v>0</v>
      </c>
      <c r="AB77">
        <f>Q77+AA77+Y77+Z77</f>
        <v>0</v>
      </c>
      <c r="AC77">
        <v>0</v>
      </c>
      <c r="AD77">
        <v>0</v>
      </c>
      <c r="AE77">
        <f>IF(AC77*$H$13&gt;=AG77,1.0,(AG77/(AG77-AC77*$H$13)))</f>
        <v>0</v>
      </c>
      <c r="AF77">
        <f>(AE77-1)*100</f>
        <v>0</v>
      </c>
      <c r="AG77">
        <f>MAX(0,($B$13+$C$13*CG77)/(1+$D$13*CG77)*BZ77/(CB77+273)*$E$13)</f>
        <v>0</v>
      </c>
      <c r="AH77" t="s">
        <v>271</v>
      </c>
      <c r="AI77" t="s">
        <v>271</v>
      </c>
      <c r="AJ77">
        <v>0</v>
      </c>
      <c r="AK77">
        <v>0</v>
      </c>
      <c r="AL77">
        <f>AK77-AJ77</f>
        <v>0</v>
      </c>
      <c r="AM77">
        <f>AL77/AK77</f>
        <v>0</v>
      </c>
      <c r="AN77">
        <v>0</v>
      </c>
      <c r="AO77" t="s">
        <v>271</v>
      </c>
      <c r="AP77" t="s">
        <v>271</v>
      </c>
      <c r="AQ77">
        <v>0</v>
      </c>
      <c r="AR77">
        <v>0</v>
      </c>
      <c r="AS77">
        <f>1-AQ77/AR77</f>
        <v>0</v>
      </c>
      <c r="AT77">
        <v>0.5</v>
      </c>
      <c r="AU77">
        <f>BK77</f>
        <v>0</v>
      </c>
      <c r="AV77">
        <f>H77</f>
        <v>0</v>
      </c>
      <c r="AW77">
        <f>AS77*AT77*AU77</f>
        <v>0</v>
      </c>
      <c r="AX77">
        <f>BC77/AR77</f>
        <v>0</v>
      </c>
      <c r="AY77">
        <f>(AV77-AN77)/AU77</f>
        <v>0</v>
      </c>
      <c r="AZ77">
        <f>(AK77-AR77)/AR77</f>
        <v>0</v>
      </c>
      <c r="BA77" t="s">
        <v>271</v>
      </c>
      <c r="BB77">
        <v>0</v>
      </c>
      <c r="BC77">
        <f>AR77-BB77</f>
        <v>0</v>
      </c>
      <c r="BD77">
        <f>(AR77-AQ77)/(AR77-BB77)</f>
        <v>0</v>
      </c>
      <c r="BE77">
        <f>(AK77-AR77)/(AK77-BB77)</f>
        <v>0</v>
      </c>
      <c r="BF77">
        <f>(AR77-AQ77)/(AR77-AJ77)</f>
        <v>0</v>
      </c>
      <c r="BG77">
        <f>(AK77-AR77)/(AK77-AJ77)</f>
        <v>0</v>
      </c>
      <c r="BH77">
        <f>(BD77*BB77/AQ77)</f>
        <v>0</v>
      </c>
      <c r="BI77">
        <f>(1-BH77)</f>
        <v>0</v>
      </c>
      <c r="BJ77">
        <f>$B$11*CH77+$C$11*CI77+$F$11*CJ77*(1-CM77)</f>
        <v>0</v>
      </c>
      <c r="BK77">
        <f>BJ77*BL77</f>
        <v>0</v>
      </c>
      <c r="BL77">
        <f>($B$11*$D$9+$C$11*$D$9+$F$11*((CW77+CO77)/MAX(CW77+CO77+CX77, 0.1)*$I$9+CX77/MAX(CW77+CO77+CX77, 0.1)*$J$9))/($B$11+$C$11+$F$11)</f>
        <v>0</v>
      </c>
      <c r="BM77">
        <f>($B$11*$K$9+$C$11*$K$9+$F$11*((CW77+CO77)/MAX(CW77+CO77+CX77, 0.1)*$P$9+CX77/MAX(CW77+CO77+CX77, 0.1)*$Q$9))/($B$11+$C$11+$F$11)</f>
        <v>0</v>
      </c>
      <c r="BN77">
        <v>6</v>
      </c>
      <c r="BO77">
        <v>0.5</v>
      </c>
      <c r="BP77" t="s">
        <v>272</v>
      </c>
      <c r="BQ77">
        <v>2</v>
      </c>
      <c r="BR77">
        <v>1604418349.1</v>
      </c>
      <c r="BS77">
        <v>185.577</v>
      </c>
      <c r="BT77">
        <v>205.198</v>
      </c>
      <c r="BU77">
        <v>21.7808</v>
      </c>
      <c r="BV77">
        <v>20.07</v>
      </c>
      <c r="BW77">
        <v>185.685</v>
      </c>
      <c r="BX77">
        <v>21.4526</v>
      </c>
      <c r="BY77">
        <v>500.094</v>
      </c>
      <c r="BZ77">
        <v>100.546</v>
      </c>
      <c r="CA77">
        <v>0.100368</v>
      </c>
      <c r="CB77">
        <v>25.0998</v>
      </c>
      <c r="CC77">
        <v>24.9894</v>
      </c>
      <c r="CD77">
        <v>999.9</v>
      </c>
      <c r="CE77">
        <v>0</v>
      </c>
      <c r="CF77">
        <v>0</v>
      </c>
      <c r="CG77">
        <v>9980</v>
      </c>
      <c r="CH77">
        <v>0</v>
      </c>
      <c r="CI77">
        <v>1.00375</v>
      </c>
      <c r="CJ77">
        <v>1199.77</v>
      </c>
      <c r="CK77">
        <v>0.967003</v>
      </c>
      <c r="CL77">
        <v>0.0329973</v>
      </c>
      <c r="CM77">
        <v>0</v>
      </c>
      <c r="CN77">
        <v>2.3178</v>
      </c>
      <c r="CO77">
        <v>0</v>
      </c>
      <c r="CP77">
        <v>7713.54</v>
      </c>
      <c r="CQ77">
        <v>11399.2</v>
      </c>
      <c r="CR77">
        <v>38.125</v>
      </c>
      <c r="CS77">
        <v>41.187</v>
      </c>
      <c r="CT77">
        <v>39.625</v>
      </c>
      <c r="CU77">
        <v>39.937</v>
      </c>
      <c r="CV77">
        <v>38.437</v>
      </c>
      <c r="CW77">
        <v>1160.18</v>
      </c>
      <c r="CX77">
        <v>39.59</v>
      </c>
      <c r="CY77">
        <v>0</v>
      </c>
      <c r="CZ77">
        <v>1604418349.1</v>
      </c>
      <c r="DA77">
        <v>0</v>
      </c>
      <c r="DB77">
        <v>2.585692</v>
      </c>
      <c r="DC77">
        <v>-0.456761539879703</v>
      </c>
      <c r="DD77">
        <v>164.096154114092</v>
      </c>
      <c r="DE77">
        <v>7695.0376</v>
      </c>
      <c r="DF77">
        <v>15</v>
      </c>
      <c r="DG77">
        <v>1604417947.1</v>
      </c>
      <c r="DH77" t="s">
        <v>273</v>
      </c>
      <c r="DI77">
        <v>1604417940.1</v>
      </c>
      <c r="DJ77">
        <v>1604417947.1</v>
      </c>
      <c r="DK77">
        <v>1</v>
      </c>
      <c r="DL77">
        <v>-0.134</v>
      </c>
      <c r="DM77">
        <v>0.013</v>
      </c>
      <c r="DN77">
        <v>0.037</v>
      </c>
      <c r="DO77">
        <v>0.31</v>
      </c>
      <c r="DP77">
        <v>420</v>
      </c>
      <c r="DQ77">
        <v>20</v>
      </c>
      <c r="DR77">
        <v>0.08</v>
      </c>
      <c r="DS77">
        <v>0.06</v>
      </c>
      <c r="DT77">
        <v>0</v>
      </c>
      <c r="DU77">
        <v>0</v>
      </c>
      <c r="DV77" t="s">
        <v>274</v>
      </c>
      <c r="DW77">
        <v>100</v>
      </c>
      <c r="DX77">
        <v>100</v>
      </c>
      <c r="DY77">
        <v>-0.108</v>
      </c>
      <c r="DZ77">
        <v>0.3282</v>
      </c>
      <c r="EA77">
        <v>-0.278027610152098</v>
      </c>
      <c r="EB77">
        <v>0.00106189765250334</v>
      </c>
      <c r="EC77">
        <v>-8.23004791133579e-07</v>
      </c>
      <c r="ED77">
        <v>1.95222372915411e-10</v>
      </c>
      <c r="EE77">
        <v>0.0605696754882689</v>
      </c>
      <c r="EF77">
        <v>0.0242991256848972</v>
      </c>
      <c r="EG77">
        <v>-0.00102667963148939</v>
      </c>
      <c r="EH77">
        <v>2.21636158600722e-05</v>
      </c>
      <c r="EI77">
        <v>2</v>
      </c>
      <c r="EJ77">
        <v>2037</v>
      </c>
      <c r="EK77">
        <v>1</v>
      </c>
      <c r="EL77">
        <v>24</v>
      </c>
      <c r="EM77">
        <v>6.8</v>
      </c>
      <c r="EN77">
        <v>6.7</v>
      </c>
      <c r="EO77">
        <v>2</v>
      </c>
      <c r="EP77">
        <v>511.643</v>
      </c>
      <c r="EQ77">
        <v>526.556</v>
      </c>
      <c r="ER77">
        <v>22.6738</v>
      </c>
      <c r="ES77">
        <v>25.4838</v>
      </c>
      <c r="ET77">
        <v>30</v>
      </c>
      <c r="EU77">
        <v>25.3363</v>
      </c>
      <c r="EV77">
        <v>25.2927</v>
      </c>
      <c r="EW77">
        <v>11.835</v>
      </c>
      <c r="EX77">
        <v>25.1788</v>
      </c>
      <c r="EY77">
        <v>100</v>
      </c>
      <c r="EZ77">
        <v>22.6768</v>
      </c>
      <c r="FA77">
        <v>216.42</v>
      </c>
      <c r="FB77">
        <v>20</v>
      </c>
      <c r="FC77">
        <v>102.325</v>
      </c>
      <c r="FD77">
        <v>102.097</v>
      </c>
    </row>
    <row r="78" spans="1:160">
      <c r="A78">
        <v>62</v>
      </c>
      <c r="B78">
        <v>1604418351.1</v>
      </c>
      <c r="C78">
        <v>122</v>
      </c>
      <c r="D78" t="s">
        <v>395</v>
      </c>
      <c r="E78" t="s">
        <v>396</v>
      </c>
      <c r="F78">
        <v>1604418351.1</v>
      </c>
      <c r="G78">
        <f>BY78*AE78*(BU78-BV78)/(100*BN78*(1000-AE78*BU78))</f>
        <v>0</v>
      </c>
      <c r="H78">
        <f>BY78*AE78*(BT78-BS78*(1000-AE78*BV78)/(1000-AE78*BU78))/(100*BN78)</f>
        <v>0</v>
      </c>
      <c r="I78">
        <f>BS78 - IF(AE78&gt;1, H78*BN78*100.0/(AG78*CG78), 0)</f>
        <v>0</v>
      </c>
      <c r="J78">
        <f>((P78-G78/2)*I78-H78)/(P78+G78/2)</f>
        <v>0</v>
      </c>
      <c r="K78">
        <f>J78*(BZ78+CA78)/1000.0</f>
        <v>0</v>
      </c>
      <c r="L78">
        <f>(BS78 - IF(AE78&gt;1, H78*BN78*100.0/(AG78*CG78), 0))*(BZ78+CA78)/1000.0</f>
        <v>0</v>
      </c>
      <c r="M78">
        <f>2.0/((1/O78-1/N78)+SIGN(O78)*SQRT((1/O78-1/N78)*(1/O78-1/N78) + 4*BO78/((BO78+1)*(BO78+1))*(2*1/O78*1/N78-1/N78*1/N78)))</f>
        <v>0</v>
      </c>
      <c r="N78">
        <f>IF(LEFT(BP78,1)&lt;&gt;"0",IF(LEFT(BP78,1)="1",3.0,BQ78),$D$5+$E$5*(CG78*BZ78/($K$5*1000))+$F$5*(CG78*BZ78/($K$5*1000))*MAX(MIN(BN78,$J$5),$I$5)*MAX(MIN(BN78,$J$5),$I$5)+$G$5*MAX(MIN(BN78,$J$5),$I$5)*(CG78*BZ78/($K$5*1000))+$H$5*(CG78*BZ78/($K$5*1000))*(CG78*BZ78/($K$5*1000)))</f>
        <v>0</v>
      </c>
      <c r="O78">
        <f>G78*(1000-(1000*0.61365*exp(17.502*S78/(240.97+S78))/(BZ78+CA78)+BU78)/2)/(1000*0.61365*exp(17.502*S78/(240.97+S78))/(BZ78+CA78)-BU78)</f>
        <v>0</v>
      </c>
      <c r="P78">
        <f>1/((BO78+1)/(M78/1.6)+1/(N78/1.37)) + BO78/((BO78+1)/(M78/1.6) + BO78/(N78/1.37))</f>
        <v>0</v>
      </c>
      <c r="Q78">
        <f>(BK78*BM78)</f>
        <v>0</v>
      </c>
      <c r="R78">
        <f>(CB78+(Q78+2*0.95*5.67E-8*(((CB78+$B$7)+273)^4-(CB78+273)^4)-44100*G78)/(1.84*29.3*N78+8*0.95*5.67E-8*(CB78+273)^3))</f>
        <v>0</v>
      </c>
      <c r="S78">
        <f>($C$7*CC78+$D$7*CD78+$E$7*R78)</f>
        <v>0</v>
      </c>
      <c r="T78">
        <f>0.61365*exp(17.502*S78/(240.97+S78))</f>
        <v>0</v>
      </c>
      <c r="U78">
        <f>(V78/W78*100)</f>
        <v>0</v>
      </c>
      <c r="V78">
        <f>BU78*(BZ78+CA78)/1000</f>
        <v>0</v>
      </c>
      <c r="W78">
        <f>0.61365*exp(17.502*CB78/(240.97+CB78))</f>
        <v>0</v>
      </c>
      <c r="X78">
        <f>(T78-BU78*(BZ78+CA78)/1000)</f>
        <v>0</v>
      </c>
      <c r="Y78">
        <f>(-G78*44100)</f>
        <v>0</v>
      </c>
      <c r="Z78">
        <f>2*29.3*N78*0.92*(CB78-S78)</f>
        <v>0</v>
      </c>
      <c r="AA78">
        <f>2*0.95*5.67E-8*(((CB78+$B$7)+273)^4-(S78+273)^4)</f>
        <v>0</v>
      </c>
      <c r="AB78">
        <f>Q78+AA78+Y78+Z78</f>
        <v>0</v>
      </c>
      <c r="AC78">
        <v>0</v>
      </c>
      <c r="AD78">
        <v>0</v>
      </c>
      <c r="AE78">
        <f>IF(AC78*$H$13&gt;=AG78,1.0,(AG78/(AG78-AC78*$H$13)))</f>
        <v>0</v>
      </c>
      <c r="AF78">
        <f>(AE78-1)*100</f>
        <v>0</v>
      </c>
      <c r="AG78">
        <f>MAX(0,($B$13+$C$13*CG78)/(1+$D$13*CG78)*BZ78/(CB78+273)*$E$13)</f>
        <v>0</v>
      </c>
      <c r="AH78" t="s">
        <v>271</v>
      </c>
      <c r="AI78" t="s">
        <v>271</v>
      </c>
      <c r="AJ78">
        <v>0</v>
      </c>
      <c r="AK78">
        <v>0</v>
      </c>
      <c r="AL78">
        <f>AK78-AJ78</f>
        <v>0</v>
      </c>
      <c r="AM78">
        <f>AL78/AK78</f>
        <v>0</v>
      </c>
      <c r="AN78">
        <v>0</v>
      </c>
      <c r="AO78" t="s">
        <v>271</v>
      </c>
      <c r="AP78" t="s">
        <v>271</v>
      </c>
      <c r="AQ78">
        <v>0</v>
      </c>
      <c r="AR78">
        <v>0</v>
      </c>
      <c r="AS78">
        <f>1-AQ78/AR78</f>
        <v>0</v>
      </c>
      <c r="AT78">
        <v>0.5</v>
      </c>
      <c r="AU78">
        <f>BK78</f>
        <v>0</v>
      </c>
      <c r="AV78">
        <f>H78</f>
        <v>0</v>
      </c>
      <c r="AW78">
        <f>AS78*AT78*AU78</f>
        <v>0</v>
      </c>
      <c r="AX78">
        <f>BC78/AR78</f>
        <v>0</v>
      </c>
      <c r="AY78">
        <f>(AV78-AN78)/AU78</f>
        <v>0</v>
      </c>
      <c r="AZ78">
        <f>(AK78-AR78)/AR78</f>
        <v>0</v>
      </c>
      <c r="BA78" t="s">
        <v>271</v>
      </c>
      <c r="BB78">
        <v>0</v>
      </c>
      <c r="BC78">
        <f>AR78-BB78</f>
        <v>0</v>
      </c>
      <c r="BD78">
        <f>(AR78-AQ78)/(AR78-BB78)</f>
        <v>0</v>
      </c>
      <c r="BE78">
        <f>(AK78-AR78)/(AK78-BB78)</f>
        <v>0</v>
      </c>
      <c r="BF78">
        <f>(AR78-AQ78)/(AR78-AJ78)</f>
        <v>0</v>
      </c>
      <c r="BG78">
        <f>(AK78-AR78)/(AK78-AJ78)</f>
        <v>0</v>
      </c>
      <c r="BH78">
        <f>(BD78*BB78/AQ78)</f>
        <v>0</v>
      </c>
      <c r="BI78">
        <f>(1-BH78)</f>
        <v>0</v>
      </c>
      <c r="BJ78">
        <f>$B$11*CH78+$C$11*CI78+$F$11*CJ78*(1-CM78)</f>
        <v>0</v>
      </c>
      <c r="BK78">
        <f>BJ78*BL78</f>
        <v>0</v>
      </c>
      <c r="BL78">
        <f>($B$11*$D$9+$C$11*$D$9+$F$11*((CW78+CO78)/MAX(CW78+CO78+CX78, 0.1)*$I$9+CX78/MAX(CW78+CO78+CX78, 0.1)*$J$9))/($B$11+$C$11+$F$11)</f>
        <v>0</v>
      </c>
      <c r="BM78">
        <f>($B$11*$K$9+$C$11*$K$9+$F$11*((CW78+CO78)/MAX(CW78+CO78+CX78, 0.1)*$P$9+CX78/MAX(CW78+CO78+CX78, 0.1)*$Q$9))/($B$11+$C$11+$F$11)</f>
        <v>0</v>
      </c>
      <c r="BN78">
        <v>6</v>
      </c>
      <c r="BO78">
        <v>0.5</v>
      </c>
      <c r="BP78" t="s">
        <v>272</v>
      </c>
      <c r="BQ78">
        <v>2</v>
      </c>
      <c r="BR78">
        <v>1604418351.1</v>
      </c>
      <c r="BS78">
        <v>188.739</v>
      </c>
      <c r="BT78">
        <v>208.432</v>
      </c>
      <c r="BU78">
        <v>21.7832</v>
      </c>
      <c r="BV78">
        <v>20.0731</v>
      </c>
      <c r="BW78">
        <v>188.844</v>
      </c>
      <c r="BX78">
        <v>21.455</v>
      </c>
      <c r="BY78">
        <v>499.944</v>
      </c>
      <c r="BZ78">
        <v>100.545</v>
      </c>
      <c r="CA78">
        <v>0.099857</v>
      </c>
      <c r="CB78">
        <v>25.1011</v>
      </c>
      <c r="CC78">
        <v>24.9894</v>
      </c>
      <c r="CD78">
        <v>999.9</v>
      </c>
      <c r="CE78">
        <v>0</v>
      </c>
      <c r="CF78">
        <v>0</v>
      </c>
      <c r="CG78">
        <v>9990</v>
      </c>
      <c r="CH78">
        <v>0</v>
      </c>
      <c r="CI78">
        <v>0.993952</v>
      </c>
      <c r="CJ78">
        <v>1200.08</v>
      </c>
      <c r="CK78">
        <v>0.967011</v>
      </c>
      <c r="CL78">
        <v>0.032989</v>
      </c>
      <c r="CM78">
        <v>0</v>
      </c>
      <c r="CN78">
        <v>2.1667</v>
      </c>
      <c r="CO78">
        <v>0</v>
      </c>
      <c r="CP78">
        <v>7721.3</v>
      </c>
      <c r="CQ78">
        <v>11402.2</v>
      </c>
      <c r="CR78">
        <v>38.125</v>
      </c>
      <c r="CS78">
        <v>41.187</v>
      </c>
      <c r="CT78">
        <v>39.625</v>
      </c>
      <c r="CU78">
        <v>39.937</v>
      </c>
      <c r="CV78">
        <v>38.437</v>
      </c>
      <c r="CW78">
        <v>1160.49</v>
      </c>
      <c r="CX78">
        <v>39.59</v>
      </c>
      <c r="CY78">
        <v>0</v>
      </c>
      <c r="CZ78">
        <v>1604418350.9</v>
      </c>
      <c r="DA78">
        <v>0</v>
      </c>
      <c r="DB78">
        <v>2.56605769230769</v>
      </c>
      <c r="DC78">
        <v>-0.179135046486785</v>
      </c>
      <c r="DD78">
        <v>166.047521410369</v>
      </c>
      <c r="DE78">
        <v>7699.32346153846</v>
      </c>
      <c r="DF78">
        <v>15</v>
      </c>
      <c r="DG78">
        <v>1604417947.1</v>
      </c>
      <c r="DH78" t="s">
        <v>273</v>
      </c>
      <c r="DI78">
        <v>1604417940.1</v>
      </c>
      <c r="DJ78">
        <v>1604417947.1</v>
      </c>
      <c r="DK78">
        <v>1</v>
      </c>
      <c r="DL78">
        <v>-0.134</v>
      </c>
      <c r="DM78">
        <v>0.013</v>
      </c>
      <c r="DN78">
        <v>0.037</v>
      </c>
      <c r="DO78">
        <v>0.31</v>
      </c>
      <c r="DP78">
        <v>420</v>
      </c>
      <c r="DQ78">
        <v>20</v>
      </c>
      <c r="DR78">
        <v>0.08</v>
      </c>
      <c r="DS78">
        <v>0.06</v>
      </c>
      <c r="DT78">
        <v>0</v>
      </c>
      <c r="DU78">
        <v>0</v>
      </c>
      <c r="DV78" t="s">
        <v>274</v>
      </c>
      <c r="DW78">
        <v>100</v>
      </c>
      <c r="DX78">
        <v>100</v>
      </c>
      <c r="DY78">
        <v>-0.105</v>
      </c>
      <c r="DZ78">
        <v>0.3282</v>
      </c>
      <c r="EA78">
        <v>-0.278027610152098</v>
      </c>
      <c r="EB78">
        <v>0.00106189765250334</v>
      </c>
      <c r="EC78">
        <v>-8.23004791133579e-07</v>
      </c>
      <c r="ED78">
        <v>1.95222372915411e-10</v>
      </c>
      <c r="EE78">
        <v>0.0605696754882689</v>
      </c>
      <c r="EF78">
        <v>0.0242991256848972</v>
      </c>
      <c r="EG78">
        <v>-0.00102667963148939</v>
      </c>
      <c r="EH78">
        <v>2.21636158600722e-05</v>
      </c>
      <c r="EI78">
        <v>2</v>
      </c>
      <c r="EJ78">
        <v>2037</v>
      </c>
      <c r="EK78">
        <v>1</v>
      </c>
      <c r="EL78">
        <v>24</v>
      </c>
      <c r="EM78">
        <v>6.8</v>
      </c>
      <c r="EN78">
        <v>6.7</v>
      </c>
      <c r="EO78">
        <v>2</v>
      </c>
      <c r="EP78">
        <v>511.443</v>
      </c>
      <c r="EQ78">
        <v>526.613</v>
      </c>
      <c r="ER78">
        <v>22.6765</v>
      </c>
      <c r="ES78">
        <v>25.4838</v>
      </c>
      <c r="ET78">
        <v>30</v>
      </c>
      <c r="EU78">
        <v>25.3363</v>
      </c>
      <c r="EV78">
        <v>25.2927</v>
      </c>
      <c r="EW78">
        <v>11.9936</v>
      </c>
      <c r="EX78">
        <v>25.1788</v>
      </c>
      <c r="EY78">
        <v>100</v>
      </c>
      <c r="EZ78">
        <v>22.6768</v>
      </c>
      <c r="FA78">
        <v>221.46</v>
      </c>
      <c r="FB78">
        <v>20</v>
      </c>
      <c r="FC78">
        <v>102.326</v>
      </c>
      <c r="FD78">
        <v>102.097</v>
      </c>
    </row>
    <row r="79" spans="1:160">
      <c r="A79">
        <v>63</v>
      </c>
      <c r="B79">
        <v>1604418353.1</v>
      </c>
      <c r="C79">
        <v>124</v>
      </c>
      <c r="D79" t="s">
        <v>397</v>
      </c>
      <c r="E79" t="s">
        <v>398</v>
      </c>
      <c r="F79">
        <v>1604418353.1</v>
      </c>
      <c r="G79">
        <f>BY79*AE79*(BU79-BV79)/(100*BN79*(1000-AE79*BU79))</f>
        <v>0</v>
      </c>
      <c r="H79">
        <f>BY79*AE79*(BT79-BS79*(1000-AE79*BV79)/(1000-AE79*BU79))/(100*BN79)</f>
        <v>0</v>
      </c>
      <c r="I79">
        <f>BS79 - IF(AE79&gt;1, H79*BN79*100.0/(AG79*CG79), 0)</f>
        <v>0</v>
      </c>
      <c r="J79">
        <f>((P79-G79/2)*I79-H79)/(P79+G79/2)</f>
        <v>0</v>
      </c>
      <c r="K79">
        <f>J79*(BZ79+CA79)/1000.0</f>
        <v>0</v>
      </c>
      <c r="L79">
        <f>(BS79 - IF(AE79&gt;1, H79*BN79*100.0/(AG79*CG79), 0))*(BZ79+CA79)/1000.0</f>
        <v>0</v>
      </c>
      <c r="M79">
        <f>2.0/((1/O79-1/N79)+SIGN(O79)*SQRT((1/O79-1/N79)*(1/O79-1/N79) + 4*BO79/((BO79+1)*(BO79+1))*(2*1/O79*1/N79-1/N79*1/N79)))</f>
        <v>0</v>
      </c>
      <c r="N79">
        <f>IF(LEFT(BP79,1)&lt;&gt;"0",IF(LEFT(BP79,1)="1",3.0,BQ79),$D$5+$E$5*(CG79*BZ79/($K$5*1000))+$F$5*(CG79*BZ79/($K$5*1000))*MAX(MIN(BN79,$J$5),$I$5)*MAX(MIN(BN79,$J$5),$I$5)+$G$5*MAX(MIN(BN79,$J$5),$I$5)*(CG79*BZ79/($K$5*1000))+$H$5*(CG79*BZ79/($K$5*1000))*(CG79*BZ79/($K$5*1000)))</f>
        <v>0</v>
      </c>
      <c r="O79">
        <f>G79*(1000-(1000*0.61365*exp(17.502*S79/(240.97+S79))/(BZ79+CA79)+BU79)/2)/(1000*0.61365*exp(17.502*S79/(240.97+S79))/(BZ79+CA79)-BU79)</f>
        <v>0</v>
      </c>
      <c r="P79">
        <f>1/((BO79+1)/(M79/1.6)+1/(N79/1.37)) + BO79/((BO79+1)/(M79/1.6) + BO79/(N79/1.37))</f>
        <v>0</v>
      </c>
      <c r="Q79">
        <f>(BK79*BM79)</f>
        <v>0</v>
      </c>
      <c r="R79">
        <f>(CB79+(Q79+2*0.95*5.67E-8*(((CB79+$B$7)+273)^4-(CB79+273)^4)-44100*G79)/(1.84*29.3*N79+8*0.95*5.67E-8*(CB79+273)^3))</f>
        <v>0</v>
      </c>
      <c r="S79">
        <f>($C$7*CC79+$D$7*CD79+$E$7*R79)</f>
        <v>0</v>
      </c>
      <c r="T79">
        <f>0.61365*exp(17.502*S79/(240.97+S79))</f>
        <v>0</v>
      </c>
      <c r="U79">
        <f>(V79/W79*100)</f>
        <v>0</v>
      </c>
      <c r="V79">
        <f>BU79*(BZ79+CA79)/1000</f>
        <v>0</v>
      </c>
      <c r="W79">
        <f>0.61365*exp(17.502*CB79/(240.97+CB79))</f>
        <v>0</v>
      </c>
      <c r="X79">
        <f>(T79-BU79*(BZ79+CA79)/1000)</f>
        <v>0</v>
      </c>
      <c r="Y79">
        <f>(-G79*44100)</f>
        <v>0</v>
      </c>
      <c r="Z79">
        <f>2*29.3*N79*0.92*(CB79-S79)</f>
        <v>0</v>
      </c>
      <c r="AA79">
        <f>2*0.95*5.67E-8*(((CB79+$B$7)+273)^4-(S79+273)^4)</f>
        <v>0</v>
      </c>
      <c r="AB79">
        <f>Q79+AA79+Y79+Z79</f>
        <v>0</v>
      </c>
      <c r="AC79">
        <v>0</v>
      </c>
      <c r="AD79">
        <v>0</v>
      </c>
      <c r="AE79">
        <f>IF(AC79*$H$13&gt;=AG79,1.0,(AG79/(AG79-AC79*$H$13)))</f>
        <v>0</v>
      </c>
      <c r="AF79">
        <f>(AE79-1)*100</f>
        <v>0</v>
      </c>
      <c r="AG79">
        <f>MAX(0,($B$13+$C$13*CG79)/(1+$D$13*CG79)*BZ79/(CB79+273)*$E$13)</f>
        <v>0</v>
      </c>
      <c r="AH79" t="s">
        <v>271</v>
      </c>
      <c r="AI79" t="s">
        <v>271</v>
      </c>
      <c r="AJ79">
        <v>0</v>
      </c>
      <c r="AK79">
        <v>0</v>
      </c>
      <c r="AL79">
        <f>AK79-AJ79</f>
        <v>0</v>
      </c>
      <c r="AM79">
        <f>AL79/AK79</f>
        <v>0</v>
      </c>
      <c r="AN79">
        <v>0</v>
      </c>
      <c r="AO79" t="s">
        <v>271</v>
      </c>
      <c r="AP79" t="s">
        <v>271</v>
      </c>
      <c r="AQ79">
        <v>0</v>
      </c>
      <c r="AR79">
        <v>0</v>
      </c>
      <c r="AS79">
        <f>1-AQ79/AR79</f>
        <v>0</v>
      </c>
      <c r="AT79">
        <v>0.5</v>
      </c>
      <c r="AU79">
        <f>BK79</f>
        <v>0</v>
      </c>
      <c r="AV79">
        <f>H79</f>
        <v>0</v>
      </c>
      <c r="AW79">
        <f>AS79*AT79*AU79</f>
        <v>0</v>
      </c>
      <c r="AX79">
        <f>BC79/AR79</f>
        <v>0</v>
      </c>
      <c r="AY79">
        <f>(AV79-AN79)/AU79</f>
        <v>0</v>
      </c>
      <c r="AZ79">
        <f>(AK79-AR79)/AR79</f>
        <v>0</v>
      </c>
      <c r="BA79" t="s">
        <v>271</v>
      </c>
      <c r="BB79">
        <v>0</v>
      </c>
      <c r="BC79">
        <f>AR79-BB79</f>
        <v>0</v>
      </c>
      <c r="BD79">
        <f>(AR79-AQ79)/(AR79-BB79)</f>
        <v>0</v>
      </c>
      <c r="BE79">
        <f>(AK79-AR79)/(AK79-BB79)</f>
        <v>0</v>
      </c>
      <c r="BF79">
        <f>(AR79-AQ79)/(AR79-AJ79)</f>
        <v>0</v>
      </c>
      <c r="BG79">
        <f>(AK79-AR79)/(AK79-AJ79)</f>
        <v>0</v>
      </c>
      <c r="BH79">
        <f>(BD79*BB79/AQ79)</f>
        <v>0</v>
      </c>
      <c r="BI79">
        <f>(1-BH79)</f>
        <v>0</v>
      </c>
      <c r="BJ79">
        <f>$B$11*CH79+$C$11*CI79+$F$11*CJ79*(1-CM79)</f>
        <v>0</v>
      </c>
      <c r="BK79">
        <f>BJ79*BL79</f>
        <v>0</v>
      </c>
      <c r="BL79">
        <f>($B$11*$D$9+$C$11*$D$9+$F$11*((CW79+CO79)/MAX(CW79+CO79+CX79, 0.1)*$I$9+CX79/MAX(CW79+CO79+CX79, 0.1)*$J$9))/($B$11+$C$11+$F$11)</f>
        <v>0</v>
      </c>
      <c r="BM79">
        <f>($B$11*$K$9+$C$11*$K$9+$F$11*((CW79+CO79)/MAX(CW79+CO79+CX79, 0.1)*$P$9+CX79/MAX(CW79+CO79+CX79, 0.1)*$Q$9))/($B$11+$C$11+$F$11)</f>
        <v>0</v>
      </c>
      <c r="BN79">
        <v>6</v>
      </c>
      <c r="BO79">
        <v>0.5</v>
      </c>
      <c r="BP79" t="s">
        <v>272</v>
      </c>
      <c r="BQ79">
        <v>2</v>
      </c>
      <c r="BR79">
        <v>1604418353.1</v>
      </c>
      <c r="BS79">
        <v>191.863</v>
      </c>
      <c r="BT79">
        <v>211.702</v>
      </c>
      <c r="BU79">
        <v>21.7826</v>
      </c>
      <c r="BV79">
        <v>20.0749</v>
      </c>
      <c r="BW79">
        <v>191.966</v>
      </c>
      <c r="BX79">
        <v>21.4545</v>
      </c>
      <c r="BY79">
        <v>500.068</v>
      </c>
      <c r="BZ79">
        <v>100.545</v>
      </c>
      <c r="CA79">
        <v>0.100287</v>
      </c>
      <c r="CB79">
        <v>25.1015</v>
      </c>
      <c r="CC79">
        <v>24.9854</v>
      </c>
      <c r="CD79">
        <v>999.9</v>
      </c>
      <c r="CE79">
        <v>0</v>
      </c>
      <c r="CF79">
        <v>0</v>
      </c>
      <c r="CG79">
        <v>9970</v>
      </c>
      <c r="CH79">
        <v>0</v>
      </c>
      <c r="CI79">
        <v>0.996752</v>
      </c>
      <c r="CJ79">
        <v>1200.08</v>
      </c>
      <c r="CK79">
        <v>0.967011</v>
      </c>
      <c r="CL79">
        <v>0.032989</v>
      </c>
      <c r="CM79">
        <v>0</v>
      </c>
      <c r="CN79">
        <v>2.8812</v>
      </c>
      <c r="CO79">
        <v>0</v>
      </c>
      <c r="CP79">
        <v>7727.33</v>
      </c>
      <c r="CQ79">
        <v>11402.2</v>
      </c>
      <c r="CR79">
        <v>38.125</v>
      </c>
      <c r="CS79">
        <v>41.25</v>
      </c>
      <c r="CT79">
        <v>39.625</v>
      </c>
      <c r="CU79">
        <v>39.937</v>
      </c>
      <c r="CV79">
        <v>38.437</v>
      </c>
      <c r="CW79">
        <v>1160.49</v>
      </c>
      <c r="CX79">
        <v>39.59</v>
      </c>
      <c r="CY79">
        <v>0</v>
      </c>
      <c r="CZ79">
        <v>1604418353.3</v>
      </c>
      <c r="DA79">
        <v>0</v>
      </c>
      <c r="DB79">
        <v>2.58632692307692</v>
      </c>
      <c r="DC79">
        <v>0.125535037865105</v>
      </c>
      <c r="DD79">
        <v>169.641709571834</v>
      </c>
      <c r="DE79">
        <v>7705.90307692308</v>
      </c>
      <c r="DF79">
        <v>15</v>
      </c>
      <c r="DG79">
        <v>1604417947.1</v>
      </c>
      <c r="DH79" t="s">
        <v>273</v>
      </c>
      <c r="DI79">
        <v>1604417940.1</v>
      </c>
      <c r="DJ79">
        <v>1604417947.1</v>
      </c>
      <c r="DK79">
        <v>1</v>
      </c>
      <c r="DL79">
        <v>-0.134</v>
      </c>
      <c r="DM79">
        <v>0.013</v>
      </c>
      <c r="DN79">
        <v>0.037</v>
      </c>
      <c r="DO79">
        <v>0.31</v>
      </c>
      <c r="DP79">
        <v>420</v>
      </c>
      <c r="DQ79">
        <v>20</v>
      </c>
      <c r="DR79">
        <v>0.08</v>
      </c>
      <c r="DS79">
        <v>0.06</v>
      </c>
      <c r="DT79">
        <v>0</v>
      </c>
      <c r="DU79">
        <v>0</v>
      </c>
      <c r="DV79" t="s">
        <v>274</v>
      </c>
      <c r="DW79">
        <v>100</v>
      </c>
      <c r="DX79">
        <v>100</v>
      </c>
      <c r="DY79">
        <v>-0.103</v>
      </c>
      <c r="DZ79">
        <v>0.3281</v>
      </c>
      <c r="EA79">
        <v>-0.278027610152098</v>
      </c>
      <c r="EB79">
        <v>0.00106189765250334</v>
      </c>
      <c r="EC79">
        <v>-8.23004791133579e-07</v>
      </c>
      <c r="ED79">
        <v>1.95222372915411e-10</v>
      </c>
      <c r="EE79">
        <v>0.0605696754882689</v>
      </c>
      <c r="EF79">
        <v>0.0242991256848972</v>
      </c>
      <c r="EG79">
        <v>-0.00102667963148939</v>
      </c>
      <c r="EH79">
        <v>2.21636158600722e-05</v>
      </c>
      <c r="EI79">
        <v>2</v>
      </c>
      <c r="EJ79">
        <v>2037</v>
      </c>
      <c r="EK79">
        <v>1</v>
      </c>
      <c r="EL79">
        <v>24</v>
      </c>
      <c r="EM79">
        <v>6.9</v>
      </c>
      <c r="EN79">
        <v>6.8</v>
      </c>
      <c r="EO79">
        <v>2</v>
      </c>
      <c r="EP79">
        <v>511.595</v>
      </c>
      <c r="EQ79">
        <v>526.575</v>
      </c>
      <c r="ER79">
        <v>22.6789</v>
      </c>
      <c r="ES79">
        <v>25.4836</v>
      </c>
      <c r="ET79">
        <v>30</v>
      </c>
      <c r="EU79">
        <v>25.3356</v>
      </c>
      <c r="EV79">
        <v>25.2927</v>
      </c>
      <c r="EW79">
        <v>12.1034</v>
      </c>
      <c r="EX79">
        <v>25.1788</v>
      </c>
      <c r="EY79">
        <v>100</v>
      </c>
      <c r="EZ79">
        <v>22.6849</v>
      </c>
      <c r="FA79">
        <v>226.48</v>
      </c>
      <c r="FB79">
        <v>20</v>
      </c>
      <c r="FC79">
        <v>102.327</v>
      </c>
      <c r="FD79">
        <v>102.096</v>
      </c>
    </row>
    <row r="80" spans="1:160">
      <c r="A80">
        <v>64</v>
      </c>
      <c r="B80">
        <v>1604418355.1</v>
      </c>
      <c r="C80">
        <v>126</v>
      </c>
      <c r="D80" t="s">
        <v>399</v>
      </c>
      <c r="E80" t="s">
        <v>400</v>
      </c>
      <c r="F80">
        <v>1604418355.1</v>
      </c>
      <c r="G80">
        <f>BY80*AE80*(BU80-BV80)/(100*BN80*(1000-AE80*BU80))</f>
        <v>0</v>
      </c>
      <c r="H80">
        <f>BY80*AE80*(BT80-BS80*(1000-AE80*BV80)/(1000-AE80*BU80))/(100*BN80)</f>
        <v>0</v>
      </c>
      <c r="I80">
        <f>BS80 - IF(AE80&gt;1, H80*BN80*100.0/(AG80*CG80), 0)</f>
        <v>0</v>
      </c>
      <c r="J80">
        <f>((P80-G80/2)*I80-H80)/(P80+G80/2)</f>
        <v>0</v>
      </c>
      <c r="K80">
        <f>J80*(BZ80+CA80)/1000.0</f>
        <v>0</v>
      </c>
      <c r="L80">
        <f>(BS80 - IF(AE80&gt;1, H80*BN80*100.0/(AG80*CG80), 0))*(BZ80+CA80)/1000.0</f>
        <v>0</v>
      </c>
      <c r="M80">
        <f>2.0/((1/O80-1/N80)+SIGN(O80)*SQRT((1/O80-1/N80)*(1/O80-1/N80) + 4*BO80/((BO80+1)*(BO80+1))*(2*1/O80*1/N80-1/N80*1/N80)))</f>
        <v>0</v>
      </c>
      <c r="N80">
        <f>IF(LEFT(BP80,1)&lt;&gt;"0",IF(LEFT(BP80,1)="1",3.0,BQ80),$D$5+$E$5*(CG80*BZ80/($K$5*1000))+$F$5*(CG80*BZ80/($K$5*1000))*MAX(MIN(BN80,$J$5),$I$5)*MAX(MIN(BN80,$J$5),$I$5)+$G$5*MAX(MIN(BN80,$J$5),$I$5)*(CG80*BZ80/($K$5*1000))+$H$5*(CG80*BZ80/($K$5*1000))*(CG80*BZ80/($K$5*1000)))</f>
        <v>0</v>
      </c>
      <c r="O80">
        <f>G80*(1000-(1000*0.61365*exp(17.502*S80/(240.97+S80))/(BZ80+CA80)+BU80)/2)/(1000*0.61365*exp(17.502*S80/(240.97+S80))/(BZ80+CA80)-BU80)</f>
        <v>0</v>
      </c>
      <c r="P80">
        <f>1/((BO80+1)/(M80/1.6)+1/(N80/1.37)) + BO80/((BO80+1)/(M80/1.6) + BO80/(N80/1.37))</f>
        <v>0</v>
      </c>
      <c r="Q80">
        <f>(BK80*BM80)</f>
        <v>0</v>
      </c>
      <c r="R80">
        <f>(CB80+(Q80+2*0.95*5.67E-8*(((CB80+$B$7)+273)^4-(CB80+273)^4)-44100*G80)/(1.84*29.3*N80+8*0.95*5.67E-8*(CB80+273)^3))</f>
        <v>0</v>
      </c>
      <c r="S80">
        <f>($C$7*CC80+$D$7*CD80+$E$7*R80)</f>
        <v>0</v>
      </c>
      <c r="T80">
        <f>0.61365*exp(17.502*S80/(240.97+S80))</f>
        <v>0</v>
      </c>
      <c r="U80">
        <f>(V80/W80*100)</f>
        <v>0</v>
      </c>
      <c r="V80">
        <f>BU80*(BZ80+CA80)/1000</f>
        <v>0</v>
      </c>
      <c r="W80">
        <f>0.61365*exp(17.502*CB80/(240.97+CB80))</f>
        <v>0</v>
      </c>
      <c r="X80">
        <f>(T80-BU80*(BZ80+CA80)/1000)</f>
        <v>0</v>
      </c>
      <c r="Y80">
        <f>(-G80*44100)</f>
        <v>0</v>
      </c>
      <c r="Z80">
        <f>2*29.3*N80*0.92*(CB80-S80)</f>
        <v>0</v>
      </c>
      <c r="AA80">
        <f>2*0.95*5.67E-8*(((CB80+$B$7)+273)^4-(S80+273)^4)</f>
        <v>0</v>
      </c>
      <c r="AB80">
        <f>Q80+AA80+Y80+Z80</f>
        <v>0</v>
      </c>
      <c r="AC80">
        <v>0</v>
      </c>
      <c r="AD80">
        <v>0</v>
      </c>
      <c r="AE80">
        <f>IF(AC80*$H$13&gt;=AG80,1.0,(AG80/(AG80-AC80*$H$13)))</f>
        <v>0</v>
      </c>
      <c r="AF80">
        <f>(AE80-1)*100</f>
        <v>0</v>
      </c>
      <c r="AG80">
        <f>MAX(0,($B$13+$C$13*CG80)/(1+$D$13*CG80)*BZ80/(CB80+273)*$E$13)</f>
        <v>0</v>
      </c>
      <c r="AH80" t="s">
        <v>271</v>
      </c>
      <c r="AI80" t="s">
        <v>271</v>
      </c>
      <c r="AJ80">
        <v>0</v>
      </c>
      <c r="AK80">
        <v>0</v>
      </c>
      <c r="AL80">
        <f>AK80-AJ80</f>
        <v>0</v>
      </c>
      <c r="AM80">
        <f>AL80/AK80</f>
        <v>0</v>
      </c>
      <c r="AN80">
        <v>0</v>
      </c>
      <c r="AO80" t="s">
        <v>271</v>
      </c>
      <c r="AP80" t="s">
        <v>271</v>
      </c>
      <c r="AQ80">
        <v>0</v>
      </c>
      <c r="AR80">
        <v>0</v>
      </c>
      <c r="AS80">
        <f>1-AQ80/AR80</f>
        <v>0</v>
      </c>
      <c r="AT80">
        <v>0.5</v>
      </c>
      <c r="AU80">
        <f>BK80</f>
        <v>0</v>
      </c>
      <c r="AV80">
        <f>H80</f>
        <v>0</v>
      </c>
      <c r="AW80">
        <f>AS80*AT80*AU80</f>
        <v>0</v>
      </c>
      <c r="AX80">
        <f>BC80/AR80</f>
        <v>0</v>
      </c>
      <c r="AY80">
        <f>(AV80-AN80)/AU80</f>
        <v>0</v>
      </c>
      <c r="AZ80">
        <f>(AK80-AR80)/AR80</f>
        <v>0</v>
      </c>
      <c r="BA80" t="s">
        <v>271</v>
      </c>
      <c r="BB80">
        <v>0</v>
      </c>
      <c r="BC80">
        <f>AR80-BB80</f>
        <v>0</v>
      </c>
      <c r="BD80">
        <f>(AR80-AQ80)/(AR80-BB80)</f>
        <v>0</v>
      </c>
      <c r="BE80">
        <f>(AK80-AR80)/(AK80-BB80)</f>
        <v>0</v>
      </c>
      <c r="BF80">
        <f>(AR80-AQ80)/(AR80-AJ80)</f>
        <v>0</v>
      </c>
      <c r="BG80">
        <f>(AK80-AR80)/(AK80-AJ80)</f>
        <v>0</v>
      </c>
      <c r="BH80">
        <f>(BD80*BB80/AQ80)</f>
        <v>0</v>
      </c>
      <c r="BI80">
        <f>(1-BH80)</f>
        <v>0</v>
      </c>
      <c r="BJ80">
        <f>$B$11*CH80+$C$11*CI80+$F$11*CJ80*(1-CM80)</f>
        <v>0</v>
      </c>
      <c r="BK80">
        <f>BJ80*BL80</f>
        <v>0</v>
      </c>
      <c r="BL80">
        <f>($B$11*$D$9+$C$11*$D$9+$F$11*((CW80+CO80)/MAX(CW80+CO80+CX80, 0.1)*$I$9+CX80/MAX(CW80+CO80+CX80, 0.1)*$J$9))/($B$11+$C$11+$F$11)</f>
        <v>0</v>
      </c>
      <c r="BM80">
        <f>($B$11*$K$9+$C$11*$K$9+$F$11*((CW80+CO80)/MAX(CW80+CO80+CX80, 0.1)*$P$9+CX80/MAX(CW80+CO80+CX80, 0.1)*$Q$9))/($B$11+$C$11+$F$11)</f>
        <v>0</v>
      </c>
      <c r="BN80">
        <v>6</v>
      </c>
      <c r="BO80">
        <v>0.5</v>
      </c>
      <c r="BP80" t="s">
        <v>272</v>
      </c>
      <c r="BQ80">
        <v>2</v>
      </c>
      <c r="BR80">
        <v>1604418355.1</v>
      </c>
      <c r="BS80">
        <v>194.952</v>
      </c>
      <c r="BT80">
        <v>215.025</v>
      </c>
      <c r="BU80">
        <v>21.7836</v>
      </c>
      <c r="BV80">
        <v>20.0754</v>
      </c>
      <c r="BW80">
        <v>195.052</v>
      </c>
      <c r="BX80">
        <v>21.4554</v>
      </c>
      <c r="BY80">
        <v>500.072</v>
      </c>
      <c r="BZ80">
        <v>100.545</v>
      </c>
      <c r="CA80">
        <v>0.100318</v>
      </c>
      <c r="CB80">
        <v>25.1013</v>
      </c>
      <c r="CC80">
        <v>24.9807</v>
      </c>
      <c r="CD80">
        <v>999.9</v>
      </c>
      <c r="CE80">
        <v>0</v>
      </c>
      <c r="CF80">
        <v>0</v>
      </c>
      <c r="CG80">
        <v>9982.5</v>
      </c>
      <c r="CH80">
        <v>0</v>
      </c>
      <c r="CI80">
        <v>1.00795</v>
      </c>
      <c r="CJ80">
        <v>1199.77</v>
      </c>
      <c r="CK80">
        <v>0.967003</v>
      </c>
      <c r="CL80">
        <v>0.0329973</v>
      </c>
      <c r="CM80">
        <v>0</v>
      </c>
      <c r="CN80">
        <v>2.5223</v>
      </c>
      <c r="CO80">
        <v>0</v>
      </c>
      <c r="CP80">
        <v>7730.5</v>
      </c>
      <c r="CQ80">
        <v>11399.2</v>
      </c>
      <c r="CR80">
        <v>38.125</v>
      </c>
      <c r="CS80">
        <v>41.187</v>
      </c>
      <c r="CT80">
        <v>39.625</v>
      </c>
      <c r="CU80">
        <v>39.937</v>
      </c>
      <c r="CV80">
        <v>38.437</v>
      </c>
      <c r="CW80">
        <v>1160.18</v>
      </c>
      <c r="CX80">
        <v>39.59</v>
      </c>
      <c r="CY80">
        <v>0</v>
      </c>
      <c r="CZ80">
        <v>1604418355.1</v>
      </c>
      <c r="DA80">
        <v>0</v>
      </c>
      <c r="DB80">
        <v>2.574884</v>
      </c>
      <c r="DC80">
        <v>0.389069229347495</v>
      </c>
      <c r="DD80">
        <v>169.82615418363</v>
      </c>
      <c r="DE80">
        <v>7711.7824</v>
      </c>
      <c r="DF80">
        <v>15</v>
      </c>
      <c r="DG80">
        <v>1604417947.1</v>
      </c>
      <c r="DH80" t="s">
        <v>273</v>
      </c>
      <c r="DI80">
        <v>1604417940.1</v>
      </c>
      <c r="DJ80">
        <v>1604417947.1</v>
      </c>
      <c r="DK80">
        <v>1</v>
      </c>
      <c r="DL80">
        <v>-0.134</v>
      </c>
      <c r="DM80">
        <v>0.013</v>
      </c>
      <c r="DN80">
        <v>0.037</v>
      </c>
      <c r="DO80">
        <v>0.31</v>
      </c>
      <c r="DP80">
        <v>420</v>
      </c>
      <c r="DQ80">
        <v>20</v>
      </c>
      <c r="DR80">
        <v>0.08</v>
      </c>
      <c r="DS80">
        <v>0.06</v>
      </c>
      <c r="DT80">
        <v>0</v>
      </c>
      <c r="DU80">
        <v>0</v>
      </c>
      <c r="DV80" t="s">
        <v>274</v>
      </c>
      <c r="DW80">
        <v>100</v>
      </c>
      <c r="DX80">
        <v>100</v>
      </c>
      <c r="DY80">
        <v>-0.1</v>
      </c>
      <c r="DZ80">
        <v>0.3282</v>
      </c>
      <c r="EA80">
        <v>-0.278027610152098</v>
      </c>
      <c r="EB80">
        <v>0.00106189765250334</v>
      </c>
      <c r="EC80">
        <v>-8.23004791133579e-07</v>
      </c>
      <c r="ED80">
        <v>1.95222372915411e-10</v>
      </c>
      <c r="EE80">
        <v>0.0605696754882689</v>
      </c>
      <c r="EF80">
        <v>0.0242991256848972</v>
      </c>
      <c r="EG80">
        <v>-0.00102667963148939</v>
      </c>
      <c r="EH80">
        <v>2.21636158600722e-05</v>
      </c>
      <c r="EI80">
        <v>2</v>
      </c>
      <c r="EJ80">
        <v>2037</v>
      </c>
      <c r="EK80">
        <v>1</v>
      </c>
      <c r="EL80">
        <v>24</v>
      </c>
      <c r="EM80">
        <v>6.9</v>
      </c>
      <c r="EN80">
        <v>6.8</v>
      </c>
      <c r="EO80">
        <v>2</v>
      </c>
      <c r="EP80">
        <v>511.686</v>
      </c>
      <c r="EQ80">
        <v>526.461</v>
      </c>
      <c r="ER80">
        <v>22.6807</v>
      </c>
      <c r="ES80">
        <v>25.4825</v>
      </c>
      <c r="ET80">
        <v>30</v>
      </c>
      <c r="EU80">
        <v>25.3345</v>
      </c>
      <c r="EV80">
        <v>25.2927</v>
      </c>
      <c r="EW80">
        <v>12.2786</v>
      </c>
      <c r="EX80">
        <v>25.1788</v>
      </c>
      <c r="EY80">
        <v>100</v>
      </c>
      <c r="EZ80">
        <v>22.6849</v>
      </c>
      <c r="FA80">
        <v>226.48</v>
      </c>
      <c r="FB80">
        <v>20</v>
      </c>
      <c r="FC80">
        <v>102.327</v>
      </c>
      <c r="FD80">
        <v>102.096</v>
      </c>
    </row>
    <row r="81" spans="1:160">
      <c r="A81">
        <v>65</v>
      </c>
      <c r="B81">
        <v>1604418357.1</v>
      </c>
      <c r="C81">
        <v>128</v>
      </c>
      <c r="D81" t="s">
        <v>401</v>
      </c>
      <c r="E81" t="s">
        <v>402</v>
      </c>
      <c r="F81">
        <v>1604418357.1</v>
      </c>
      <c r="G81">
        <f>BY81*AE81*(BU81-BV81)/(100*BN81*(1000-AE81*BU81))</f>
        <v>0</v>
      </c>
      <c r="H81">
        <f>BY81*AE81*(BT81-BS81*(1000-AE81*BV81)/(1000-AE81*BU81))/(100*BN81)</f>
        <v>0</v>
      </c>
      <c r="I81">
        <f>BS81 - IF(AE81&gt;1, H81*BN81*100.0/(AG81*CG81), 0)</f>
        <v>0</v>
      </c>
      <c r="J81">
        <f>((P81-G81/2)*I81-H81)/(P81+G81/2)</f>
        <v>0</v>
      </c>
      <c r="K81">
        <f>J81*(BZ81+CA81)/1000.0</f>
        <v>0</v>
      </c>
      <c r="L81">
        <f>(BS81 - IF(AE81&gt;1, H81*BN81*100.0/(AG81*CG81), 0))*(BZ81+CA81)/1000.0</f>
        <v>0</v>
      </c>
      <c r="M81">
        <f>2.0/((1/O81-1/N81)+SIGN(O81)*SQRT((1/O81-1/N81)*(1/O81-1/N81) + 4*BO81/((BO81+1)*(BO81+1))*(2*1/O81*1/N81-1/N81*1/N81)))</f>
        <v>0</v>
      </c>
      <c r="N81">
        <f>IF(LEFT(BP81,1)&lt;&gt;"0",IF(LEFT(BP81,1)="1",3.0,BQ81),$D$5+$E$5*(CG81*BZ81/($K$5*1000))+$F$5*(CG81*BZ81/($K$5*1000))*MAX(MIN(BN81,$J$5),$I$5)*MAX(MIN(BN81,$J$5),$I$5)+$G$5*MAX(MIN(BN81,$J$5),$I$5)*(CG81*BZ81/($K$5*1000))+$H$5*(CG81*BZ81/($K$5*1000))*(CG81*BZ81/($K$5*1000)))</f>
        <v>0</v>
      </c>
      <c r="O81">
        <f>G81*(1000-(1000*0.61365*exp(17.502*S81/(240.97+S81))/(BZ81+CA81)+BU81)/2)/(1000*0.61365*exp(17.502*S81/(240.97+S81))/(BZ81+CA81)-BU81)</f>
        <v>0</v>
      </c>
      <c r="P81">
        <f>1/((BO81+1)/(M81/1.6)+1/(N81/1.37)) + BO81/((BO81+1)/(M81/1.6) + BO81/(N81/1.37))</f>
        <v>0</v>
      </c>
      <c r="Q81">
        <f>(BK81*BM81)</f>
        <v>0</v>
      </c>
      <c r="R81">
        <f>(CB81+(Q81+2*0.95*5.67E-8*(((CB81+$B$7)+273)^4-(CB81+273)^4)-44100*G81)/(1.84*29.3*N81+8*0.95*5.67E-8*(CB81+273)^3))</f>
        <v>0</v>
      </c>
      <c r="S81">
        <f>($C$7*CC81+$D$7*CD81+$E$7*R81)</f>
        <v>0</v>
      </c>
      <c r="T81">
        <f>0.61365*exp(17.502*S81/(240.97+S81))</f>
        <v>0</v>
      </c>
      <c r="U81">
        <f>(V81/W81*100)</f>
        <v>0</v>
      </c>
      <c r="V81">
        <f>BU81*(BZ81+CA81)/1000</f>
        <v>0</v>
      </c>
      <c r="W81">
        <f>0.61365*exp(17.502*CB81/(240.97+CB81))</f>
        <v>0</v>
      </c>
      <c r="X81">
        <f>(T81-BU81*(BZ81+CA81)/1000)</f>
        <v>0</v>
      </c>
      <c r="Y81">
        <f>(-G81*44100)</f>
        <v>0</v>
      </c>
      <c r="Z81">
        <f>2*29.3*N81*0.92*(CB81-S81)</f>
        <v>0</v>
      </c>
      <c r="AA81">
        <f>2*0.95*5.67E-8*(((CB81+$B$7)+273)^4-(S81+273)^4)</f>
        <v>0</v>
      </c>
      <c r="AB81">
        <f>Q81+AA81+Y81+Z81</f>
        <v>0</v>
      </c>
      <c r="AC81">
        <v>0</v>
      </c>
      <c r="AD81">
        <v>0</v>
      </c>
      <c r="AE81">
        <f>IF(AC81*$H$13&gt;=AG81,1.0,(AG81/(AG81-AC81*$H$13)))</f>
        <v>0</v>
      </c>
      <c r="AF81">
        <f>(AE81-1)*100</f>
        <v>0</v>
      </c>
      <c r="AG81">
        <f>MAX(0,($B$13+$C$13*CG81)/(1+$D$13*CG81)*BZ81/(CB81+273)*$E$13)</f>
        <v>0</v>
      </c>
      <c r="AH81" t="s">
        <v>271</v>
      </c>
      <c r="AI81" t="s">
        <v>271</v>
      </c>
      <c r="AJ81">
        <v>0</v>
      </c>
      <c r="AK81">
        <v>0</v>
      </c>
      <c r="AL81">
        <f>AK81-AJ81</f>
        <v>0</v>
      </c>
      <c r="AM81">
        <f>AL81/AK81</f>
        <v>0</v>
      </c>
      <c r="AN81">
        <v>0</v>
      </c>
      <c r="AO81" t="s">
        <v>271</v>
      </c>
      <c r="AP81" t="s">
        <v>271</v>
      </c>
      <c r="AQ81">
        <v>0</v>
      </c>
      <c r="AR81">
        <v>0</v>
      </c>
      <c r="AS81">
        <f>1-AQ81/AR81</f>
        <v>0</v>
      </c>
      <c r="AT81">
        <v>0.5</v>
      </c>
      <c r="AU81">
        <f>BK81</f>
        <v>0</v>
      </c>
      <c r="AV81">
        <f>H81</f>
        <v>0</v>
      </c>
      <c r="AW81">
        <f>AS81*AT81*AU81</f>
        <v>0</v>
      </c>
      <c r="AX81">
        <f>BC81/AR81</f>
        <v>0</v>
      </c>
      <c r="AY81">
        <f>(AV81-AN81)/AU81</f>
        <v>0</v>
      </c>
      <c r="AZ81">
        <f>(AK81-AR81)/AR81</f>
        <v>0</v>
      </c>
      <c r="BA81" t="s">
        <v>271</v>
      </c>
      <c r="BB81">
        <v>0</v>
      </c>
      <c r="BC81">
        <f>AR81-BB81</f>
        <v>0</v>
      </c>
      <c r="BD81">
        <f>(AR81-AQ81)/(AR81-BB81)</f>
        <v>0</v>
      </c>
      <c r="BE81">
        <f>(AK81-AR81)/(AK81-BB81)</f>
        <v>0</v>
      </c>
      <c r="BF81">
        <f>(AR81-AQ81)/(AR81-AJ81)</f>
        <v>0</v>
      </c>
      <c r="BG81">
        <f>(AK81-AR81)/(AK81-AJ81)</f>
        <v>0</v>
      </c>
      <c r="BH81">
        <f>(BD81*BB81/AQ81)</f>
        <v>0</v>
      </c>
      <c r="BI81">
        <f>(1-BH81)</f>
        <v>0</v>
      </c>
      <c r="BJ81">
        <f>$B$11*CH81+$C$11*CI81+$F$11*CJ81*(1-CM81)</f>
        <v>0</v>
      </c>
      <c r="BK81">
        <f>BJ81*BL81</f>
        <v>0</v>
      </c>
      <c r="BL81">
        <f>($B$11*$D$9+$C$11*$D$9+$F$11*((CW81+CO81)/MAX(CW81+CO81+CX81, 0.1)*$I$9+CX81/MAX(CW81+CO81+CX81, 0.1)*$J$9))/($B$11+$C$11+$F$11)</f>
        <v>0</v>
      </c>
      <c r="BM81">
        <f>($B$11*$K$9+$C$11*$K$9+$F$11*((CW81+CO81)/MAX(CW81+CO81+CX81, 0.1)*$P$9+CX81/MAX(CW81+CO81+CX81, 0.1)*$Q$9))/($B$11+$C$11+$F$11)</f>
        <v>0</v>
      </c>
      <c r="BN81">
        <v>6</v>
      </c>
      <c r="BO81">
        <v>0.5</v>
      </c>
      <c r="BP81" t="s">
        <v>272</v>
      </c>
      <c r="BQ81">
        <v>2</v>
      </c>
      <c r="BR81">
        <v>1604418357.1</v>
      </c>
      <c r="BS81">
        <v>198.063</v>
      </c>
      <c r="BT81">
        <v>218.432</v>
      </c>
      <c r="BU81">
        <v>21.7843</v>
      </c>
      <c r="BV81">
        <v>20.0768</v>
      </c>
      <c r="BW81">
        <v>198.161</v>
      </c>
      <c r="BX81">
        <v>21.4561</v>
      </c>
      <c r="BY81">
        <v>499.938</v>
      </c>
      <c r="BZ81">
        <v>100.545</v>
      </c>
      <c r="CA81">
        <v>0.0999242</v>
      </c>
      <c r="CB81">
        <v>25.1021</v>
      </c>
      <c r="CC81">
        <v>24.9781</v>
      </c>
      <c r="CD81">
        <v>999.9</v>
      </c>
      <c r="CE81">
        <v>0</v>
      </c>
      <c r="CF81">
        <v>0</v>
      </c>
      <c r="CG81">
        <v>9975</v>
      </c>
      <c r="CH81">
        <v>0</v>
      </c>
      <c r="CI81">
        <v>1.00795</v>
      </c>
      <c r="CJ81">
        <v>1200.08</v>
      </c>
      <c r="CK81">
        <v>0.967011</v>
      </c>
      <c r="CL81">
        <v>0.032989</v>
      </c>
      <c r="CM81">
        <v>0</v>
      </c>
      <c r="CN81">
        <v>2.7507</v>
      </c>
      <c r="CO81">
        <v>0</v>
      </c>
      <c r="CP81">
        <v>7737.97</v>
      </c>
      <c r="CQ81">
        <v>11402.2</v>
      </c>
      <c r="CR81">
        <v>38.125</v>
      </c>
      <c r="CS81">
        <v>41.187</v>
      </c>
      <c r="CT81">
        <v>39.562</v>
      </c>
      <c r="CU81">
        <v>39.937</v>
      </c>
      <c r="CV81">
        <v>38.437</v>
      </c>
      <c r="CW81">
        <v>1160.49</v>
      </c>
      <c r="CX81">
        <v>39.59</v>
      </c>
      <c r="CY81">
        <v>0</v>
      </c>
      <c r="CZ81">
        <v>1604418356.9</v>
      </c>
      <c r="DA81">
        <v>0</v>
      </c>
      <c r="DB81">
        <v>2.58413461538462</v>
      </c>
      <c r="DC81">
        <v>0.154806836515302</v>
      </c>
      <c r="DD81">
        <v>170.746666730313</v>
      </c>
      <c r="DE81">
        <v>7716.14307692308</v>
      </c>
      <c r="DF81">
        <v>15</v>
      </c>
      <c r="DG81">
        <v>1604417947.1</v>
      </c>
      <c r="DH81" t="s">
        <v>273</v>
      </c>
      <c r="DI81">
        <v>1604417940.1</v>
      </c>
      <c r="DJ81">
        <v>1604417947.1</v>
      </c>
      <c r="DK81">
        <v>1</v>
      </c>
      <c r="DL81">
        <v>-0.134</v>
      </c>
      <c r="DM81">
        <v>0.013</v>
      </c>
      <c r="DN81">
        <v>0.037</v>
      </c>
      <c r="DO81">
        <v>0.31</v>
      </c>
      <c r="DP81">
        <v>420</v>
      </c>
      <c r="DQ81">
        <v>20</v>
      </c>
      <c r="DR81">
        <v>0.08</v>
      </c>
      <c r="DS81">
        <v>0.06</v>
      </c>
      <c r="DT81">
        <v>0</v>
      </c>
      <c r="DU81">
        <v>0</v>
      </c>
      <c r="DV81" t="s">
        <v>274</v>
      </c>
      <c r="DW81">
        <v>100</v>
      </c>
      <c r="DX81">
        <v>100</v>
      </c>
      <c r="DY81">
        <v>-0.098</v>
      </c>
      <c r="DZ81">
        <v>0.3282</v>
      </c>
      <c r="EA81">
        <v>-0.278027610152098</v>
      </c>
      <c r="EB81">
        <v>0.00106189765250334</v>
      </c>
      <c r="EC81">
        <v>-8.23004791133579e-07</v>
      </c>
      <c r="ED81">
        <v>1.95222372915411e-10</v>
      </c>
      <c r="EE81">
        <v>0.0605696754882689</v>
      </c>
      <c r="EF81">
        <v>0.0242991256848972</v>
      </c>
      <c r="EG81">
        <v>-0.00102667963148939</v>
      </c>
      <c r="EH81">
        <v>2.21636158600722e-05</v>
      </c>
      <c r="EI81">
        <v>2</v>
      </c>
      <c r="EJ81">
        <v>2037</v>
      </c>
      <c r="EK81">
        <v>1</v>
      </c>
      <c r="EL81">
        <v>24</v>
      </c>
      <c r="EM81">
        <v>7</v>
      </c>
      <c r="EN81">
        <v>6.8</v>
      </c>
      <c r="EO81">
        <v>2</v>
      </c>
      <c r="EP81">
        <v>511.568</v>
      </c>
      <c r="EQ81">
        <v>526.633</v>
      </c>
      <c r="ER81">
        <v>22.6835</v>
      </c>
      <c r="ES81">
        <v>25.4817</v>
      </c>
      <c r="ET81">
        <v>29.9999</v>
      </c>
      <c r="EU81">
        <v>25.3342</v>
      </c>
      <c r="EV81">
        <v>25.2927</v>
      </c>
      <c r="EW81">
        <v>12.4388</v>
      </c>
      <c r="EX81">
        <v>25.1788</v>
      </c>
      <c r="EY81">
        <v>100</v>
      </c>
      <c r="EZ81">
        <v>22.6849</v>
      </c>
      <c r="FA81">
        <v>231.56</v>
      </c>
      <c r="FB81">
        <v>20</v>
      </c>
      <c r="FC81">
        <v>102.327</v>
      </c>
      <c r="FD81">
        <v>102.097</v>
      </c>
    </row>
    <row r="82" spans="1:160">
      <c r="A82">
        <v>66</v>
      </c>
      <c r="B82">
        <v>1604418359.1</v>
      </c>
      <c r="C82">
        <v>130</v>
      </c>
      <c r="D82" t="s">
        <v>403</v>
      </c>
      <c r="E82" t="s">
        <v>404</v>
      </c>
      <c r="F82">
        <v>1604418359.1</v>
      </c>
      <c r="G82">
        <f>BY82*AE82*(BU82-BV82)/(100*BN82*(1000-AE82*BU82))</f>
        <v>0</v>
      </c>
      <c r="H82">
        <f>BY82*AE82*(BT82-BS82*(1000-AE82*BV82)/(1000-AE82*BU82))/(100*BN82)</f>
        <v>0</v>
      </c>
      <c r="I82">
        <f>BS82 - IF(AE82&gt;1, H82*BN82*100.0/(AG82*CG82), 0)</f>
        <v>0</v>
      </c>
      <c r="J82">
        <f>((P82-G82/2)*I82-H82)/(P82+G82/2)</f>
        <v>0</v>
      </c>
      <c r="K82">
        <f>J82*(BZ82+CA82)/1000.0</f>
        <v>0</v>
      </c>
      <c r="L82">
        <f>(BS82 - IF(AE82&gt;1, H82*BN82*100.0/(AG82*CG82), 0))*(BZ82+CA82)/1000.0</f>
        <v>0</v>
      </c>
      <c r="M82">
        <f>2.0/((1/O82-1/N82)+SIGN(O82)*SQRT((1/O82-1/N82)*(1/O82-1/N82) + 4*BO82/((BO82+1)*(BO82+1))*(2*1/O82*1/N82-1/N82*1/N82)))</f>
        <v>0</v>
      </c>
      <c r="N82">
        <f>IF(LEFT(BP82,1)&lt;&gt;"0",IF(LEFT(BP82,1)="1",3.0,BQ82),$D$5+$E$5*(CG82*BZ82/($K$5*1000))+$F$5*(CG82*BZ82/($K$5*1000))*MAX(MIN(BN82,$J$5),$I$5)*MAX(MIN(BN82,$J$5),$I$5)+$G$5*MAX(MIN(BN82,$J$5),$I$5)*(CG82*BZ82/($K$5*1000))+$H$5*(CG82*BZ82/($K$5*1000))*(CG82*BZ82/($K$5*1000)))</f>
        <v>0</v>
      </c>
      <c r="O82">
        <f>G82*(1000-(1000*0.61365*exp(17.502*S82/(240.97+S82))/(BZ82+CA82)+BU82)/2)/(1000*0.61365*exp(17.502*S82/(240.97+S82))/(BZ82+CA82)-BU82)</f>
        <v>0</v>
      </c>
      <c r="P82">
        <f>1/((BO82+1)/(M82/1.6)+1/(N82/1.37)) + BO82/((BO82+1)/(M82/1.6) + BO82/(N82/1.37))</f>
        <v>0</v>
      </c>
      <c r="Q82">
        <f>(BK82*BM82)</f>
        <v>0</v>
      </c>
      <c r="R82">
        <f>(CB82+(Q82+2*0.95*5.67E-8*(((CB82+$B$7)+273)^4-(CB82+273)^4)-44100*G82)/(1.84*29.3*N82+8*0.95*5.67E-8*(CB82+273)^3))</f>
        <v>0</v>
      </c>
      <c r="S82">
        <f>($C$7*CC82+$D$7*CD82+$E$7*R82)</f>
        <v>0</v>
      </c>
      <c r="T82">
        <f>0.61365*exp(17.502*S82/(240.97+S82))</f>
        <v>0</v>
      </c>
      <c r="U82">
        <f>(V82/W82*100)</f>
        <v>0</v>
      </c>
      <c r="V82">
        <f>BU82*(BZ82+CA82)/1000</f>
        <v>0</v>
      </c>
      <c r="W82">
        <f>0.61365*exp(17.502*CB82/(240.97+CB82))</f>
        <v>0</v>
      </c>
      <c r="X82">
        <f>(T82-BU82*(BZ82+CA82)/1000)</f>
        <v>0</v>
      </c>
      <c r="Y82">
        <f>(-G82*44100)</f>
        <v>0</v>
      </c>
      <c r="Z82">
        <f>2*29.3*N82*0.92*(CB82-S82)</f>
        <v>0</v>
      </c>
      <c r="AA82">
        <f>2*0.95*5.67E-8*(((CB82+$B$7)+273)^4-(S82+273)^4)</f>
        <v>0</v>
      </c>
      <c r="AB82">
        <f>Q82+AA82+Y82+Z82</f>
        <v>0</v>
      </c>
      <c r="AC82">
        <v>0</v>
      </c>
      <c r="AD82">
        <v>0</v>
      </c>
      <c r="AE82">
        <f>IF(AC82*$H$13&gt;=AG82,1.0,(AG82/(AG82-AC82*$H$13)))</f>
        <v>0</v>
      </c>
      <c r="AF82">
        <f>(AE82-1)*100</f>
        <v>0</v>
      </c>
      <c r="AG82">
        <f>MAX(0,($B$13+$C$13*CG82)/(1+$D$13*CG82)*BZ82/(CB82+273)*$E$13)</f>
        <v>0</v>
      </c>
      <c r="AH82" t="s">
        <v>271</v>
      </c>
      <c r="AI82" t="s">
        <v>271</v>
      </c>
      <c r="AJ82">
        <v>0</v>
      </c>
      <c r="AK82">
        <v>0</v>
      </c>
      <c r="AL82">
        <f>AK82-AJ82</f>
        <v>0</v>
      </c>
      <c r="AM82">
        <f>AL82/AK82</f>
        <v>0</v>
      </c>
      <c r="AN82">
        <v>0</v>
      </c>
      <c r="AO82" t="s">
        <v>271</v>
      </c>
      <c r="AP82" t="s">
        <v>271</v>
      </c>
      <c r="AQ82">
        <v>0</v>
      </c>
      <c r="AR82">
        <v>0</v>
      </c>
      <c r="AS82">
        <f>1-AQ82/AR82</f>
        <v>0</v>
      </c>
      <c r="AT82">
        <v>0.5</v>
      </c>
      <c r="AU82">
        <f>BK82</f>
        <v>0</v>
      </c>
      <c r="AV82">
        <f>H82</f>
        <v>0</v>
      </c>
      <c r="AW82">
        <f>AS82*AT82*AU82</f>
        <v>0</v>
      </c>
      <c r="AX82">
        <f>BC82/AR82</f>
        <v>0</v>
      </c>
      <c r="AY82">
        <f>(AV82-AN82)/AU82</f>
        <v>0</v>
      </c>
      <c r="AZ82">
        <f>(AK82-AR82)/AR82</f>
        <v>0</v>
      </c>
      <c r="BA82" t="s">
        <v>271</v>
      </c>
      <c r="BB82">
        <v>0</v>
      </c>
      <c r="BC82">
        <f>AR82-BB82</f>
        <v>0</v>
      </c>
      <c r="BD82">
        <f>(AR82-AQ82)/(AR82-BB82)</f>
        <v>0</v>
      </c>
      <c r="BE82">
        <f>(AK82-AR82)/(AK82-BB82)</f>
        <v>0</v>
      </c>
      <c r="BF82">
        <f>(AR82-AQ82)/(AR82-AJ82)</f>
        <v>0</v>
      </c>
      <c r="BG82">
        <f>(AK82-AR82)/(AK82-AJ82)</f>
        <v>0</v>
      </c>
      <c r="BH82">
        <f>(BD82*BB82/AQ82)</f>
        <v>0</v>
      </c>
      <c r="BI82">
        <f>(1-BH82)</f>
        <v>0</v>
      </c>
      <c r="BJ82">
        <f>$B$11*CH82+$C$11*CI82+$F$11*CJ82*(1-CM82)</f>
        <v>0</v>
      </c>
      <c r="BK82">
        <f>BJ82*BL82</f>
        <v>0</v>
      </c>
      <c r="BL82">
        <f>($B$11*$D$9+$C$11*$D$9+$F$11*((CW82+CO82)/MAX(CW82+CO82+CX82, 0.1)*$I$9+CX82/MAX(CW82+CO82+CX82, 0.1)*$J$9))/($B$11+$C$11+$F$11)</f>
        <v>0</v>
      </c>
      <c r="BM82">
        <f>($B$11*$K$9+$C$11*$K$9+$F$11*((CW82+CO82)/MAX(CW82+CO82+CX82, 0.1)*$P$9+CX82/MAX(CW82+CO82+CX82, 0.1)*$Q$9))/($B$11+$C$11+$F$11)</f>
        <v>0</v>
      </c>
      <c r="BN82">
        <v>6</v>
      </c>
      <c r="BO82">
        <v>0.5</v>
      </c>
      <c r="BP82" t="s">
        <v>272</v>
      </c>
      <c r="BQ82">
        <v>2</v>
      </c>
      <c r="BR82">
        <v>1604418359.1</v>
      </c>
      <c r="BS82">
        <v>201.21</v>
      </c>
      <c r="BT82">
        <v>221.712</v>
      </c>
      <c r="BU82">
        <v>21.7844</v>
      </c>
      <c r="BV82">
        <v>20.079</v>
      </c>
      <c r="BW82">
        <v>201.306</v>
      </c>
      <c r="BX82">
        <v>21.4562</v>
      </c>
      <c r="BY82">
        <v>500.046</v>
      </c>
      <c r="BZ82">
        <v>100.544</v>
      </c>
      <c r="CA82">
        <v>0.0999036</v>
      </c>
      <c r="CB82">
        <v>25.1029</v>
      </c>
      <c r="CC82">
        <v>24.9798</v>
      </c>
      <c r="CD82">
        <v>999.9</v>
      </c>
      <c r="CE82">
        <v>0</v>
      </c>
      <c r="CF82">
        <v>0</v>
      </c>
      <c r="CG82">
        <v>10000</v>
      </c>
      <c r="CH82">
        <v>0</v>
      </c>
      <c r="CI82">
        <v>1.00515</v>
      </c>
      <c r="CJ82">
        <v>1200.07</v>
      </c>
      <c r="CK82">
        <v>0.967011</v>
      </c>
      <c r="CL82">
        <v>0.032989</v>
      </c>
      <c r="CM82">
        <v>0</v>
      </c>
      <c r="CN82">
        <v>2.7692</v>
      </c>
      <c r="CO82">
        <v>0</v>
      </c>
      <c r="CP82">
        <v>7744.69</v>
      </c>
      <c r="CQ82">
        <v>11402.1</v>
      </c>
      <c r="CR82">
        <v>38.125</v>
      </c>
      <c r="CS82">
        <v>41.187</v>
      </c>
      <c r="CT82">
        <v>39.625</v>
      </c>
      <c r="CU82">
        <v>39.937</v>
      </c>
      <c r="CV82">
        <v>38.437</v>
      </c>
      <c r="CW82">
        <v>1160.48</v>
      </c>
      <c r="CX82">
        <v>39.59</v>
      </c>
      <c r="CY82">
        <v>0</v>
      </c>
      <c r="CZ82">
        <v>1604418359.3</v>
      </c>
      <c r="DA82">
        <v>0</v>
      </c>
      <c r="DB82">
        <v>2.58483076923077</v>
      </c>
      <c r="DC82">
        <v>0.222673501780361</v>
      </c>
      <c r="DD82">
        <v>168.733675423485</v>
      </c>
      <c r="DE82">
        <v>7722.83230769231</v>
      </c>
      <c r="DF82">
        <v>15</v>
      </c>
      <c r="DG82">
        <v>1604417947.1</v>
      </c>
      <c r="DH82" t="s">
        <v>273</v>
      </c>
      <c r="DI82">
        <v>1604417940.1</v>
      </c>
      <c r="DJ82">
        <v>1604417947.1</v>
      </c>
      <c r="DK82">
        <v>1</v>
      </c>
      <c r="DL82">
        <v>-0.134</v>
      </c>
      <c r="DM82">
        <v>0.013</v>
      </c>
      <c r="DN82">
        <v>0.037</v>
      </c>
      <c r="DO82">
        <v>0.31</v>
      </c>
      <c r="DP82">
        <v>420</v>
      </c>
      <c r="DQ82">
        <v>20</v>
      </c>
      <c r="DR82">
        <v>0.08</v>
      </c>
      <c r="DS82">
        <v>0.06</v>
      </c>
      <c r="DT82">
        <v>0</v>
      </c>
      <c r="DU82">
        <v>0</v>
      </c>
      <c r="DV82" t="s">
        <v>274</v>
      </c>
      <c r="DW82">
        <v>100</v>
      </c>
      <c r="DX82">
        <v>100</v>
      </c>
      <c r="DY82">
        <v>-0.096</v>
      </c>
      <c r="DZ82">
        <v>0.3282</v>
      </c>
      <c r="EA82">
        <v>-0.278027610152098</v>
      </c>
      <c r="EB82">
        <v>0.00106189765250334</v>
      </c>
      <c r="EC82">
        <v>-8.23004791133579e-07</v>
      </c>
      <c r="ED82">
        <v>1.95222372915411e-10</v>
      </c>
      <c r="EE82">
        <v>0.0605696754882689</v>
      </c>
      <c r="EF82">
        <v>0.0242991256848972</v>
      </c>
      <c r="EG82">
        <v>-0.00102667963148939</v>
      </c>
      <c r="EH82">
        <v>2.21636158600722e-05</v>
      </c>
      <c r="EI82">
        <v>2</v>
      </c>
      <c r="EJ82">
        <v>2037</v>
      </c>
      <c r="EK82">
        <v>1</v>
      </c>
      <c r="EL82">
        <v>24</v>
      </c>
      <c r="EM82">
        <v>7</v>
      </c>
      <c r="EN82">
        <v>6.9</v>
      </c>
      <c r="EO82">
        <v>2</v>
      </c>
      <c r="EP82">
        <v>511.697</v>
      </c>
      <c r="EQ82">
        <v>526.594</v>
      </c>
      <c r="ER82">
        <v>22.6869</v>
      </c>
      <c r="ES82">
        <v>25.4817</v>
      </c>
      <c r="ET82">
        <v>29.9999</v>
      </c>
      <c r="EU82">
        <v>25.3342</v>
      </c>
      <c r="EV82">
        <v>25.2927</v>
      </c>
      <c r="EW82">
        <v>12.5499</v>
      </c>
      <c r="EX82">
        <v>25.4492</v>
      </c>
      <c r="EY82">
        <v>100</v>
      </c>
      <c r="EZ82">
        <v>22.6988</v>
      </c>
      <c r="FA82">
        <v>236.64</v>
      </c>
      <c r="FB82">
        <v>20</v>
      </c>
      <c r="FC82">
        <v>102.327</v>
      </c>
      <c r="FD82">
        <v>102.098</v>
      </c>
    </row>
    <row r="83" spans="1:160">
      <c r="A83">
        <v>67</v>
      </c>
      <c r="B83">
        <v>1604418361.1</v>
      </c>
      <c r="C83">
        <v>132</v>
      </c>
      <c r="D83" t="s">
        <v>405</v>
      </c>
      <c r="E83" t="s">
        <v>406</v>
      </c>
      <c r="F83">
        <v>1604418361.1</v>
      </c>
      <c r="G83">
        <f>BY83*AE83*(BU83-BV83)/(100*BN83*(1000-AE83*BU83))</f>
        <v>0</v>
      </c>
      <c r="H83">
        <f>BY83*AE83*(BT83-BS83*(1000-AE83*BV83)/(1000-AE83*BU83))/(100*BN83)</f>
        <v>0</v>
      </c>
      <c r="I83">
        <f>BS83 - IF(AE83&gt;1, H83*BN83*100.0/(AG83*CG83), 0)</f>
        <v>0</v>
      </c>
      <c r="J83">
        <f>((P83-G83/2)*I83-H83)/(P83+G83/2)</f>
        <v>0</v>
      </c>
      <c r="K83">
        <f>J83*(BZ83+CA83)/1000.0</f>
        <v>0</v>
      </c>
      <c r="L83">
        <f>(BS83 - IF(AE83&gt;1, H83*BN83*100.0/(AG83*CG83), 0))*(BZ83+CA83)/1000.0</f>
        <v>0</v>
      </c>
      <c r="M83">
        <f>2.0/((1/O83-1/N83)+SIGN(O83)*SQRT((1/O83-1/N83)*(1/O83-1/N83) + 4*BO83/((BO83+1)*(BO83+1))*(2*1/O83*1/N83-1/N83*1/N83)))</f>
        <v>0</v>
      </c>
      <c r="N83">
        <f>IF(LEFT(BP83,1)&lt;&gt;"0",IF(LEFT(BP83,1)="1",3.0,BQ83),$D$5+$E$5*(CG83*BZ83/($K$5*1000))+$F$5*(CG83*BZ83/($K$5*1000))*MAX(MIN(BN83,$J$5),$I$5)*MAX(MIN(BN83,$J$5),$I$5)+$G$5*MAX(MIN(BN83,$J$5),$I$5)*(CG83*BZ83/($K$5*1000))+$H$5*(CG83*BZ83/($K$5*1000))*(CG83*BZ83/($K$5*1000)))</f>
        <v>0</v>
      </c>
      <c r="O83">
        <f>G83*(1000-(1000*0.61365*exp(17.502*S83/(240.97+S83))/(BZ83+CA83)+BU83)/2)/(1000*0.61365*exp(17.502*S83/(240.97+S83))/(BZ83+CA83)-BU83)</f>
        <v>0</v>
      </c>
      <c r="P83">
        <f>1/((BO83+1)/(M83/1.6)+1/(N83/1.37)) + BO83/((BO83+1)/(M83/1.6) + BO83/(N83/1.37))</f>
        <v>0</v>
      </c>
      <c r="Q83">
        <f>(BK83*BM83)</f>
        <v>0</v>
      </c>
      <c r="R83">
        <f>(CB83+(Q83+2*0.95*5.67E-8*(((CB83+$B$7)+273)^4-(CB83+273)^4)-44100*G83)/(1.84*29.3*N83+8*0.95*5.67E-8*(CB83+273)^3))</f>
        <v>0</v>
      </c>
      <c r="S83">
        <f>($C$7*CC83+$D$7*CD83+$E$7*R83)</f>
        <v>0</v>
      </c>
      <c r="T83">
        <f>0.61365*exp(17.502*S83/(240.97+S83))</f>
        <v>0</v>
      </c>
      <c r="U83">
        <f>(V83/W83*100)</f>
        <v>0</v>
      </c>
      <c r="V83">
        <f>BU83*(BZ83+CA83)/1000</f>
        <v>0</v>
      </c>
      <c r="W83">
        <f>0.61365*exp(17.502*CB83/(240.97+CB83))</f>
        <v>0</v>
      </c>
      <c r="X83">
        <f>(T83-BU83*(BZ83+CA83)/1000)</f>
        <v>0</v>
      </c>
      <c r="Y83">
        <f>(-G83*44100)</f>
        <v>0</v>
      </c>
      <c r="Z83">
        <f>2*29.3*N83*0.92*(CB83-S83)</f>
        <v>0</v>
      </c>
      <c r="AA83">
        <f>2*0.95*5.67E-8*(((CB83+$B$7)+273)^4-(S83+273)^4)</f>
        <v>0</v>
      </c>
      <c r="AB83">
        <f>Q83+AA83+Y83+Z83</f>
        <v>0</v>
      </c>
      <c r="AC83">
        <v>0</v>
      </c>
      <c r="AD83">
        <v>0</v>
      </c>
      <c r="AE83">
        <f>IF(AC83*$H$13&gt;=AG83,1.0,(AG83/(AG83-AC83*$H$13)))</f>
        <v>0</v>
      </c>
      <c r="AF83">
        <f>(AE83-1)*100</f>
        <v>0</v>
      </c>
      <c r="AG83">
        <f>MAX(0,($B$13+$C$13*CG83)/(1+$D$13*CG83)*BZ83/(CB83+273)*$E$13)</f>
        <v>0</v>
      </c>
      <c r="AH83" t="s">
        <v>271</v>
      </c>
      <c r="AI83" t="s">
        <v>271</v>
      </c>
      <c r="AJ83">
        <v>0</v>
      </c>
      <c r="AK83">
        <v>0</v>
      </c>
      <c r="AL83">
        <f>AK83-AJ83</f>
        <v>0</v>
      </c>
      <c r="AM83">
        <f>AL83/AK83</f>
        <v>0</v>
      </c>
      <c r="AN83">
        <v>0</v>
      </c>
      <c r="AO83" t="s">
        <v>271</v>
      </c>
      <c r="AP83" t="s">
        <v>271</v>
      </c>
      <c r="AQ83">
        <v>0</v>
      </c>
      <c r="AR83">
        <v>0</v>
      </c>
      <c r="AS83">
        <f>1-AQ83/AR83</f>
        <v>0</v>
      </c>
      <c r="AT83">
        <v>0.5</v>
      </c>
      <c r="AU83">
        <f>BK83</f>
        <v>0</v>
      </c>
      <c r="AV83">
        <f>H83</f>
        <v>0</v>
      </c>
      <c r="AW83">
        <f>AS83*AT83*AU83</f>
        <v>0</v>
      </c>
      <c r="AX83">
        <f>BC83/AR83</f>
        <v>0</v>
      </c>
      <c r="AY83">
        <f>(AV83-AN83)/AU83</f>
        <v>0</v>
      </c>
      <c r="AZ83">
        <f>(AK83-AR83)/AR83</f>
        <v>0</v>
      </c>
      <c r="BA83" t="s">
        <v>271</v>
      </c>
      <c r="BB83">
        <v>0</v>
      </c>
      <c r="BC83">
        <f>AR83-BB83</f>
        <v>0</v>
      </c>
      <c r="BD83">
        <f>(AR83-AQ83)/(AR83-BB83)</f>
        <v>0</v>
      </c>
      <c r="BE83">
        <f>(AK83-AR83)/(AK83-BB83)</f>
        <v>0</v>
      </c>
      <c r="BF83">
        <f>(AR83-AQ83)/(AR83-AJ83)</f>
        <v>0</v>
      </c>
      <c r="BG83">
        <f>(AK83-AR83)/(AK83-AJ83)</f>
        <v>0</v>
      </c>
      <c r="BH83">
        <f>(BD83*BB83/AQ83)</f>
        <v>0</v>
      </c>
      <c r="BI83">
        <f>(1-BH83)</f>
        <v>0</v>
      </c>
      <c r="BJ83">
        <f>$B$11*CH83+$C$11*CI83+$F$11*CJ83*(1-CM83)</f>
        <v>0</v>
      </c>
      <c r="BK83">
        <f>BJ83*BL83</f>
        <v>0</v>
      </c>
      <c r="BL83">
        <f>($B$11*$D$9+$C$11*$D$9+$F$11*((CW83+CO83)/MAX(CW83+CO83+CX83, 0.1)*$I$9+CX83/MAX(CW83+CO83+CX83, 0.1)*$J$9))/($B$11+$C$11+$F$11)</f>
        <v>0</v>
      </c>
      <c r="BM83">
        <f>($B$11*$K$9+$C$11*$K$9+$F$11*((CW83+CO83)/MAX(CW83+CO83+CX83, 0.1)*$P$9+CX83/MAX(CW83+CO83+CX83, 0.1)*$Q$9))/($B$11+$C$11+$F$11)</f>
        <v>0</v>
      </c>
      <c r="BN83">
        <v>6</v>
      </c>
      <c r="BO83">
        <v>0.5</v>
      </c>
      <c r="BP83" t="s">
        <v>272</v>
      </c>
      <c r="BQ83">
        <v>2</v>
      </c>
      <c r="BR83">
        <v>1604418361.1</v>
      </c>
      <c r="BS83">
        <v>204.36</v>
      </c>
      <c r="BT83">
        <v>225.082</v>
      </c>
      <c r="BU83">
        <v>21.7852</v>
      </c>
      <c r="BV83">
        <v>20.08</v>
      </c>
      <c r="BW83">
        <v>204.453</v>
      </c>
      <c r="BX83">
        <v>21.4569</v>
      </c>
      <c r="BY83">
        <v>500.063</v>
      </c>
      <c r="BZ83">
        <v>100.544</v>
      </c>
      <c r="CA83">
        <v>0.0999265</v>
      </c>
      <c r="CB83">
        <v>25.1027</v>
      </c>
      <c r="CC83">
        <v>24.9882</v>
      </c>
      <c r="CD83">
        <v>999.9</v>
      </c>
      <c r="CE83">
        <v>0</v>
      </c>
      <c r="CF83">
        <v>0</v>
      </c>
      <c r="CG83">
        <v>10023.8</v>
      </c>
      <c r="CH83">
        <v>0</v>
      </c>
      <c r="CI83">
        <v>0.989752</v>
      </c>
      <c r="CJ83">
        <v>1200.06</v>
      </c>
      <c r="CK83">
        <v>0.967011</v>
      </c>
      <c r="CL83">
        <v>0.032989</v>
      </c>
      <c r="CM83">
        <v>0</v>
      </c>
      <c r="CN83">
        <v>2.8551</v>
      </c>
      <c r="CO83">
        <v>0</v>
      </c>
      <c r="CP83">
        <v>7749.48</v>
      </c>
      <c r="CQ83">
        <v>11402</v>
      </c>
      <c r="CR83">
        <v>38.125</v>
      </c>
      <c r="CS83">
        <v>41.25</v>
      </c>
      <c r="CT83">
        <v>39.625</v>
      </c>
      <c r="CU83">
        <v>39.937</v>
      </c>
      <c r="CV83">
        <v>38.437</v>
      </c>
      <c r="CW83">
        <v>1160.47</v>
      </c>
      <c r="CX83">
        <v>39.59</v>
      </c>
      <c r="CY83">
        <v>0</v>
      </c>
      <c r="CZ83">
        <v>1604418361.1</v>
      </c>
      <c r="DA83">
        <v>0</v>
      </c>
      <c r="DB83">
        <v>2.597968</v>
      </c>
      <c r="DC83">
        <v>0.213753845363261</v>
      </c>
      <c r="DD83">
        <v>169.676923444996</v>
      </c>
      <c r="DE83">
        <v>7728.8364</v>
      </c>
      <c r="DF83">
        <v>15</v>
      </c>
      <c r="DG83">
        <v>1604417947.1</v>
      </c>
      <c r="DH83" t="s">
        <v>273</v>
      </c>
      <c r="DI83">
        <v>1604417940.1</v>
      </c>
      <c r="DJ83">
        <v>1604417947.1</v>
      </c>
      <c r="DK83">
        <v>1</v>
      </c>
      <c r="DL83">
        <v>-0.134</v>
      </c>
      <c r="DM83">
        <v>0.013</v>
      </c>
      <c r="DN83">
        <v>0.037</v>
      </c>
      <c r="DO83">
        <v>0.31</v>
      </c>
      <c r="DP83">
        <v>420</v>
      </c>
      <c r="DQ83">
        <v>20</v>
      </c>
      <c r="DR83">
        <v>0.08</v>
      </c>
      <c r="DS83">
        <v>0.06</v>
      </c>
      <c r="DT83">
        <v>0</v>
      </c>
      <c r="DU83">
        <v>0</v>
      </c>
      <c r="DV83" t="s">
        <v>274</v>
      </c>
      <c r="DW83">
        <v>100</v>
      </c>
      <c r="DX83">
        <v>100</v>
      </c>
      <c r="DY83">
        <v>-0.093</v>
      </c>
      <c r="DZ83">
        <v>0.3283</v>
      </c>
      <c r="EA83">
        <v>-0.278027610152098</v>
      </c>
      <c r="EB83">
        <v>0.00106189765250334</v>
      </c>
      <c r="EC83">
        <v>-8.23004791133579e-07</v>
      </c>
      <c r="ED83">
        <v>1.95222372915411e-10</v>
      </c>
      <c r="EE83">
        <v>0.0605696754882689</v>
      </c>
      <c r="EF83">
        <v>0.0242991256848972</v>
      </c>
      <c r="EG83">
        <v>-0.00102667963148939</v>
      </c>
      <c r="EH83">
        <v>2.21636158600722e-05</v>
      </c>
      <c r="EI83">
        <v>2</v>
      </c>
      <c r="EJ83">
        <v>2037</v>
      </c>
      <c r="EK83">
        <v>1</v>
      </c>
      <c r="EL83">
        <v>24</v>
      </c>
      <c r="EM83">
        <v>7</v>
      </c>
      <c r="EN83">
        <v>6.9</v>
      </c>
      <c r="EO83">
        <v>2</v>
      </c>
      <c r="EP83">
        <v>511.683</v>
      </c>
      <c r="EQ83">
        <v>526.613</v>
      </c>
      <c r="ER83">
        <v>22.6906</v>
      </c>
      <c r="ES83">
        <v>25.4817</v>
      </c>
      <c r="ET83">
        <v>29.9999</v>
      </c>
      <c r="EU83">
        <v>25.3342</v>
      </c>
      <c r="EV83">
        <v>25.2927</v>
      </c>
      <c r="EW83">
        <v>12.7268</v>
      </c>
      <c r="EX83">
        <v>25.4492</v>
      </c>
      <c r="EY83">
        <v>100</v>
      </c>
      <c r="EZ83">
        <v>22.6988</v>
      </c>
      <c r="FA83">
        <v>236.64</v>
      </c>
      <c r="FB83">
        <v>20</v>
      </c>
      <c r="FC83">
        <v>102.328</v>
      </c>
      <c r="FD83">
        <v>102.098</v>
      </c>
    </row>
    <row r="84" spans="1:160">
      <c r="A84">
        <v>68</v>
      </c>
      <c r="B84">
        <v>1604418363.1</v>
      </c>
      <c r="C84">
        <v>134</v>
      </c>
      <c r="D84" t="s">
        <v>407</v>
      </c>
      <c r="E84" t="s">
        <v>408</v>
      </c>
      <c r="F84">
        <v>1604418363.1</v>
      </c>
      <c r="G84">
        <f>BY84*AE84*(BU84-BV84)/(100*BN84*(1000-AE84*BU84))</f>
        <v>0</v>
      </c>
      <c r="H84">
        <f>BY84*AE84*(BT84-BS84*(1000-AE84*BV84)/(1000-AE84*BU84))/(100*BN84)</f>
        <v>0</v>
      </c>
      <c r="I84">
        <f>BS84 - IF(AE84&gt;1, H84*BN84*100.0/(AG84*CG84), 0)</f>
        <v>0</v>
      </c>
      <c r="J84">
        <f>((P84-G84/2)*I84-H84)/(P84+G84/2)</f>
        <v>0</v>
      </c>
      <c r="K84">
        <f>J84*(BZ84+CA84)/1000.0</f>
        <v>0</v>
      </c>
      <c r="L84">
        <f>(BS84 - IF(AE84&gt;1, H84*BN84*100.0/(AG84*CG84), 0))*(BZ84+CA84)/1000.0</f>
        <v>0</v>
      </c>
      <c r="M84">
        <f>2.0/((1/O84-1/N84)+SIGN(O84)*SQRT((1/O84-1/N84)*(1/O84-1/N84) + 4*BO84/((BO84+1)*(BO84+1))*(2*1/O84*1/N84-1/N84*1/N84)))</f>
        <v>0</v>
      </c>
      <c r="N84">
        <f>IF(LEFT(BP84,1)&lt;&gt;"0",IF(LEFT(BP84,1)="1",3.0,BQ84),$D$5+$E$5*(CG84*BZ84/($K$5*1000))+$F$5*(CG84*BZ84/($K$5*1000))*MAX(MIN(BN84,$J$5),$I$5)*MAX(MIN(BN84,$J$5),$I$5)+$G$5*MAX(MIN(BN84,$J$5),$I$5)*(CG84*BZ84/($K$5*1000))+$H$5*(CG84*BZ84/($K$5*1000))*(CG84*BZ84/($K$5*1000)))</f>
        <v>0</v>
      </c>
      <c r="O84">
        <f>G84*(1000-(1000*0.61365*exp(17.502*S84/(240.97+S84))/(BZ84+CA84)+BU84)/2)/(1000*0.61365*exp(17.502*S84/(240.97+S84))/(BZ84+CA84)-BU84)</f>
        <v>0</v>
      </c>
      <c r="P84">
        <f>1/((BO84+1)/(M84/1.6)+1/(N84/1.37)) + BO84/((BO84+1)/(M84/1.6) + BO84/(N84/1.37))</f>
        <v>0</v>
      </c>
      <c r="Q84">
        <f>(BK84*BM84)</f>
        <v>0</v>
      </c>
      <c r="R84">
        <f>(CB84+(Q84+2*0.95*5.67E-8*(((CB84+$B$7)+273)^4-(CB84+273)^4)-44100*G84)/(1.84*29.3*N84+8*0.95*5.67E-8*(CB84+273)^3))</f>
        <v>0</v>
      </c>
      <c r="S84">
        <f>($C$7*CC84+$D$7*CD84+$E$7*R84)</f>
        <v>0</v>
      </c>
      <c r="T84">
        <f>0.61365*exp(17.502*S84/(240.97+S84))</f>
        <v>0</v>
      </c>
      <c r="U84">
        <f>(V84/W84*100)</f>
        <v>0</v>
      </c>
      <c r="V84">
        <f>BU84*(BZ84+CA84)/1000</f>
        <v>0</v>
      </c>
      <c r="W84">
        <f>0.61365*exp(17.502*CB84/(240.97+CB84))</f>
        <v>0</v>
      </c>
      <c r="X84">
        <f>(T84-BU84*(BZ84+CA84)/1000)</f>
        <v>0</v>
      </c>
      <c r="Y84">
        <f>(-G84*44100)</f>
        <v>0</v>
      </c>
      <c r="Z84">
        <f>2*29.3*N84*0.92*(CB84-S84)</f>
        <v>0</v>
      </c>
      <c r="AA84">
        <f>2*0.95*5.67E-8*(((CB84+$B$7)+273)^4-(S84+273)^4)</f>
        <v>0</v>
      </c>
      <c r="AB84">
        <f>Q84+AA84+Y84+Z84</f>
        <v>0</v>
      </c>
      <c r="AC84">
        <v>0</v>
      </c>
      <c r="AD84">
        <v>0</v>
      </c>
      <c r="AE84">
        <f>IF(AC84*$H$13&gt;=AG84,1.0,(AG84/(AG84-AC84*$H$13)))</f>
        <v>0</v>
      </c>
      <c r="AF84">
        <f>(AE84-1)*100</f>
        <v>0</v>
      </c>
      <c r="AG84">
        <f>MAX(0,($B$13+$C$13*CG84)/(1+$D$13*CG84)*BZ84/(CB84+273)*$E$13)</f>
        <v>0</v>
      </c>
      <c r="AH84" t="s">
        <v>271</v>
      </c>
      <c r="AI84" t="s">
        <v>271</v>
      </c>
      <c r="AJ84">
        <v>0</v>
      </c>
      <c r="AK84">
        <v>0</v>
      </c>
      <c r="AL84">
        <f>AK84-AJ84</f>
        <v>0</v>
      </c>
      <c r="AM84">
        <f>AL84/AK84</f>
        <v>0</v>
      </c>
      <c r="AN84">
        <v>0</v>
      </c>
      <c r="AO84" t="s">
        <v>271</v>
      </c>
      <c r="AP84" t="s">
        <v>271</v>
      </c>
      <c r="AQ84">
        <v>0</v>
      </c>
      <c r="AR84">
        <v>0</v>
      </c>
      <c r="AS84">
        <f>1-AQ84/AR84</f>
        <v>0</v>
      </c>
      <c r="AT84">
        <v>0.5</v>
      </c>
      <c r="AU84">
        <f>BK84</f>
        <v>0</v>
      </c>
      <c r="AV84">
        <f>H84</f>
        <v>0</v>
      </c>
      <c r="AW84">
        <f>AS84*AT84*AU84</f>
        <v>0</v>
      </c>
      <c r="AX84">
        <f>BC84/AR84</f>
        <v>0</v>
      </c>
      <c r="AY84">
        <f>(AV84-AN84)/AU84</f>
        <v>0</v>
      </c>
      <c r="AZ84">
        <f>(AK84-AR84)/AR84</f>
        <v>0</v>
      </c>
      <c r="BA84" t="s">
        <v>271</v>
      </c>
      <c r="BB84">
        <v>0</v>
      </c>
      <c r="BC84">
        <f>AR84-BB84</f>
        <v>0</v>
      </c>
      <c r="BD84">
        <f>(AR84-AQ84)/(AR84-BB84)</f>
        <v>0</v>
      </c>
      <c r="BE84">
        <f>(AK84-AR84)/(AK84-BB84)</f>
        <v>0</v>
      </c>
      <c r="BF84">
        <f>(AR84-AQ84)/(AR84-AJ84)</f>
        <v>0</v>
      </c>
      <c r="BG84">
        <f>(AK84-AR84)/(AK84-AJ84)</f>
        <v>0</v>
      </c>
      <c r="BH84">
        <f>(BD84*BB84/AQ84)</f>
        <v>0</v>
      </c>
      <c r="BI84">
        <f>(1-BH84)</f>
        <v>0</v>
      </c>
      <c r="BJ84">
        <f>$B$11*CH84+$C$11*CI84+$F$11*CJ84*(1-CM84)</f>
        <v>0</v>
      </c>
      <c r="BK84">
        <f>BJ84*BL84</f>
        <v>0</v>
      </c>
      <c r="BL84">
        <f>($B$11*$D$9+$C$11*$D$9+$F$11*((CW84+CO84)/MAX(CW84+CO84+CX84, 0.1)*$I$9+CX84/MAX(CW84+CO84+CX84, 0.1)*$J$9))/($B$11+$C$11+$F$11)</f>
        <v>0</v>
      </c>
      <c r="BM84">
        <f>($B$11*$K$9+$C$11*$K$9+$F$11*((CW84+CO84)/MAX(CW84+CO84+CX84, 0.1)*$P$9+CX84/MAX(CW84+CO84+CX84, 0.1)*$Q$9))/($B$11+$C$11+$F$11)</f>
        <v>0</v>
      </c>
      <c r="BN84">
        <v>6</v>
      </c>
      <c r="BO84">
        <v>0.5</v>
      </c>
      <c r="BP84" t="s">
        <v>272</v>
      </c>
      <c r="BQ84">
        <v>2</v>
      </c>
      <c r="BR84">
        <v>1604418363.1</v>
      </c>
      <c r="BS84">
        <v>207.525</v>
      </c>
      <c r="BT84">
        <v>228.56</v>
      </c>
      <c r="BU84">
        <v>21.7875</v>
      </c>
      <c r="BV84">
        <v>20.0801</v>
      </c>
      <c r="BW84">
        <v>207.617</v>
      </c>
      <c r="BX84">
        <v>21.4592</v>
      </c>
      <c r="BY84">
        <v>499.924</v>
      </c>
      <c r="BZ84">
        <v>100.544</v>
      </c>
      <c r="CA84">
        <v>0.0994864</v>
      </c>
      <c r="CB84">
        <v>25.1027</v>
      </c>
      <c r="CC84">
        <v>24.9892</v>
      </c>
      <c r="CD84">
        <v>999.9</v>
      </c>
      <c r="CE84">
        <v>0</v>
      </c>
      <c r="CF84">
        <v>0</v>
      </c>
      <c r="CG84">
        <v>10037.5</v>
      </c>
      <c r="CH84">
        <v>0</v>
      </c>
      <c r="CI84">
        <v>0.970153</v>
      </c>
      <c r="CJ84">
        <v>1200.07</v>
      </c>
      <c r="CK84">
        <v>0.967011</v>
      </c>
      <c r="CL84">
        <v>0.032989</v>
      </c>
      <c r="CM84">
        <v>0</v>
      </c>
      <c r="CN84">
        <v>2.4175</v>
      </c>
      <c r="CO84">
        <v>0</v>
      </c>
      <c r="CP84">
        <v>7755.11</v>
      </c>
      <c r="CQ84">
        <v>11402.1</v>
      </c>
      <c r="CR84">
        <v>38.125</v>
      </c>
      <c r="CS84">
        <v>41.187</v>
      </c>
      <c r="CT84">
        <v>39.562</v>
      </c>
      <c r="CU84">
        <v>39.937</v>
      </c>
      <c r="CV84">
        <v>38.437</v>
      </c>
      <c r="CW84">
        <v>1160.48</v>
      </c>
      <c r="CX84">
        <v>39.59</v>
      </c>
      <c r="CY84">
        <v>0</v>
      </c>
      <c r="CZ84">
        <v>1604418362.9</v>
      </c>
      <c r="DA84">
        <v>0</v>
      </c>
      <c r="DB84">
        <v>2.58493846153846</v>
      </c>
      <c r="DC84">
        <v>0.0598085405747665</v>
      </c>
      <c r="DD84">
        <v>170.953846246967</v>
      </c>
      <c r="DE84">
        <v>7733.01769230769</v>
      </c>
      <c r="DF84">
        <v>15</v>
      </c>
      <c r="DG84">
        <v>1604417947.1</v>
      </c>
      <c r="DH84" t="s">
        <v>273</v>
      </c>
      <c r="DI84">
        <v>1604417940.1</v>
      </c>
      <c r="DJ84">
        <v>1604417947.1</v>
      </c>
      <c r="DK84">
        <v>1</v>
      </c>
      <c r="DL84">
        <v>-0.134</v>
      </c>
      <c r="DM84">
        <v>0.013</v>
      </c>
      <c r="DN84">
        <v>0.037</v>
      </c>
      <c r="DO84">
        <v>0.31</v>
      </c>
      <c r="DP84">
        <v>420</v>
      </c>
      <c r="DQ84">
        <v>20</v>
      </c>
      <c r="DR84">
        <v>0.08</v>
      </c>
      <c r="DS84">
        <v>0.06</v>
      </c>
      <c r="DT84">
        <v>0</v>
      </c>
      <c r="DU84">
        <v>0</v>
      </c>
      <c r="DV84" t="s">
        <v>274</v>
      </c>
      <c r="DW84">
        <v>100</v>
      </c>
      <c r="DX84">
        <v>100</v>
      </c>
      <c r="DY84">
        <v>-0.092</v>
      </c>
      <c r="DZ84">
        <v>0.3283</v>
      </c>
      <c r="EA84">
        <v>-0.278027610152098</v>
      </c>
      <c r="EB84">
        <v>0.00106189765250334</v>
      </c>
      <c r="EC84">
        <v>-8.23004791133579e-07</v>
      </c>
      <c r="ED84">
        <v>1.95222372915411e-10</v>
      </c>
      <c r="EE84">
        <v>0.0605696754882689</v>
      </c>
      <c r="EF84">
        <v>0.0242991256848972</v>
      </c>
      <c r="EG84">
        <v>-0.00102667963148939</v>
      </c>
      <c r="EH84">
        <v>2.21636158600722e-05</v>
      </c>
      <c r="EI84">
        <v>2</v>
      </c>
      <c r="EJ84">
        <v>2037</v>
      </c>
      <c r="EK84">
        <v>1</v>
      </c>
      <c r="EL84">
        <v>24</v>
      </c>
      <c r="EM84">
        <v>7</v>
      </c>
      <c r="EN84">
        <v>6.9</v>
      </c>
      <c r="EO84">
        <v>2</v>
      </c>
      <c r="EP84">
        <v>511.525</v>
      </c>
      <c r="EQ84">
        <v>526.843</v>
      </c>
      <c r="ER84">
        <v>22.6962</v>
      </c>
      <c r="ES84">
        <v>25.4817</v>
      </c>
      <c r="ET84">
        <v>29.9999</v>
      </c>
      <c r="EU84">
        <v>25.3342</v>
      </c>
      <c r="EV84">
        <v>25.2927</v>
      </c>
      <c r="EW84">
        <v>12.8868</v>
      </c>
      <c r="EX84">
        <v>25.4492</v>
      </c>
      <c r="EY84">
        <v>100</v>
      </c>
      <c r="EZ84">
        <v>22.7087</v>
      </c>
      <c r="FA84">
        <v>241.72</v>
      </c>
      <c r="FB84">
        <v>20</v>
      </c>
      <c r="FC84">
        <v>102.328</v>
      </c>
      <c r="FD84">
        <v>102.098</v>
      </c>
    </row>
    <row r="85" spans="1:160">
      <c r="A85">
        <v>69</v>
      </c>
      <c r="B85">
        <v>1604418365.1</v>
      </c>
      <c r="C85">
        <v>136</v>
      </c>
      <c r="D85" t="s">
        <v>409</v>
      </c>
      <c r="E85" t="s">
        <v>410</v>
      </c>
      <c r="F85">
        <v>1604418365.1</v>
      </c>
      <c r="G85">
        <f>BY85*AE85*(BU85-BV85)/(100*BN85*(1000-AE85*BU85))</f>
        <v>0</v>
      </c>
      <c r="H85">
        <f>BY85*AE85*(BT85-BS85*(1000-AE85*BV85)/(1000-AE85*BU85))/(100*BN85)</f>
        <v>0</v>
      </c>
      <c r="I85">
        <f>BS85 - IF(AE85&gt;1, H85*BN85*100.0/(AG85*CG85), 0)</f>
        <v>0</v>
      </c>
      <c r="J85">
        <f>((P85-G85/2)*I85-H85)/(P85+G85/2)</f>
        <v>0</v>
      </c>
      <c r="K85">
        <f>J85*(BZ85+CA85)/1000.0</f>
        <v>0</v>
      </c>
      <c r="L85">
        <f>(BS85 - IF(AE85&gt;1, H85*BN85*100.0/(AG85*CG85), 0))*(BZ85+CA85)/1000.0</f>
        <v>0</v>
      </c>
      <c r="M85">
        <f>2.0/((1/O85-1/N85)+SIGN(O85)*SQRT((1/O85-1/N85)*(1/O85-1/N85) + 4*BO85/((BO85+1)*(BO85+1))*(2*1/O85*1/N85-1/N85*1/N85)))</f>
        <v>0</v>
      </c>
      <c r="N85">
        <f>IF(LEFT(BP85,1)&lt;&gt;"0",IF(LEFT(BP85,1)="1",3.0,BQ85),$D$5+$E$5*(CG85*BZ85/($K$5*1000))+$F$5*(CG85*BZ85/($K$5*1000))*MAX(MIN(BN85,$J$5),$I$5)*MAX(MIN(BN85,$J$5),$I$5)+$G$5*MAX(MIN(BN85,$J$5),$I$5)*(CG85*BZ85/($K$5*1000))+$H$5*(CG85*BZ85/($K$5*1000))*(CG85*BZ85/($K$5*1000)))</f>
        <v>0</v>
      </c>
      <c r="O85">
        <f>G85*(1000-(1000*0.61365*exp(17.502*S85/(240.97+S85))/(BZ85+CA85)+BU85)/2)/(1000*0.61365*exp(17.502*S85/(240.97+S85))/(BZ85+CA85)-BU85)</f>
        <v>0</v>
      </c>
      <c r="P85">
        <f>1/((BO85+1)/(M85/1.6)+1/(N85/1.37)) + BO85/((BO85+1)/(M85/1.6) + BO85/(N85/1.37))</f>
        <v>0</v>
      </c>
      <c r="Q85">
        <f>(BK85*BM85)</f>
        <v>0</v>
      </c>
      <c r="R85">
        <f>(CB85+(Q85+2*0.95*5.67E-8*(((CB85+$B$7)+273)^4-(CB85+273)^4)-44100*G85)/(1.84*29.3*N85+8*0.95*5.67E-8*(CB85+273)^3))</f>
        <v>0</v>
      </c>
      <c r="S85">
        <f>($C$7*CC85+$D$7*CD85+$E$7*R85)</f>
        <v>0</v>
      </c>
      <c r="T85">
        <f>0.61365*exp(17.502*S85/(240.97+S85))</f>
        <v>0</v>
      </c>
      <c r="U85">
        <f>(V85/W85*100)</f>
        <v>0</v>
      </c>
      <c r="V85">
        <f>BU85*(BZ85+CA85)/1000</f>
        <v>0</v>
      </c>
      <c r="W85">
        <f>0.61365*exp(17.502*CB85/(240.97+CB85))</f>
        <v>0</v>
      </c>
      <c r="X85">
        <f>(T85-BU85*(BZ85+CA85)/1000)</f>
        <v>0</v>
      </c>
      <c r="Y85">
        <f>(-G85*44100)</f>
        <v>0</v>
      </c>
      <c r="Z85">
        <f>2*29.3*N85*0.92*(CB85-S85)</f>
        <v>0</v>
      </c>
      <c r="AA85">
        <f>2*0.95*5.67E-8*(((CB85+$B$7)+273)^4-(S85+273)^4)</f>
        <v>0</v>
      </c>
      <c r="AB85">
        <f>Q85+AA85+Y85+Z85</f>
        <v>0</v>
      </c>
      <c r="AC85">
        <v>0</v>
      </c>
      <c r="AD85">
        <v>0</v>
      </c>
      <c r="AE85">
        <f>IF(AC85*$H$13&gt;=AG85,1.0,(AG85/(AG85-AC85*$H$13)))</f>
        <v>0</v>
      </c>
      <c r="AF85">
        <f>(AE85-1)*100</f>
        <v>0</v>
      </c>
      <c r="AG85">
        <f>MAX(0,($B$13+$C$13*CG85)/(1+$D$13*CG85)*BZ85/(CB85+273)*$E$13)</f>
        <v>0</v>
      </c>
      <c r="AH85" t="s">
        <v>271</v>
      </c>
      <c r="AI85" t="s">
        <v>271</v>
      </c>
      <c r="AJ85">
        <v>0</v>
      </c>
      <c r="AK85">
        <v>0</v>
      </c>
      <c r="AL85">
        <f>AK85-AJ85</f>
        <v>0</v>
      </c>
      <c r="AM85">
        <f>AL85/AK85</f>
        <v>0</v>
      </c>
      <c r="AN85">
        <v>0</v>
      </c>
      <c r="AO85" t="s">
        <v>271</v>
      </c>
      <c r="AP85" t="s">
        <v>271</v>
      </c>
      <c r="AQ85">
        <v>0</v>
      </c>
      <c r="AR85">
        <v>0</v>
      </c>
      <c r="AS85">
        <f>1-AQ85/AR85</f>
        <v>0</v>
      </c>
      <c r="AT85">
        <v>0.5</v>
      </c>
      <c r="AU85">
        <f>BK85</f>
        <v>0</v>
      </c>
      <c r="AV85">
        <f>H85</f>
        <v>0</v>
      </c>
      <c r="AW85">
        <f>AS85*AT85*AU85</f>
        <v>0</v>
      </c>
      <c r="AX85">
        <f>BC85/AR85</f>
        <v>0</v>
      </c>
      <c r="AY85">
        <f>(AV85-AN85)/AU85</f>
        <v>0</v>
      </c>
      <c r="AZ85">
        <f>(AK85-AR85)/AR85</f>
        <v>0</v>
      </c>
      <c r="BA85" t="s">
        <v>271</v>
      </c>
      <c r="BB85">
        <v>0</v>
      </c>
      <c r="BC85">
        <f>AR85-BB85</f>
        <v>0</v>
      </c>
      <c r="BD85">
        <f>(AR85-AQ85)/(AR85-BB85)</f>
        <v>0</v>
      </c>
      <c r="BE85">
        <f>(AK85-AR85)/(AK85-BB85)</f>
        <v>0</v>
      </c>
      <c r="BF85">
        <f>(AR85-AQ85)/(AR85-AJ85)</f>
        <v>0</v>
      </c>
      <c r="BG85">
        <f>(AK85-AR85)/(AK85-AJ85)</f>
        <v>0</v>
      </c>
      <c r="BH85">
        <f>(BD85*BB85/AQ85)</f>
        <v>0</v>
      </c>
      <c r="BI85">
        <f>(1-BH85)</f>
        <v>0</v>
      </c>
      <c r="BJ85">
        <f>$B$11*CH85+$C$11*CI85+$F$11*CJ85*(1-CM85)</f>
        <v>0</v>
      </c>
      <c r="BK85">
        <f>BJ85*BL85</f>
        <v>0</v>
      </c>
      <c r="BL85">
        <f>($B$11*$D$9+$C$11*$D$9+$F$11*((CW85+CO85)/MAX(CW85+CO85+CX85, 0.1)*$I$9+CX85/MAX(CW85+CO85+CX85, 0.1)*$J$9))/($B$11+$C$11+$F$11)</f>
        <v>0</v>
      </c>
      <c r="BM85">
        <f>($B$11*$K$9+$C$11*$K$9+$F$11*((CW85+CO85)/MAX(CW85+CO85+CX85, 0.1)*$P$9+CX85/MAX(CW85+CO85+CX85, 0.1)*$Q$9))/($B$11+$C$11+$F$11)</f>
        <v>0</v>
      </c>
      <c r="BN85">
        <v>6</v>
      </c>
      <c r="BO85">
        <v>0.5</v>
      </c>
      <c r="BP85" t="s">
        <v>272</v>
      </c>
      <c r="BQ85">
        <v>2</v>
      </c>
      <c r="BR85">
        <v>1604418365.1</v>
      </c>
      <c r="BS85">
        <v>210.712</v>
      </c>
      <c r="BT85">
        <v>231.897</v>
      </c>
      <c r="BU85">
        <v>21.7895</v>
      </c>
      <c r="BV85">
        <v>20.0795</v>
      </c>
      <c r="BW85">
        <v>210.801</v>
      </c>
      <c r="BX85">
        <v>21.4612</v>
      </c>
      <c r="BY85">
        <v>500.022</v>
      </c>
      <c r="BZ85">
        <v>100.545</v>
      </c>
      <c r="CA85">
        <v>0.0998668</v>
      </c>
      <c r="CB85">
        <v>25.1035</v>
      </c>
      <c r="CC85">
        <v>24.9857</v>
      </c>
      <c r="CD85">
        <v>999.9</v>
      </c>
      <c r="CE85">
        <v>0</v>
      </c>
      <c r="CF85">
        <v>0</v>
      </c>
      <c r="CG85">
        <v>10008.8</v>
      </c>
      <c r="CH85">
        <v>0</v>
      </c>
      <c r="CI85">
        <v>0.965954</v>
      </c>
      <c r="CJ85">
        <v>1199.77</v>
      </c>
      <c r="CK85">
        <v>0.967003</v>
      </c>
      <c r="CL85">
        <v>0.0329973</v>
      </c>
      <c r="CM85">
        <v>0</v>
      </c>
      <c r="CN85">
        <v>2.3634</v>
      </c>
      <c r="CO85">
        <v>0</v>
      </c>
      <c r="CP85">
        <v>7759.66</v>
      </c>
      <c r="CQ85">
        <v>11399.2</v>
      </c>
      <c r="CR85">
        <v>38.125</v>
      </c>
      <c r="CS85">
        <v>41.187</v>
      </c>
      <c r="CT85">
        <v>39.625</v>
      </c>
      <c r="CU85">
        <v>39.937</v>
      </c>
      <c r="CV85">
        <v>38.437</v>
      </c>
      <c r="CW85">
        <v>1160.18</v>
      </c>
      <c r="CX85">
        <v>39.59</v>
      </c>
      <c r="CY85">
        <v>0</v>
      </c>
      <c r="CZ85">
        <v>1604418365.3</v>
      </c>
      <c r="DA85">
        <v>0</v>
      </c>
      <c r="DB85">
        <v>2.56946153846154</v>
      </c>
      <c r="DC85">
        <v>-0.169887190862327</v>
      </c>
      <c r="DD85">
        <v>169.366837793331</v>
      </c>
      <c r="DE85">
        <v>7739.95153846154</v>
      </c>
      <c r="DF85">
        <v>15</v>
      </c>
      <c r="DG85">
        <v>1604417947.1</v>
      </c>
      <c r="DH85" t="s">
        <v>273</v>
      </c>
      <c r="DI85">
        <v>1604417940.1</v>
      </c>
      <c r="DJ85">
        <v>1604417947.1</v>
      </c>
      <c r="DK85">
        <v>1</v>
      </c>
      <c r="DL85">
        <v>-0.134</v>
      </c>
      <c r="DM85">
        <v>0.013</v>
      </c>
      <c r="DN85">
        <v>0.037</v>
      </c>
      <c r="DO85">
        <v>0.31</v>
      </c>
      <c r="DP85">
        <v>420</v>
      </c>
      <c r="DQ85">
        <v>20</v>
      </c>
      <c r="DR85">
        <v>0.08</v>
      </c>
      <c r="DS85">
        <v>0.06</v>
      </c>
      <c r="DT85">
        <v>0</v>
      </c>
      <c r="DU85">
        <v>0</v>
      </c>
      <c r="DV85" t="s">
        <v>274</v>
      </c>
      <c r="DW85">
        <v>100</v>
      </c>
      <c r="DX85">
        <v>100</v>
      </c>
      <c r="DY85">
        <v>-0.089</v>
      </c>
      <c r="DZ85">
        <v>0.3283</v>
      </c>
      <c r="EA85">
        <v>-0.278027610152098</v>
      </c>
      <c r="EB85">
        <v>0.00106189765250334</v>
      </c>
      <c r="EC85">
        <v>-8.23004791133579e-07</v>
      </c>
      <c r="ED85">
        <v>1.95222372915411e-10</v>
      </c>
      <c r="EE85">
        <v>0.0605696754882689</v>
      </c>
      <c r="EF85">
        <v>0.0242991256848972</v>
      </c>
      <c r="EG85">
        <v>-0.00102667963148939</v>
      </c>
      <c r="EH85">
        <v>2.21636158600722e-05</v>
      </c>
      <c r="EI85">
        <v>2</v>
      </c>
      <c r="EJ85">
        <v>2037</v>
      </c>
      <c r="EK85">
        <v>1</v>
      </c>
      <c r="EL85">
        <v>24</v>
      </c>
      <c r="EM85">
        <v>7.1</v>
      </c>
      <c r="EN85">
        <v>7</v>
      </c>
      <c r="EO85">
        <v>2</v>
      </c>
      <c r="EP85">
        <v>511.654</v>
      </c>
      <c r="EQ85">
        <v>526.766</v>
      </c>
      <c r="ER85">
        <v>22.701</v>
      </c>
      <c r="ES85">
        <v>25.4817</v>
      </c>
      <c r="ET85">
        <v>30</v>
      </c>
      <c r="EU85">
        <v>25.3342</v>
      </c>
      <c r="EV85">
        <v>25.2927</v>
      </c>
      <c r="EW85">
        <v>12.9963</v>
      </c>
      <c r="EX85">
        <v>25.4492</v>
      </c>
      <c r="EY85">
        <v>100</v>
      </c>
      <c r="EZ85">
        <v>22.7087</v>
      </c>
      <c r="FA85">
        <v>241.72</v>
      </c>
      <c r="FB85">
        <v>20</v>
      </c>
      <c r="FC85">
        <v>102.327</v>
      </c>
      <c r="FD85">
        <v>102.098</v>
      </c>
    </row>
    <row r="86" spans="1:160">
      <c r="A86">
        <v>70</v>
      </c>
      <c r="B86">
        <v>1604418367.1</v>
      </c>
      <c r="C86">
        <v>138</v>
      </c>
      <c r="D86" t="s">
        <v>411</v>
      </c>
      <c r="E86" t="s">
        <v>412</v>
      </c>
      <c r="F86">
        <v>1604418367.1</v>
      </c>
      <c r="G86">
        <f>BY86*AE86*(BU86-BV86)/(100*BN86*(1000-AE86*BU86))</f>
        <v>0</v>
      </c>
      <c r="H86">
        <f>BY86*AE86*(BT86-BS86*(1000-AE86*BV86)/(1000-AE86*BU86))/(100*BN86)</f>
        <v>0</v>
      </c>
      <c r="I86">
        <f>BS86 - IF(AE86&gt;1, H86*BN86*100.0/(AG86*CG86), 0)</f>
        <v>0</v>
      </c>
      <c r="J86">
        <f>((P86-G86/2)*I86-H86)/(P86+G86/2)</f>
        <v>0</v>
      </c>
      <c r="K86">
        <f>J86*(BZ86+CA86)/1000.0</f>
        <v>0</v>
      </c>
      <c r="L86">
        <f>(BS86 - IF(AE86&gt;1, H86*BN86*100.0/(AG86*CG86), 0))*(BZ86+CA86)/1000.0</f>
        <v>0</v>
      </c>
      <c r="M86">
        <f>2.0/((1/O86-1/N86)+SIGN(O86)*SQRT((1/O86-1/N86)*(1/O86-1/N86) + 4*BO86/((BO86+1)*(BO86+1))*(2*1/O86*1/N86-1/N86*1/N86)))</f>
        <v>0</v>
      </c>
      <c r="N86">
        <f>IF(LEFT(BP86,1)&lt;&gt;"0",IF(LEFT(BP86,1)="1",3.0,BQ86),$D$5+$E$5*(CG86*BZ86/($K$5*1000))+$F$5*(CG86*BZ86/($K$5*1000))*MAX(MIN(BN86,$J$5),$I$5)*MAX(MIN(BN86,$J$5),$I$5)+$G$5*MAX(MIN(BN86,$J$5),$I$5)*(CG86*BZ86/($K$5*1000))+$H$5*(CG86*BZ86/($K$5*1000))*(CG86*BZ86/($K$5*1000)))</f>
        <v>0</v>
      </c>
      <c r="O86">
        <f>G86*(1000-(1000*0.61365*exp(17.502*S86/(240.97+S86))/(BZ86+CA86)+BU86)/2)/(1000*0.61365*exp(17.502*S86/(240.97+S86))/(BZ86+CA86)-BU86)</f>
        <v>0</v>
      </c>
      <c r="P86">
        <f>1/((BO86+1)/(M86/1.6)+1/(N86/1.37)) + BO86/((BO86+1)/(M86/1.6) + BO86/(N86/1.37))</f>
        <v>0</v>
      </c>
      <c r="Q86">
        <f>(BK86*BM86)</f>
        <v>0</v>
      </c>
      <c r="R86">
        <f>(CB86+(Q86+2*0.95*5.67E-8*(((CB86+$B$7)+273)^4-(CB86+273)^4)-44100*G86)/(1.84*29.3*N86+8*0.95*5.67E-8*(CB86+273)^3))</f>
        <v>0</v>
      </c>
      <c r="S86">
        <f>($C$7*CC86+$D$7*CD86+$E$7*R86)</f>
        <v>0</v>
      </c>
      <c r="T86">
        <f>0.61365*exp(17.502*S86/(240.97+S86))</f>
        <v>0</v>
      </c>
      <c r="U86">
        <f>(V86/W86*100)</f>
        <v>0</v>
      </c>
      <c r="V86">
        <f>BU86*(BZ86+CA86)/1000</f>
        <v>0</v>
      </c>
      <c r="W86">
        <f>0.61365*exp(17.502*CB86/(240.97+CB86))</f>
        <v>0</v>
      </c>
      <c r="X86">
        <f>(T86-BU86*(BZ86+CA86)/1000)</f>
        <v>0</v>
      </c>
      <c r="Y86">
        <f>(-G86*44100)</f>
        <v>0</v>
      </c>
      <c r="Z86">
        <f>2*29.3*N86*0.92*(CB86-S86)</f>
        <v>0</v>
      </c>
      <c r="AA86">
        <f>2*0.95*5.67E-8*(((CB86+$B$7)+273)^4-(S86+273)^4)</f>
        <v>0</v>
      </c>
      <c r="AB86">
        <f>Q86+AA86+Y86+Z86</f>
        <v>0</v>
      </c>
      <c r="AC86">
        <v>0</v>
      </c>
      <c r="AD86">
        <v>0</v>
      </c>
      <c r="AE86">
        <f>IF(AC86*$H$13&gt;=AG86,1.0,(AG86/(AG86-AC86*$H$13)))</f>
        <v>0</v>
      </c>
      <c r="AF86">
        <f>(AE86-1)*100</f>
        <v>0</v>
      </c>
      <c r="AG86">
        <f>MAX(0,($B$13+$C$13*CG86)/(1+$D$13*CG86)*BZ86/(CB86+273)*$E$13)</f>
        <v>0</v>
      </c>
      <c r="AH86" t="s">
        <v>271</v>
      </c>
      <c r="AI86" t="s">
        <v>271</v>
      </c>
      <c r="AJ86">
        <v>0</v>
      </c>
      <c r="AK86">
        <v>0</v>
      </c>
      <c r="AL86">
        <f>AK86-AJ86</f>
        <v>0</v>
      </c>
      <c r="AM86">
        <f>AL86/AK86</f>
        <v>0</v>
      </c>
      <c r="AN86">
        <v>0</v>
      </c>
      <c r="AO86" t="s">
        <v>271</v>
      </c>
      <c r="AP86" t="s">
        <v>271</v>
      </c>
      <c r="AQ86">
        <v>0</v>
      </c>
      <c r="AR86">
        <v>0</v>
      </c>
      <c r="AS86">
        <f>1-AQ86/AR86</f>
        <v>0</v>
      </c>
      <c r="AT86">
        <v>0.5</v>
      </c>
      <c r="AU86">
        <f>BK86</f>
        <v>0</v>
      </c>
      <c r="AV86">
        <f>H86</f>
        <v>0</v>
      </c>
      <c r="AW86">
        <f>AS86*AT86*AU86</f>
        <v>0</v>
      </c>
      <c r="AX86">
        <f>BC86/AR86</f>
        <v>0</v>
      </c>
      <c r="AY86">
        <f>(AV86-AN86)/AU86</f>
        <v>0</v>
      </c>
      <c r="AZ86">
        <f>(AK86-AR86)/AR86</f>
        <v>0</v>
      </c>
      <c r="BA86" t="s">
        <v>271</v>
      </c>
      <c r="BB86">
        <v>0</v>
      </c>
      <c r="BC86">
        <f>AR86-BB86</f>
        <v>0</v>
      </c>
      <c r="BD86">
        <f>(AR86-AQ86)/(AR86-BB86)</f>
        <v>0</v>
      </c>
      <c r="BE86">
        <f>(AK86-AR86)/(AK86-BB86)</f>
        <v>0</v>
      </c>
      <c r="BF86">
        <f>(AR86-AQ86)/(AR86-AJ86)</f>
        <v>0</v>
      </c>
      <c r="BG86">
        <f>(AK86-AR86)/(AK86-AJ86)</f>
        <v>0</v>
      </c>
      <c r="BH86">
        <f>(BD86*BB86/AQ86)</f>
        <v>0</v>
      </c>
      <c r="BI86">
        <f>(1-BH86)</f>
        <v>0</v>
      </c>
      <c r="BJ86">
        <f>$B$11*CH86+$C$11*CI86+$F$11*CJ86*(1-CM86)</f>
        <v>0</v>
      </c>
      <c r="BK86">
        <f>BJ86*BL86</f>
        <v>0</v>
      </c>
      <c r="BL86">
        <f>($B$11*$D$9+$C$11*$D$9+$F$11*((CW86+CO86)/MAX(CW86+CO86+CX86, 0.1)*$I$9+CX86/MAX(CW86+CO86+CX86, 0.1)*$J$9))/($B$11+$C$11+$F$11)</f>
        <v>0</v>
      </c>
      <c r="BM86">
        <f>($B$11*$K$9+$C$11*$K$9+$F$11*((CW86+CO86)/MAX(CW86+CO86+CX86, 0.1)*$P$9+CX86/MAX(CW86+CO86+CX86, 0.1)*$Q$9))/($B$11+$C$11+$F$11)</f>
        <v>0</v>
      </c>
      <c r="BN86">
        <v>6</v>
      </c>
      <c r="BO86">
        <v>0.5</v>
      </c>
      <c r="BP86" t="s">
        <v>272</v>
      </c>
      <c r="BQ86">
        <v>2</v>
      </c>
      <c r="BR86">
        <v>1604418367.1</v>
      </c>
      <c r="BS86">
        <v>213.889</v>
      </c>
      <c r="BT86">
        <v>235.251</v>
      </c>
      <c r="BU86">
        <v>21.7904</v>
      </c>
      <c r="BV86">
        <v>20.0802</v>
      </c>
      <c r="BW86">
        <v>213.976</v>
      </c>
      <c r="BX86">
        <v>21.4621</v>
      </c>
      <c r="BY86">
        <v>500.046</v>
      </c>
      <c r="BZ86">
        <v>100.545</v>
      </c>
      <c r="CA86">
        <v>0.100242</v>
      </c>
      <c r="CB86">
        <v>25.1043</v>
      </c>
      <c r="CC86">
        <v>24.9832</v>
      </c>
      <c r="CD86">
        <v>999.9</v>
      </c>
      <c r="CE86">
        <v>0</v>
      </c>
      <c r="CF86">
        <v>0</v>
      </c>
      <c r="CG86">
        <v>9966.88</v>
      </c>
      <c r="CH86">
        <v>0</v>
      </c>
      <c r="CI86">
        <v>0.979953</v>
      </c>
      <c r="CJ86">
        <v>1200.08</v>
      </c>
      <c r="CK86">
        <v>0.967011</v>
      </c>
      <c r="CL86">
        <v>0.032989</v>
      </c>
      <c r="CM86">
        <v>0</v>
      </c>
      <c r="CN86">
        <v>2.7016</v>
      </c>
      <c r="CO86">
        <v>0</v>
      </c>
      <c r="CP86">
        <v>7767.3</v>
      </c>
      <c r="CQ86">
        <v>11402.2</v>
      </c>
      <c r="CR86">
        <v>38.125</v>
      </c>
      <c r="CS86">
        <v>41.25</v>
      </c>
      <c r="CT86">
        <v>39.625</v>
      </c>
      <c r="CU86">
        <v>39.937</v>
      </c>
      <c r="CV86">
        <v>38.437</v>
      </c>
      <c r="CW86">
        <v>1160.49</v>
      </c>
      <c r="CX86">
        <v>39.59</v>
      </c>
      <c r="CY86">
        <v>0</v>
      </c>
      <c r="CZ86">
        <v>1604418367.1</v>
      </c>
      <c r="DA86">
        <v>0</v>
      </c>
      <c r="DB86">
        <v>2.607436</v>
      </c>
      <c r="DC86">
        <v>0.178099998066663</v>
      </c>
      <c r="DD86">
        <v>170.017692585165</v>
      </c>
      <c r="DE86">
        <v>7745.8928</v>
      </c>
      <c r="DF86">
        <v>15</v>
      </c>
      <c r="DG86">
        <v>1604417947.1</v>
      </c>
      <c r="DH86" t="s">
        <v>273</v>
      </c>
      <c r="DI86">
        <v>1604417940.1</v>
      </c>
      <c r="DJ86">
        <v>1604417947.1</v>
      </c>
      <c r="DK86">
        <v>1</v>
      </c>
      <c r="DL86">
        <v>-0.134</v>
      </c>
      <c r="DM86">
        <v>0.013</v>
      </c>
      <c r="DN86">
        <v>0.037</v>
      </c>
      <c r="DO86">
        <v>0.31</v>
      </c>
      <c r="DP86">
        <v>420</v>
      </c>
      <c r="DQ86">
        <v>20</v>
      </c>
      <c r="DR86">
        <v>0.08</v>
      </c>
      <c r="DS86">
        <v>0.06</v>
      </c>
      <c r="DT86">
        <v>0</v>
      </c>
      <c r="DU86">
        <v>0</v>
      </c>
      <c r="DV86" t="s">
        <v>274</v>
      </c>
      <c r="DW86">
        <v>100</v>
      </c>
      <c r="DX86">
        <v>100</v>
      </c>
      <c r="DY86">
        <v>-0.087</v>
      </c>
      <c r="DZ86">
        <v>0.3283</v>
      </c>
      <c r="EA86">
        <v>-0.278027610152098</v>
      </c>
      <c r="EB86">
        <v>0.00106189765250334</v>
      </c>
      <c r="EC86">
        <v>-8.23004791133579e-07</v>
      </c>
      <c r="ED86">
        <v>1.95222372915411e-10</v>
      </c>
      <c r="EE86">
        <v>0.0605696754882689</v>
      </c>
      <c r="EF86">
        <v>0.0242991256848972</v>
      </c>
      <c r="EG86">
        <v>-0.00102667963148939</v>
      </c>
      <c r="EH86">
        <v>2.21636158600722e-05</v>
      </c>
      <c r="EI86">
        <v>2</v>
      </c>
      <c r="EJ86">
        <v>2037</v>
      </c>
      <c r="EK86">
        <v>1</v>
      </c>
      <c r="EL86">
        <v>24</v>
      </c>
      <c r="EM86">
        <v>7.1</v>
      </c>
      <c r="EN86">
        <v>7</v>
      </c>
      <c r="EO86">
        <v>2</v>
      </c>
      <c r="EP86">
        <v>511.597</v>
      </c>
      <c r="EQ86">
        <v>526.728</v>
      </c>
      <c r="ER86">
        <v>22.7059</v>
      </c>
      <c r="ES86">
        <v>25.4809</v>
      </c>
      <c r="ET86">
        <v>30</v>
      </c>
      <c r="EU86">
        <v>25.3342</v>
      </c>
      <c r="EV86">
        <v>25.2927</v>
      </c>
      <c r="EW86">
        <v>13.1723</v>
      </c>
      <c r="EX86">
        <v>25.4492</v>
      </c>
      <c r="EY86">
        <v>100</v>
      </c>
      <c r="EZ86">
        <v>22.7087</v>
      </c>
      <c r="FA86">
        <v>246.74</v>
      </c>
      <c r="FB86">
        <v>20</v>
      </c>
      <c r="FC86">
        <v>102.326</v>
      </c>
      <c r="FD86">
        <v>102.097</v>
      </c>
    </row>
    <row r="87" spans="1:160">
      <c r="A87">
        <v>71</v>
      </c>
      <c r="B87">
        <v>1604418369.1</v>
      </c>
      <c r="C87">
        <v>140</v>
      </c>
      <c r="D87" t="s">
        <v>413</v>
      </c>
      <c r="E87" t="s">
        <v>414</v>
      </c>
      <c r="F87">
        <v>1604418369.1</v>
      </c>
      <c r="G87">
        <f>BY87*AE87*(BU87-BV87)/(100*BN87*(1000-AE87*BU87))</f>
        <v>0</v>
      </c>
      <c r="H87">
        <f>BY87*AE87*(BT87-BS87*(1000-AE87*BV87)/(1000-AE87*BU87))/(100*BN87)</f>
        <v>0</v>
      </c>
      <c r="I87">
        <f>BS87 - IF(AE87&gt;1, H87*BN87*100.0/(AG87*CG87), 0)</f>
        <v>0</v>
      </c>
      <c r="J87">
        <f>((P87-G87/2)*I87-H87)/(P87+G87/2)</f>
        <v>0</v>
      </c>
      <c r="K87">
        <f>J87*(BZ87+CA87)/1000.0</f>
        <v>0</v>
      </c>
      <c r="L87">
        <f>(BS87 - IF(AE87&gt;1, H87*BN87*100.0/(AG87*CG87), 0))*(BZ87+CA87)/1000.0</f>
        <v>0</v>
      </c>
      <c r="M87">
        <f>2.0/((1/O87-1/N87)+SIGN(O87)*SQRT((1/O87-1/N87)*(1/O87-1/N87) + 4*BO87/((BO87+1)*(BO87+1))*(2*1/O87*1/N87-1/N87*1/N87)))</f>
        <v>0</v>
      </c>
      <c r="N87">
        <f>IF(LEFT(BP87,1)&lt;&gt;"0",IF(LEFT(BP87,1)="1",3.0,BQ87),$D$5+$E$5*(CG87*BZ87/($K$5*1000))+$F$5*(CG87*BZ87/($K$5*1000))*MAX(MIN(BN87,$J$5),$I$5)*MAX(MIN(BN87,$J$5),$I$5)+$G$5*MAX(MIN(BN87,$J$5),$I$5)*(CG87*BZ87/($K$5*1000))+$H$5*(CG87*BZ87/($K$5*1000))*(CG87*BZ87/($K$5*1000)))</f>
        <v>0</v>
      </c>
      <c r="O87">
        <f>G87*(1000-(1000*0.61365*exp(17.502*S87/(240.97+S87))/(BZ87+CA87)+BU87)/2)/(1000*0.61365*exp(17.502*S87/(240.97+S87))/(BZ87+CA87)-BU87)</f>
        <v>0</v>
      </c>
      <c r="P87">
        <f>1/((BO87+1)/(M87/1.6)+1/(N87/1.37)) + BO87/((BO87+1)/(M87/1.6) + BO87/(N87/1.37))</f>
        <v>0</v>
      </c>
      <c r="Q87">
        <f>(BK87*BM87)</f>
        <v>0</v>
      </c>
      <c r="R87">
        <f>(CB87+(Q87+2*0.95*5.67E-8*(((CB87+$B$7)+273)^4-(CB87+273)^4)-44100*G87)/(1.84*29.3*N87+8*0.95*5.67E-8*(CB87+273)^3))</f>
        <v>0</v>
      </c>
      <c r="S87">
        <f>($C$7*CC87+$D$7*CD87+$E$7*R87)</f>
        <v>0</v>
      </c>
      <c r="T87">
        <f>0.61365*exp(17.502*S87/(240.97+S87))</f>
        <v>0</v>
      </c>
      <c r="U87">
        <f>(V87/W87*100)</f>
        <v>0</v>
      </c>
      <c r="V87">
        <f>BU87*(BZ87+CA87)/1000</f>
        <v>0</v>
      </c>
      <c r="W87">
        <f>0.61365*exp(17.502*CB87/(240.97+CB87))</f>
        <v>0</v>
      </c>
      <c r="X87">
        <f>(T87-BU87*(BZ87+CA87)/1000)</f>
        <v>0</v>
      </c>
      <c r="Y87">
        <f>(-G87*44100)</f>
        <v>0</v>
      </c>
      <c r="Z87">
        <f>2*29.3*N87*0.92*(CB87-S87)</f>
        <v>0</v>
      </c>
      <c r="AA87">
        <f>2*0.95*5.67E-8*(((CB87+$B$7)+273)^4-(S87+273)^4)</f>
        <v>0</v>
      </c>
      <c r="AB87">
        <f>Q87+AA87+Y87+Z87</f>
        <v>0</v>
      </c>
      <c r="AC87">
        <v>0</v>
      </c>
      <c r="AD87">
        <v>0</v>
      </c>
      <c r="AE87">
        <f>IF(AC87*$H$13&gt;=AG87,1.0,(AG87/(AG87-AC87*$H$13)))</f>
        <v>0</v>
      </c>
      <c r="AF87">
        <f>(AE87-1)*100</f>
        <v>0</v>
      </c>
      <c r="AG87">
        <f>MAX(0,($B$13+$C$13*CG87)/(1+$D$13*CG87)*BZ87/(CB87+273)*$E$13)</f>
        <v>0</v>
      </c>
      <c r="AH87" t="s">
        <v>271</v>
      </c>
      <c r="AI87" t="s">
        <v>271</v>
      </c>
      <c r="AJ87">
        <v>0</v>
      </c>
      <c r="AK87">
        <v>0</v>
      </c>
      <c r="AL87">
        <f>AK87-AJ87</f>
        <v>0</v>
      </c>
      <c r="AM87">
        <f>AL87/AK87</f>
        <v>0</v>
      </c>
      <c r="AN87">
        <v>0</v>
      </c>
      <c r="AO87" t="s">
        <v>271</v>
      </c>
      <c r="AP87" t="s">
        <v>271</v>
      </c>
      <c r="AQ87">
        <v>0</v>
      </c>
      <c r="AR87">
        <v>0</v>
      </c>
      <c r="AS87">
        <f>1-AQ87/AR87</f>
        <v>0</v>
      </c>
      <c r="AT87">
        <v>0.5</v>
      </c>
      <c r="AU87">
        <f>BK87</f>
        <v>0</v>
      </c>
      <c r="AV87">
        <f>H87</f>
        <v>0</v>
      </c>
      <c r="AW87">
        <f>AS87*AT87*AU87</f>
        <v>0</v>
      </c>
      <c r="AX87">
        <f>BC87/AR87</f>
        <v>0</v>
      </c>
      <c r="AY87">
        <f>(AV87-AN87)/AU87</f>
        <v>0</v>
      </c>
      <c r="AZ87">
        <f>(AK87-AR87)/AR87</f>
        <v>0</v>
      </c>
      <c r="BA87" t="s">
        <v>271</v>
      </c>
      <c r="BB87">
        <v>0</v>
      </c>
      <c r="BC87">
        <f>AR87-BB87</f>
        <v>0</v>
      </c>
      <c r="BD87">
        <f>(AR87-AQ87)/(AR87-BB87)</f>
        <v>0</v>
      </c>
      <c r="BE87">
        <f>(AK87-AR87)/(AK87-BB87)</f>
        <v>0</v>
      </c>
      <c r="BF87">
        <f>(AR87-AQ87)/(AR87-AJ87)</f>
        <v>0</v>
      </c>
      <c r="BG87">
        <f>(AK87-AR87)/(AK87-AJ87)</f>
        <v>0</v>
      </c>
      <c r="BH87">
        <f>(BD87*BB87/AQ87)</f>
        <v>0</v>
      </c>
      <c r="BI87">
        <f>(1-BH87)</f>
        <v>0</v>
      </c>
      <c r="BJ87">
        <f>$B$11*CH87+$C$11*CI87+$F$11*CJ87*(1-CM87)</f>
        <v>0</v>
      </c>
      <c r="BK87">
        <f>BJ87*BL87</f>
        <v>0</v>
      </c>
      <c r="BL87">
        <f>($B$11*$D$9+$C$11*$D$9+$F$11*((CW87+CO87)/MAX(CW87+CO87+CX87, 0.1)*$I$9+CX87/MAX(CW87+CO87+CX87, 0.1)*$J$9))/($B$11+$C$11+$F$11)</f>
        <v>0</v>
      </c>
      <c r="BM87">
        <f>($B$11*$K$9+$C$11*$K$9+$F$11*((CW87+CO87)/MAX(CW87+CO87+CX87, 0.1)*$P$9+CX87/MAX(CW87+CO87+CX87, 0.1)*$Q$9))/($B$11+$C$11+$F$11)</f>
        <v>0</v>
      </c>
      <c r="BN87">
        <v>6</v>
      </c>
      <c r="BO87">
        <v>0.5</v>
      </c>
      <c r="BP87" t="s">
        <v>272</v>
      </c>
      <c r="BQ87">
        <v>2</v>
      </c>
      <c r="BR87">
        <v>1604418369.1</v>
      </c>
      <c r="BS87">
        <v>217.089</v>
      </c>
      <c r="BT87">
        <v>238.72</v>
      </c>
      <c r="BU87">
        <v>21.7931</v>
      </c>
      <c r="BV87">
        <v>20.0826</v>
      </c>
      <c r="BW87">
        <v>217.174</v>
      </c>
      <c r="BX87">
        <v>21.4648</v>
      </c>
      <c r="BY87">
        <v>499.953</v>
      </c>
      <c r="BZ87">
        <v>100.544</v>
      </c>
      <c r="CA87">
        <v>0.099686</v>
      </c>
      <c r="CB87">
        <v>25.1051</v>
      </c>
      <c r="CC87">
        <v>24.9807</v>
      </c>
      <c r="CD87">
        <v>999.9</v>
      </c>
      <c r="CE87">
        <v>0</v>
      </c>
      <c r="CF87">
        <v>0</v>
      </c>
      <c r="CG87">
        <v>9998.12</v>
      </c>
      <c r="CH87">
        <v>0</v>
      </c>
      <c r="CI87">
        <v>0.998152</v>
      </c>
      <c r="CJ87">
        <v>1199.77</v>
      </c>
      <c r="CK87">
        <v>0.967003</v>
      </c>
      <c r="CL87">
        <v>0.0329973</v>
      </c>
      <c r="CM87">
        <v>0</v>
      </c>
      <c r="CN87">
        <v>2.7421</v>
      </c>
      <c r="CO87">
        <v>0</v>
      </c>
      <c r="CP87">
        <v>7770.24</v>
      </c>
      <c r="CQ87">
        <v>11399.3</v>
      </c>
      <c r="CR87">
        <v>38.125</v>
      </c>
      <c r="CS87">
        <v>41.187</v>
      </c>
      <c r="CT87">
        <v>39.562</v>
      </c>
      <c r="CU87">
        <v>39.937</v>
      </c>
      <c r="CV87">
        <v>38.437</v>
      </c>
      <c r="CW87">
        <v>1160.18</v>
      </c>
      <c r="CX87">
        <v>39.59</v>
      </c>
      <c r="CY87">
        <v>0</v>
      </c>
      <c r="CZ87">
        <v>1604418368.9</v>
      </c>
      <c r="DA87">
        <v>0</v>
      </c>
      <c r="DB87">
        <v>2.58350384615385</v>
      </c>
      <c r="DC87">
        <v>-0.0355658087380321</v>
      </c>
      <c r="DD87">
        <v>171.479658118413</v>
      </c>
      <c r="DE87">
        <v>7750.16692307692</v>
      </c>
      <c r="DF87">
        <v>15</v>
      </c>
      <c r="DG87">
        <v>1604417947.1</v>
      </c>
      <c r="DH87" t="s">
        <v>273</v>
      </c>
      <c r="DI87">
        <v>1604417940.1</v>
      </c>
      <c r="DJ87">
        <v>1604417947.1</v>
      </c>
      <c r="DK87">
        <v>1</v>
      </c>
      <c r="DL87">
        <v>-0.134</v>
      </c>
      <c r="DM87">
        <v>0.013</v>
      </c>
      <c r="DN87">
        <v>0.037</v>
      </c>
      <c r="DO87">
        <v>0.31</v>
      </c>
      <c r="DP87">
        <v>420</v>
      </c>
      <c r="DQ87">
        <v>20</v>
      </c>
      <c r="DR87">
        <v>0.08</v>
      </c>
      <c r="DS87">
        <v>0.06</v>
      </c>
      <c r="DT87">
        <v>0</v>
      </c>
      <c r="DU87">
        <v>0</v>
      </c>
      <c r="DV87" t="s">
        <v>274</v>
      </c>
      <c r="DW87">
        <v>100</v>
      </c>
      <c r="DX87">
        <v>100</v>
      </c>
      <c r="DY87">
        <v>-0.085</v>
      </c>
      <c r="DZ87">
        <v>0.3283</v>
      </c>
      <c r="EA87">
        <v>-0.278027610152098</v>
      </c>
      <c r="EB87">
        <v>0.00106189765250334</v>
      </c>
      <c r="EC87">
        <v>-8.23004791133579e-07</v>
      </c>
      <c r="ED87">
        <v>1.95222372915411e-10</v>
      </c>
      <c r="EE87">
        <v>0.0605696754882689</v>
      </c>
      <c r="EF87">
        <v>0.0242991256848972</v>
      </c>
      <c r="EG87">
        <v>-0.00102667963148939</v>
      </c>
      <c r="EH87">
        <v>2.21636158600722e-05</v>
      </c>
      <c r="EI87">
        <v>2</v>
      </c>
      <c r="EJ87">
        <v>2037</v>
      </c>
      <c r="EK87">
        <v>1</v>
      </c>
      <c r="EL87">
        <v>24</v>
      </c>
      <c r="EM87">
        <v>7.2</v>
      </c>
      <c r="EN87">
        <v>7</v>
      </c>
      <c r="EO87">
        <v>2</v>
      </c>
      <c r="EP87">
        <v>511.482</v>
      </c>
      <c r="EQ87">
        <v>526.938</v>
      </c>
      <c r="ER87">
        <v>22.7103</v>
      </c>
      <c r="ES87">
        <v>25.4798</v>
      </c>
      <c r="ET87">
        <v>30</v>
      </c>
      <c r="EU87">
        <v>25.3342</v>
      </c>
      <c r="EV87">
        <v>25.2927</v>
      </c>
      <c r="EW87">
        <v>13.3142</v>
      </c>
      <c r="EX87">
        <v>25.732</v>
      </c>
      <c r="EY87">
        <v>100</v>
      </c>
      <c r="EZ87">
        <v>22.7193</v>
      </c>
      <c r="FA87">
        <v>252.23</v>
      </c>
      <c r="FB87">
        <v>20</v>
      </c>
      <c r="FC87">
        <v>102.325</v>
      </c>
      <c r="FD87">
        <v>102.095</v>
      </c>
    </row>
    <row r="88" spans="1:160">
      <c r="A88">
        <v>72</v>
      </c>
      <c r="B88">
        <v>1604418371.1</v>
      </c>
      <c r="C88">
        <v>142</v>
      </c>
      <c r="D88" t="s">
        <v>415</v>
      </c>
      <c r="E88" t="s">
        <v>416</v>
      </c>
      <c r="F88">
        <v>1604418371.1</v>
      </c>
      <c r="G88">
        <f>BY88*AE88*(BU88-BV88)/(100*BN88*(1000-AE88*BU88))</f>
        <v>0</v>
      </c>
      <c r="H88">
        <f>BY88*AE88*(BT88-BS88*(1000-AE88*BV88)/(1000-AE88*BU88))/(100*BN88)</f>
        <v>0</v>
      </c>
      <c r="I88">
        <f>BS88 - IF(AE88&gt;1, H88*BN88*100.0/(AG88*CG88), 0)</f>
        <v>0</v>
      </c>
      <c r="J88">
        <f>((P88-G88/2)*I88-H88)/(P88+G88/2)</f>
        <v>0</v>
      </c>
      <c r="K88">
        <f>J88*(BZ88+CA88)/1000.0</f>
        <v>0</v>
      </c>
      <c r="L88">
        <f>(BS88 - IF(AE88&gt;1, H88*BN88*100.0/(AG88*CG88), 0))*(BZ88+CA88)/1000.0</f>
        <v>0</v>
      </c>
      <c r="M88">
        <f>2.0/((1/O88-1/N88)+SIGN(O88)*SQRT((1/O88-1/N88)*(1/O88-1/N88) + 4*BO88/((BO88+1)*(BO88+1))*(2*1/O88*1/N88-1/N88*1/N88)))</f>
        <v>0</v>
      </c>
      <c r="N88">
        <f>IF(LEFT(BP88,1)&lt;&gt;"0",IF(LEFT(BP88,1)="1",3.0,BQ88),$D$5+$E$5*(CG88*BZ88/($K$5*1000))+$F$5*(CG88*BZ88/($K$5*1000))*MAX(MIN(BN88,$J$5),$I$5)*MAX(MIN(BN88,$J$5),$I$5)+$G$5*MAX(MIN(BN88,$J$5),$I$5)*(CG88*BZ88/($K$5*1000))+$H$5*(CG88*BZ88/($K$5*1000))*(CG88*BZ88/($K$5*1000)))</f>
        <v>0</v>
      </c>
      <c r="O88">
        <f>G88*(1000-(1000*0.61365*exp(17.502*S88/(240.97+S88))/(BZ88+CA88)+BU88)/2)/(1000*0.61365*exp(17.502*S88/(240.97+S88))/(BZ88+CA88)-BU88)</f>
        <v>0</v>
      </c>
      <c r="P88">
        <f>1/((BO88+1)/(M88/1.6)+1/(N88/1.37)) + BO88/((BO88+1)/(M88/1.6) + BO88/(N88/1.37))</f>
        <v>0</v>
      </c>
      <c r="Q88">
        <f>(BK88*BM88)</f>
        <v>0</v>
      </c>
      <c r="R88">
        <f>(CB88+(Q88+2*0.95*5.67E-8*(((CB88+$B$7)+273)^4-(CB88+273)^4)-44100*G88)/(1.84*29.3*N88+8*0.95*5.67E-8*(CB88+273)^3))</f>
        <v>0</v>
      </c>
      <c r="S88">
        <f>($C$7*CC88+$D$7*CD88+$E$7*R88)</f>
        <v>0</v>
      </c>
      <c r="T88">
        <f>0.61365*exp(17.502*S88/(240.97+S88))</f>
        <v>0</v>
      </c>
      <c r="U88">
        <f>(V88/W88*100)</f>
        <v>0</v>
      </c>
      <c r="V88">
        <f>BU88*(BZ88+CA88)/1000</f>
        <v>0</v>
      </c>
      <c r="W88">
        <f>0.61365*exp(17.502*CB88/(240.97+CB88))</f>
        <v>0</v>
      </c>
      <c r="X88">
        <f>(T88-BU88*(BZ88+CA88)/1000)</f>
        <v>0</v>
      </c>
      <c r="Y88">
        <f>(-G88*44100)</f>
        <v>0</v>
      </c>
      <c r="Z88">
        <f>2*29.3*N88*0.92*(CB88-S88)</f>
        <v>0</v>
      </c>
      <c r="AA88">
        <f>2*0.95*5.67E-8*(((CB88+$B$7)+273)^4-(S88+273)^4)</f>
        <v>0</v>
      </c>
      <c r="AB88">
        <f>Q88+AA88+Y88+Z88</f>
        <v>0</v>
      </c>
      <c r="AC88">
        <v>0</v>
      </c>
      <c r="AD88">
        <v>0</v>
      </c>
      <c r="AE88">
        <f>IF(AC88*$H$13&gt;=AG88,1.0,(AG88/(AG88-AC88*$H$13)))</f>
        <v>0</v>
      </c>
      <c r="AF88">
        <f>(AE88-1)*100</f>
        <v>0</v>
      </c>
      <c r="AG88">
        <f>MAX(0,($B$13+$C$13*CG88)/(1+$D$13*CG88)*BZ88/(CB88+273)*$E$13)</f>
        <v>0</v>
      </c>
      <c r="AH88" t="s">
        <v>271</v>
      </c>
      <c r="AI88" t="s">
        <v>271</v>
      </c>
      <c r="AJ88">
        <v>0</v>
      </c>
      <c r="AK88">
        <v>0</v>
      </c>
      <c r="AL88">
        <f>AK88-AJ88</f>
        <v>0</v>
      </c>
      <c r="AM88">
        <f>AL88/AK88</f>
        <v>0</v>
      </c>
      <c r="AN88">
        <v>0</v>
      </c>
      <c r="AO88" t="s">
        <v>271</v>
      </c>
      <c r="AP88" t="s">
        <v>271</v>
      </c>
      <c r="AQ88">
        <v>0</v>
      </c>
      <c r="AR88">
        <v>0</v>
      </c>
      <c r="AS88">
        <f>1-AQ88/AR88</f>
        <v>0</v>
      </c>
      <c r="AT88">
        <v>0.5</v>
      </c>
      <c r="AU88">
        <f>BK88</f>
        <v>0</v>
      </c>
      <c r="AV88">
        <f>H88</f>
        <v>0</v>
      </c>
      <c r="AW88">
        <f>AS88*AT88*AU88</f>
        <v>0</v>
      </c>
      <c r="AX88">
        <f>BC88/AR88</f>
        <v>0</v>
      </c>
      <c r="AY88">
        <f>(AV88-AN88)/AU88</f>
        <v>0</v>
      </c>
      <c r="AZ88">
        <f>(AK88-AR88)/AR88</f>
        <v>0</v>
      </c>
      <c r="BA88" t="s">
        <v>271</v>
      </c>
      <c r="BB88">
        <v>0</v>
      </c>
      <c r="BC88">
        <f>AR88-BB88</f>
        <v>0</v>
      </c>
      <c r="BD88">
        <f>(AR88-AQ88)/(AR88-BB88)</f>
        <v>0</v>
      </c>
      <c r="BE88">
        <f>(AK88-AR88)/(AK88-BB88)</f>
        <v>0</v>
      </c>
      <c r="BF88">
        <f>(AR88-AQ88)/(AR88-AJ88)</f>
        <v>0</v>
      </c>
      <c r="BG88">
        <f>(AK88-AR88)/(AK88-AJ88)</f>
        <v>0</v>
      </c>
      <c r="BH88">
        <f>(BD88*BB88/AQ88)</f>
        <v>0</v>
      </c>
      <c r="BI88">
        <f>(1-BH88)</f>
        <v>0</v>
      </c>
      <c r="BJ88">
        <f>$B$11*CH88+$C$11*CI88+$F$11*CJ88*(1-CM88)</f>
        <v>0</v>
      </c>
      <c r="BK88">
        <f>BJ88*BL88</f>
        <v>0</v>
      </c>
      <c r="BL88">
        <f>($B$11*$D$9+$C$11*$D$9+$F$11*((CW88+CO88)/MAX(CW88+CO88+CX88, 0.1)*$I$9+CX88/MAX(CW88+CO88+CX88, 0.1)*$J$9))/($B$11+$C$11+$F$11)</f>
        <v>0</v>
      </c>
      <c r="BM88">
        <f>($B$11*$K$9+$C$11*$K$9+$F$11*((CW88+CO88)/MAX(CW88+CO88+CX88, 0.1)*$P$9+CX88/MAX(CW88+CO88+CX88, 0.1)*$Q$9))/($B$11+$C$11+$F$11)</f>
        <v>0</v>
      </c>
      <c r="BN88">
        <v>6</v>
      </c>
      <c r="BO88">
        <v>0.5</v>
      </c>
      <c r="BP88" t="s">
        <v>272</v>
      </c>
      <c r="BQ88">
        <v>2</v>
      </c>
      <c r="BR88">
        <v>1604418371.1</v>
      </c>
      <c r="BS88">
        <v>220.328</v>
      </c>
      <c r="BT88">
        <v>241.965</v>
      </c>
      <c r="BU88">
        <v>21.7916</v>
      </c>
      <c r="BV88">
        <v>20.0834</v>
      </c>
      <c r="BW88">
        <v>220.41</v>
      </c>
      <c r="BX88">
        <v>21.4633</v>
      </c>
      <c r="BY88">
        <v>500.053</v>
      </c>
      <c r="BZ88">
        <v>100.546</v>
      </c>
      <c r="CA88">
        <v>0.100347</v>
      </c>
      <c r="CB88">
        <v>25.1072</v>
      </c>
      <c r="CC88">
        <v>24.9819</v>
      </c>
      <c r="CD88">
        <v>999.9</v>
      </c>
      <c r="CE88">
        <v>0</v>
      </c>
      <c r="CF88">
        <v>0</v>
      </c>
      <c r="CG88">
        <v>9971.25</v>
      </c>
      <c r="CH88">
        <v>0</v>
      </c>
      <c r="CI88">
        <v>0.989752</v>
      </c>
      <c r="CJ88">
        <v>1200.08</v>
      </c>
      <c r="CK88">
        <v>0.967011</v>
      </c>
      <c r="CL88">
        <v>0.032989</v>
      </c>
      <c r="CM88">
        <v>0</v>
      </c>
      <c r="CN88">
        <v>2.6376</v>
      </c>
      <c r="CO88">
        <v>0</v>
      </c>
      <c r="CP88">
        <v>7780.14</v>
      </c>
      <c r="CQ88">
        <v>11402.3</v>
      </c>
      <c r="CR88">
        <v>38.125</v>
      </c>
      <c r="CS88">
        <v>41.25</v>
      </c>
      <c r="CT88">
        <v>39.625</v>
      </c>
      <c r="CU88">
        <v>39.937</v>
      </c>
      <c r="CV88">
        <v>38.437</v>
      </c>
      <c r="CW88">
        <v>1160.49</v>
      </c>
      <c r="CX88">
        <v>39.59</v>
      </c>
      <c r="CY88">
        <v>0</v>
      </c>
      <c r="CZ88">
        <v>1604418371.3</v>
      </c>
      <c r="DA88">
        <v>0</v>
      </c>
      <c r="DB88">
        <v>2.60152692307692</v>
      </c>
      <c r="DC88">
        <v>-0.120981196223732</v>
      </c>
      <c r="DD88">
        <v>176.174700933233</v>
      </c>
      <c r="DE88">
        <v>7757.22115384615</v>
      </c>
      <c r="DF88">
        <v>15</v>
      </c>
      <c r="DG88">
        <v>1604417947.1</v>
      </c>
      <c r="DH88" t="s">
        <v>273</v>
      </c>
      <c r="DI88">
        <v>1604417940.1</v>
      </c>
      <c r="DJ88">
        <v>1604417947.1</v>
      </c>
      <c r="DK88">
        <v>1</v>
      </c>
      <c r="DL88">
        <v>-0.134</v>
      </c>
      <c r="DM88">
        <v>0.013</v>
      </c>
      <c r="DN88">
        <v>0.037</v>
      </c>
      <c r="DO88">
        <v>0.31</v>
      </c>
      <c r="DP88">
        <v>420</v>
      </c>
      <c r="DQ88">
        <v>20</v>
      </c>
      <c r="DR88">
        <v>0.08</v>
      </c>
      <c r="DS88">
        <v>0.06</v>
      </c>
      <c r="DT88">
        <v>0</v>
      </c>
      <c r="DU88">
        <v>0</v>
      </c>
      <c r="DV88" t="s">
        <v>274</v>
      </c>
      <c r="DW88">
        <v>100</v>
      </c>
      <c r="DX88">
        <v>100</v>
      </c>
      <c r="DY88">
        <v>-0.082</v>
      </c>
      <c r="DZ88">
        <v>0.3283</v>
      </c>
      <c r="EA88">
        <v>-0.278027610152098</v>
      </c>
      <c r="EB88">
        <v>0.00106189765250334</v>
      </c>
      <c r="EC88">
        <v>-8.23004791133579e-07</v>
      </c>
      <c r="ED88">
        <v>1.95222372915411e-10</v>
      </c>
      <c r="EE88">
        <v>0.0605696754882689</v>
      </c>
      <c r="EF88">
        <v>0.0242991256848972</v>
      </c>
      <c r="EG88">
        <v>-0.00102667963148939</v>
      </c>
      <c r="EH88">
        <v>2.21636158600722e-05</v>
      </c>
      <c r="EI88">
        <v>2</v>
      </c>
      <c r="EJ88">
        <v>2037</v>
      </c>
      <c r="EK88">
        <v>1</v>
      </c>
      <c r="EL88">
        <v>24</v>
      </c>
      <c r="EM88">
        <v>7.2</v>
      </c>
      <c r="EN88">
        <v>7.1</v>
      </c>
      <c r="EO88">
        <v>2</v>
      </c>
      <c r="EP88">
        <v>511.611</v>
      </c>
      <c r="EQ88">
        <v>526.843</v>
      </c>
      <c r="ER88">
        <v>22.7141</v>
      </c>
      <c r="ES88">
        <v>25.4795</v>
      </c>
      <c r="ET88">
        <v>30</v>
      </c>
      <c r="EU88">
        <v>25.3342</v>
      </c>
      <c r="EV88">
        <v>25.2927</v>
      </c>
      <c r="EW88">
        <v>13.4377</v>
      </c>
      <c r="EX88">
        <v>25.732</v>
      </c>
      <c r="EY88">
        <v>100</v>
      </c>
      <c r="EZ88">
        <v>22.7193</v>
      </c>
      <c r="FA88">
        <v>252.23</v>
      </c>
      <c r="FB88">
        <v>20</v>
      </c>
      <c r="FC88">
        <v>102.325</v>
      </c>
      <c r="FD88">
        <v>102.096</v>
      </c>
    </row>
    <row r="89" spans="1:160">
      <c r="A89">
        <v>73</v>
      </c>
      <c r="B89">
        <v>1604418373.1</v>
      </c>
      <c r="C89">
        <v>144</v>
      </c>
      <c r="D89" t="s">
        <v>417</v>
      </c>
      <c r="E89" t="s">
        <v>418</v>
      </c>
      <c r="F89">
        <v>1604418373.1</v>
      </c>
      <c r="G89">
        <f>BY89*AE89*(BU89-BV89)/(100*BN89*(1000-AE89*BU89))</f>
        <v>0</v>
      </c>
      <c r="H89">
        <f>BY89*AE89*(BT89-BS89*(1000-AE89*BV89)/(1000-AE89*BU89))/(100*BN89)</f>
        <v>0</v>
      </c>
      <c r="I89">
        <f>BS89 - IF(AE89&gt;1, H89*BN89*100.0/(AG89*CG89), 0)</f>
        <v>0</v>
      </c>
      <c r="J89">
        <f>((P89-G89/2)*I89-H89)/(P89+G89/2)</f>
        <v>0</v>
      </c>
      <c r="K89">
        <f>J89*(BZ89+CA89)/1000.0</f>
        <v>0</v>
      </c>
      <c r="L89">
        <f>(BS89 - IF(AE89&gt;1, H89*BN89*100.0/(AG89*CG89), 0))*(BZ89+CA89)/1000.0</f>
        <v>0</v>
      </c>
      <c r="M89">
        <f>2.0/((1/O89-1/N89)+SIGN(O89)*SQRT((1/O89-1/N89)*(1/O89-1/N89) + 4*BO89/((BO89+1)*(BO89+1))*(2*1/O89*1/N89-1/N89*1/N89)))</f>
        <v>0</v>
      </c>
      <c r="N89">
        <f>IF(LEFT(BP89,1)&lt;&gt;"0",IF(LEFT(BP89,1)="1",3.0,BQ89),$D$5+$E$5*(CG89*BZ89/($K$5*1000))+$F$5*(CG89*BZ89/($K$5*1000))*MAX(MIN(BN89,$J$5),$I$5)*MAX(MIN(BN89,$J$5),$I$5)+$G$5*MAX(MIN(BN89,$J$5),$I$5)*(CG89*BZ89/($K$5*1000))+$H$5*(CG89*BZ89/($K$5*1000))*(CG89*BZ89/($K$5*1000)))</f>
        <v>0</v>
      </c>
      <c r="O89">
        <f>G89*(1000-(1000*0.61365*exp(17.502*S89/(240.97+S89))/(BZ89+CA89)+BU89)/2)/(1000*0.61365*exp(17.502*S89/(240.97+S89))/(BZ89+CA89)-BU89)</f>
        <v>0</v>
      </c>
      <c r="P89">
        <f>1/((BO89+1)/(M89/1.6)+1/(N89/1.37)) + BO89/((BO89+1)/(M89/1.6) + BO89/(N89/1.37))</f>
        <v>0</v>
      </c>
      <c r="Q89">
        <f>(BK89*BM89)</f>
        <v>0</v>
      </c>
      <c r="R89">
        <f>(CB89+(Q89+2*0.95*5.67E-8*(((CB89+$B$7)+273)^4-(CB89+273)^4)-44100*G89)/(1.84*29.3*N89+8*0.95*5.67E-8*(CB89+273)^3))</f>
        <v>0</v>
      </c>
      <c r="S89">
        <f>($C$7*CC89+$D$7*CD89+$E$7*R89)</f>
        <v>0</v>
      </c>
      <c r="T89">
        <f>0.61365*exp(17.502*S89/(240.97+S89))</f>
        <v>0</v>
      </c>
      <c r="U89">
        <f>(V89/W89*100)</f>
        <v>0</v>
      </c>
      <c r="V89">
        <f>BU89*(BZ89+CA89)/1000</f>
        <v>0</v>
      </c>
      <c r="W89">
        <f>0.61365*exp(17.502*CB89/(240.97+CB89))</f>
        <v>0</v>
      </c>
      <c r="X89">
        <f>(T89-BU89*(BZ89+CA89)/1000)</f>
        <v>0</v>
      </c>
      <c r="Y89">
        <f>(-G89*44100)</f>
        <v>0</v>
      </c>
      <c r="Z89">
        <f>2*29.3*N89*0.92*(CB89-S89)</f>
        <v>0</v>
      </c>
      <c r="AA89">
        <f>2*0.95*5.67E-8*(((CB89+$B$7)+273)^4-(S89+273)^4)</f>
        <v>0</v>
      </c>
      <c r="AB89">
        <f>Q89+AA89+Y89+Z89</f>
        <v>0</v>
      </c>
      <c r="AC89">
        <v>0</v>
      </c>
      <c r="AD89">
        <v>0</v>
      </c>
      <c r="AE89">
        <f>IF(AC89*$H$13&gt;=AG89,1.0,(AG89/(AG89-AC89*$H$13)))</f>
        <v>0</v>
      </c>
      <c r="AF89">
        <f>(AE89-1)*100</f>
        <v>0</v>
      </c>
      <c r="AG89">
        <f>MAX(0,($B$13+$C$13*CG89)/(1+$D$13*CG89)*BZ89/(CB89+273)*$E$13)</f>
        <v>0</v>
      </c>
      <c r="AH89" t="s">
        <v>271</v>
      </c>
      <c r="AI89" t="s">
        <v>271</v>
      </c>
      <c r="AJ89">
        <v>0</v>
      </c>
      <c r="AK89">
        <v>0</v>
      </c>
      <c r="AL89">
        <f>AK89-AJ89</f>
        <v>0</v>
      </c>
      <c r="AM89">
        <f>AL89/AK89</f>
        <v>0</v>
      </c>
      <c r="AN89">
        <v>0</v>
      </c>
      <c r="AO89" t="s">
        <v>271</v>
      </c>
      <c r="AP89" t="s">
        <v>271</v>
      </c>
      <c r="AQ89">
        <v>0</v>
      </c>
      <c r="AR89">
        <v>0</v>
      </c>
      <c r="AS89">
        <f>1-AQ89/AR89</f>
        <v>0</v>
      </c>
      <c r="AT89">
        <v>0.5</v>
      </c>
      <c r="AU89">
        <f>BK89</f>
        <v>0</v>
      </c>
      <c r="AV89">
        <f>H89</f>
        <v>0</v>
      </c>
      <c r="AW89">
        <f>AS89*AT89*AU89</f>
        <v>0</v>
      </c>
      <c r="AX89">
        <f>BC89/AR89</f>
        <v>0</v>
      </c>
      <c r="AY89">
        <f>(AV89-AN89)/AU89</f>
        <v>0</v>
      </c>
      <c r="AZ89">
        <f>(AK89-AR89)/AR89</f>
        <v>0</v>
      </c>
      <c r="BA89" t="s">
        <v>271</v>
      </c>
      <c r="BB89">
        <v>0</v>
      </c>
      <c r="BC89">
        <f>AR89-BB89</f>
        <v>0</v>
      </c>
      <c r="BD89">
        <f>(AR89-AQ89)/(AR89-BB89)</f>
        <v>0</v>
      </c>
      <c r="BE89">
        <f>(AK89-AR89)/(AK89-BB89)</f>
        <v>0</v>
      </c>
      <c r="BF89">
        <f>(AR89-AQ89)/(AR89-AJ89)</f>
        <v>0</v>
      </c>
      <c r="BG89">
        <f>(AK89-AR89)/(AK89-AJ89)</f>
        <v>0</v>
      </c>
      <c r="BH89">
        <f>(BD89*BB89/AQ89)</f>
        <v>0</v>
      </c>
      <c r="BI89">
        <f>(1-BH89)</f>
        <v>0</v>
      </c>
      <c r="BJ89">
        <f>$B$11*CH89+$C$11*CI89+$F$11*CJ89*(1-CM89)</f>
        <v>0</v>
      </c>
      <c r="BK89">
        <f>BJ89*BL89</f>
        <v>0</v>
      </c>
      <c r="BL89">
        <f>($B$11*$D$9+$C$11*$D$9+$F$11*((CW89+CO89)/MAX(CW89+CO89+CX89, 0.1)*$I$9+CX89/MAX(CW89+CO89+CX89, 0.1)*$J$9))/($B$11+$C$11+$F$11)</f>
        <v>0</v>
      </c>
      <c r="BM89">
        <f>($B$11*$K$9+$C$11*$K$9+$F$11*((CW89+CO89)/MAX(CW89+CO89+CX89, 0.1)*$P$9+CX89/MAX(CW89+CO89+CX89, 0.1)*$Q$9))/($B$11+$C$11+$F$11)</f>
        <v>0</v>
      </c>
      <c r="BN89">
        <v>6</v>
      </c>
      <c r="BO89">
        <v>0.5</v>
      </c>
      <c r="BP89" t="s">
        <v>272</v>
      </c>
      <c r="BQ89">
        <v>2</v>
      </c>
      <c r="BR89">
        <v>1604418373.1</v>
      </c>
      <c r="BS89">
        <v>223.506</v>
      </c>
      <c r="BT89">
        <v>245.122</v>
      </c>
      <c r="BU89">
        <v>21.7912</v>
      </c>
      <c r="BV89">
        <v>20.0829</v>
      </c>
      <c r="BW89">
        <v>223.586</v>
      </c>
      <c r="BX89">
        <v>21.4629</v>
      </c>
      <c r="BY89">
        <v>500.06</v>
      </c>
      <c r="BZ89">
        <v>100.546</v>
      </c>
      <c r="CA89">
        <v>0.100296</v>
      </c>
      <c r="CB89">
        <v>25.1069</v>
      </c>
      <c r="CC89">
        <v>24.9887</v>
      </c>
      <c r="CD89">
        <v>999.9</v>
      </c>
      <c r="CE89">
        <v>0</v>
      </c>
      <c r="CF89">
        <v>0</v>
      </c>
      <c r="CG89">
        <v>9957.5</v>
      </c>
      <c r="CH89">
        <v>0</v>
      </c>
      <c r="CI89">
        <v>0.979953</v>
      </c>
      <c r="CJ89">
        <v>1200.09</v>
      </c>
      <c r="CK89">
        <v>0.967011</v>
      </c>
      <c r="CL89">
        <v>0.032989</v>
      </c>
      <c r="CM89">
        <v>0</v>
      </c>
      <c r="CN89">
        <v>2.7641</v>
      </c>
      <c r="CO89">
        <v>0</v>
      </c>
      <c r="CP89">
        <v>7786.09</v>
      </c>
      <c r="CQ89">
        <v>11402.3</v>
      </c>
      <c r="CR89">
        <v>38.125</v>
      </c>
      <c r="CS89">
        <v>41.187</v>
      </c>
      <c r="CT89">
        <v>39.625</v>
      </c>
      <c r="CU89">
        <v>39.937</v>
      </c>
      <c r="CV89">
        <v>38.437</v>
      </c>
      <c r="CW89">
        <v>1160.5</v>
      </c>
      <c r="CX89">
        <v>39.59</v>
      </c>
      <c r="CY89">
        <v>0</v>
      </c>
      <c r="CZ89">
        <v>1604418373.1</v>
      </c>
      <c r="DA89">
        <v>0</v>
      </c>
      <c r="DB89">
        <v>2.588032</v>
      </c>
      <c r="DC89">
        <v>0.0853615361469315</v>
      </c>
      <c r="DD89">
        <v>179.195384785455</v>
      </c>
      <c r="DE89">
        <v>7763.398</v>
      </c>
      <c r="DF89">
        <v>15</v>
      </c>
      <c r="DG89">
        <v>1604417947.1</v>
      </c>
      <c r="DH89" t="s">
        <v>273</v>
      </c>
      <c r="DI89">
        <v>1604417940.1</v>
      </c>
      <c r="DJ89">
        <v>1604417947.1</v>
      </c>
      <c r="DK89">
        <v>1</v>
      </c>
      <c r="DL89">
        <v>-0.134</v>
      </c>
      <c r="DM89">
        <v>0.013</v>
      </c>
      <c r="DN89">
        <v>0.037</v>
      </c>
      <c r="DO89">
        <v>0.31</v>
      </c>
      <c r="DP89">
        <v>420</v>
      </c>
      <c r="DQ89">
        <v>20</v>
      </c>
      <c r="DR89">
        <v>0.08</v>
      </c>
      <c r="DS89">
        <v>0.06</v>
      </c>
      <c r="DT89">
        <v>0</v>
      </c>
      <c r="DU89">
        <v>0</v>
      </c>
      <c r="DV89" t="s">
        <v>274</v>
      </c>
      <c r="DW89">
        <v>100</v>
      </c>
      <c r="DX89">
        <v>100</v>
      </c>
      <c r="DY89">
        <v>-0.08</v>
      </c>
      <c r="DZ89">
        <v>0.3283</v>
      </c>
      <c r="EA89">
        <v>-0.278027610152098</v>
      </c>
      <c r="EB89">
        <v>0.00106189765250334</v>
      </c>
      <c r="EC89">
        <v>-8.23004791133579e-07</v>
      </c>
      <c r="ED89">
        <v>1.95222372915411e-10</v>
      </c>
      <c r="EE89">
        <v>0.0605696754882689</v>
      </c>
      <c r="EF89">
        <v>0.0242991256848972</v>
      </c>
      <c r="EG89">
        <v>-0.00102667963148939</v>
      </c>
      <c r="EH89">
        <v>2.21636158600722e-05</v>
      </c>
      <c r="EI89">
        <v>2</v>
      </c>
      <c r="EJ89">
        <v>2037</v>
      </c>
      <c r="EK89">
        <v>1</v>
      </c>
      <c r="EL89">
        <v>24</v>
      </c>
      <c r="EM89">
        <v>7.2</v>
      </c>
      <c r="EN89">
        <v>7.1</v>
      </c>
      <c r="EO89">
        <v>2</v>
      </c>
      <c r="EP89">
        <v>511.582</v>
      </c>
      <c r="EQ89">
        <v>526.786</v>
      </c>
      <c r="ER89">
        <v>22.7188</v>
      </c>
      <c r="ES89">
        <v>25.4795</v>
      </c>
      <c r="ET89">
        <v>29.9999</v>
      </c>
      <c r="EU89">
        <v>25.3342</v>
      </c>
      <c r="EV89">
        <v>25.2927</v>
      </c>
      <c r="EW89">
        <v>13.6039</v>
      </c>
      <c r="EX89">
        <v>25.732</v>
      </c>
      <c r="EY89">
        <v>100</v>
      </c>
      <c r="EZ89">
        <v>22.7308</v>
      </c>
      <c r="FA89">
        <v>257.32</v>
      </c>
      <c r="FB89">
        <v>20</v>
      </c>
      <c r="FC89">
        <v>102.325</v>
      </c>
      <c r="FD89">
        <v>102.097</v>
      </c>
    </row>
    <row r="90" spans="1:160">
      <c r="A90">
        <v>74</v>
      </c>
      <c r="B90">
        <v>1604418375.1</v>
      </c>
      <c r="C90">
        <v>146</v>
      </c>
      <c r="D90" t="s">
        <v>419</v>
      </c>
      <c r="E90" t="s">
        <v>420</v>
      </c>
      <c r="F90">
        <v>1604418375.1</v>
      </c>
      <c r="G90">
        <f>BY90*AE90*(BU90-BV90)/(100*BN90*(1000-AE90*BU90))</f>
        <v>0</v>
      </c>
      <c r="H90">
        <f>BY90*AE90*(BT90-BS90*(1000-AE90*BV90)/(1000-AE90*BU90))/(100*BN90)</f>
        <v>0</v>
      </c>
      <c r="I90">
        <f>BS90 - IF(AE90&gt;1, H90*BN90*100.0/(AG90*CG90), 0)</f>
        <v>0</v>
      </c>
      <c r="J90">
        <f>((P90-G90/2)*I90-H90)/(P90+G90/2)</f>
        <v>0</v>
      </c>
      <c r="K90">
        <f>J90*(BZ90+CA90)/1000.0</f>
        <v>0</v>
      </c>
      <c r="L90">
        <f>(BS90 - IF(AE90&gt;1, H90*BN90*100.0/(AG90*CG90), 0))*(BZ90+CA90)/1000.0</f>
        <v>0</v>
      </c>
      <c r="M90">
        <f>2.0/((1/O90-1/N90)+SIGN(O90)*SQRT((1/O90-1/N90)*(1/O90-1/N90) + 4*BO90/((BO90+1)*(BO90+1))*(2*1/O90*1/N90-1/N90*1/N90)))</f>
        <v>0</v>
      </c>
      <c r="N90">
        <f>IF(LEFT(BP90,1)&lt;&gt;"0",IF(LEFT(BP90,1)="1",3.0,BQ90),$D$5+$E$5*(CG90*BZ90/($K$5*1000))+$F$5*(CG90*BZ90/($K$5*1000))*MAX(MIN(BN90,$J$5),$I$5)*MAX(MIN(BN90,$J$5),$I$5)+$G$5*MAX(MIN(BN90,$J$5),$I$5)*(CG90*BZ90/($K$5*1000))+$H$5*(CG90*BZ90/($K$5*1000))*(CG90*BZ90/($K$5*1000)))</f>
        <v>0</v>
      </c>
      <c r="O90">
        <f>G90*(1000-(1000*0.61365*exp(17.502*S90/(240.97+S90))/(BZ90+CA90)+BU90)/2)/(1000*0.61365*exp(17.502*S90/(240.97+S90))/(BZ90+CA90)-BU90)</f>
        <v>0</v>
      </c>
      <c r="P90">
        <f>1/((BO90+1)/(M90/1.6)+1/(N90/1.37)) + BO90/((BO90+1)/(M90/1.6) + BO90/(N90/1.37))</f>
        <v>0</v>
      </c>
      <c r="Q90">
        <f>(BK90*BM90)</f>
        <v>0</v>
      </c>
      <c r="R90">
        <f>(CB90+(Q90+2*0.95*5.67E-8*(((CB90+$B$7)+273)^4-(CB90+273)^4)-44100*G90)/(1.84*29.3*N90+8*0.95*5.67E-8*(CB90+273)^3))</f>
        <v>0</v>
      </c>
      <c r="S90">
        <f>($C$7*CC90+$D$7*CD90+$E$7*R90)</f>
        <v>0</v>
      </c>
      <c r="T90">
        <f>0.61365*exp(17.502*S90/(240.97+S90))</f>
        <v>0</v>
      </c>
      <c r="U90">
        <f>(V90/W90*100)</f>
        <v>0</v>
      </c>
      <c r="V90">
        <f>BU90*(BZ90+CA90)/1000</f>
        <v>0</v>
      </c>
      <c r="W90">
        <f>0.61365*exp(17.502*CB90/(240.97+CB90))</f>
        <v>0</v>
      </c>
      <c r="X90">
        <f>(T90-BU90*(BZ90+CA90)/1000)</f>
        <v>0</v>
      </c>
      <c r="Y90">
        <f>(-G90*44100)</f>
        <v>0</v>
      </c>
      <c r="Z90">
        <f>2*29.3*N90*0.92*(CB90-S90)</f>
        <v>0</v>
      </c>
      <c r="AA90">
        <f>2*0.95*5.67E-8*(((CB90+$B$7)+273)^4-(S90+273)^4)</f>
        <v>0</v>
      </c>
      <c r="AB90">
        <f>Q90+AA90+Y90+Z90</f>
        <v>0</v>
      </c>
      <c r="AC90">
        <v>0</v>
      </c>
      <c r="AD90">
        <v>0</v>
      </c>
      <c r="AE90">
        <f>IF(AC90*$H$13&gt;=AG90,1.0,(AG90/(AG90-AC90*$H$13)))</f>
        <v>0</v>
      </c>
      <c r="AF90">
        <f>(AE90-1)*100</f>
        <v>0</v>
      </c>
      <c r="AG90">
        <f>MAX(0,($B$13+$C$13*CG90)/(1+$D$13*CG90)*BZ90/(CB90+273)*$E$13)</f>
        <v>0</v>
      </c>
      <c r="AH90" t="s">
        <v>271</v>
      </c>
      <c r="AI90" t="s">
        <v>271</v>
      </c>
      <c r="AJ90">
        <v>0</v>
      </c>
      <c r="AK90">
        <v>0</v>
      </c>
      <c r="AL90">
        <f>AK90-AJ90</f>
        <v>0</v>
      </c>
      <c r="AM90">
        <f>AL90/AK90</f>
        <v>0</v>
      </c>
      <c r="AN90">
        <v>0</v>
      </c>
      <c r="AO90" t="s">
        <v>271</v>
      </c>
      <c r="AP90" t="s">
        <v>271</v>
      </c>
      <c r="AQ90">
        <v>0</v>
      </c>
      <c r="AR90">
        <v>0</v>
      </c>
      <c r="AS90">
        <f>1-AQ90/AR90</f>
        <v>0</v>
      </c>
      <c r="AT90">
        <v>0.5</v>
      </c>
      <c r="AU90">
        <f>BK90</f>
        <v>0</v>
      </c>
      <c r="AV90">
        <f>H90</f>
        <v>0</v>
      </c>
      <c r="AW90">
        <f>AS90*AT90*AU90</f>
        <v>0</v>
      </c>
      <c r="AX90">
        <f>BC90/AR90</f>
        <v>0</v>
      </c>
      <c r="AY90">
        <f>(AV90-AN90)/AU90</f>
        <v>0</v>
      </c>
      <c r="AZ90">
        <f>(AK90-AR90)/AR90</f>
        <v>0</v>
      </c>
      <c r="BA90" t="s">
        <v>271</v>
      </c>
      <c r="BB90">
        <v>0</v>
      </c>
      <c r="BC90">
        <f>AR90-BB90</f>
        <v>0</v>
      </c>
      <c r="BD90">
        <f>(AR90-AQ90)/(AR90-BB90)</f>
        <v>0</v>
      </c>
      <c r="BE90">
        <f>(AK90-AR90)/(AK90-BB90)</f>
        <v>0</v>
      </c>
      <c r="BF90">
        <f>(AR90-AQ90)/(AR90-AJ90)</f>
        <v>0</v>
      </c>
      <c r="BG90">
        <f>(AK90-AR90)/(AK90-AJ90)</f>
        <v>0</v>
      </c>
      <c r="BH90">
        <f>(BD90*BB90/AQ90)</f>
        <v>0</v>
      </c>
      <c r="BI90">
        <f>(1-BH90)</f>
        <v>0</v>
      </c>
      <c r="BJ90">
        <f>$B$11*CH90+$C$11*CI90+$F$11*CJ90*(1-CM90)</f>
        <v>0</v>
      </c>
      <c r="BK90">
        <f>BJ90*BL90</f>
        <v>0</v>
      </c>
      <c r="BL90">
        <f>($B$11*$D$9+$C$11*$D$9+$F$11*((CW90+CO90)/MAX(CW90+CO90+CX90, 0.1)*$I$9+CX90/MAX(CW90+CO90+CX90, 0.1)*$J$9))/($B$11+$C$11+$F$11)</f>
        <v>0</v>
      </c>
      <c r="BM90">
        <f>($B$11*$K$9+$C$11*$K$9+$F$11*((CW90+CO90)/MAX(CW90+CO90+CX90, 0.1)*$P$9+CX90/MAX(CW90+CO90+CX90, 0.1)*$Q$9))/($B$11+$C$11+$F$11)</f>
        <v>0</v>
      </c>
      <c r="BN90">
        <v>6</v>
      </c>
      <c r="BO90">
        <v>0.5</v>
      </c>
      <c r="BP90" t="s">
        <v>272</v>
      </c>
      <c r="BQ90">
        <v>2</v>
      </c>
      <c r="BR90">
        <v>1604418375.1</v>
      </c>
      <c r="BS90">
        <v>226.641</v>
      </c>
      <c r="BT90">
        <v>248.41</v>
      </c>
      <c r="BU90">
        <v>21.7948</v>
      </c>
      <c r="BV90">
        <v>20.084</v>
      </c>
      <c r="BW90">
        <v>226.718</v>
      </c>
      <c r="BX90">
        <v>21.4665</v>
      </c>
      <c r="BY90">
        <v>499.979</v>
      </c>
      <c r="BZ90">
        <v>100.545</v>
      </c>
      <c r="CA90">
        <v>0.0995921</v>
      </c>
      <c r="CB90">
        <v>25.1061</v>
      </c>
      <c r="CC90">
        <v>24.9886</v>
      </c>
      <c r="CD90">
        <v>999.9</v>
      </c>
      <c r="CE90">
        <v>0</v>
      </c>
      <c r="CF90">
        <v>0</v>
      </c>
      <c r="CG90">
        <v>10001.2</v>
      </c>
      <c r="CH90">
        <v>0</v>
      </c>
      <c r="CI90">
        <v>0.998152</v>
      </c>
      <c r="CJ90">
        <v>1200.09</v>
      </c>
      <c r="CK90">
        <v>0.967003</v>
      </c>
      <c r="CL90">
        <v>0.0329973</v>
      </c>
      <c r="CM90">
        <v>0</v>
      </c>
      <c r="CN90">
        <v>2.4576</v>
      </c>
      <c r="CO90">
        <v>0</v>
      </c>
      <c r="CP90">
        <v>7791.65</v>
      </c>
      <c r="CQ90">
        <v>11402.3</v>
      </c>
      <c r="CR90">
        <v>38.125</v>
      </c>
      <c r="CS90">
        <v>41.25</v>
      </c>
      <c r="CT90">
        <v>39.562</v>
      </c>
      <c r="CU90">
        <v>39.937</v>
      </c>
      <c r="CV90">
        <v>38.437</v>
      </c>
      <c r="CW90">
        <v>1160.49</v>
      </c>
      <c r="CX90">
        <v>39.6</v>
      </c>
      <c r="CY90">
        <v>0</v>
      </c>
      <c r="CZ90">
        <v>1604418374.9</v>
      </c>
      <c r="DA90">
        <v>0</v>
      </c>
      <c r="DB90">
        <v>2.58028461538462</v>
      </c>
      <c r="DC90">
        <v>-0.105025642825769</v>
      </c>
      <c r="DD90">
        <v>180.3165811433</v>
      </c>
      <c r="DE90">
        <v>7767.94307692308</v>
      </c>
      <c r="DF90">
        <v>15</v>
      </c>
      <c r="DG90">
        <v>1604417947.1</v>
      </c>
      <c r="DH90" t="s">
        <v>273</v>
      </c>
      <c r="DI90">
        <v>1604417940.1</v>
      </c>
      <c r="DJ90">
        <v>1604417947.1</v>
      </c>
      <c r="DK90">
        <v>1</v>
      </c>
      <c r="DL90">
        <v>-0.134</v>
      </c>
      <c r="DM90">
        <v>0.013</v>
      </c>
      <c r="DN90">
        <v>0.037</v>
      </c>
      <c r="DO90">
        <v>0.31</v>
      </c>
      <c r="DP90">
        <v>420</v>
      </c>
      <c r="DQ90">
        <v>20</v>
      </c>
      <c r="DR90">
        <v>0.08</v>
      </c>
      <c r="DS90">
        <v>0.06</v>
      </c>
      <c r="DT90">
        <v>0</v>
      </c>
      <c r="DU90">
        <v>0</v>
      </c>
      <c r="DV90" t="s">
        <v>274</v>
      </c>
      <c r="DW90">
        <v>100</v>
      </c>
      <c r="DX90">
        <v>100</v>
      </c>
      <c r="DY90">
        <v>-0.077</v>
      </c>
      <c r="DZ90">
        <v>0.3283</v>
      </c>
      <c r="EA90">
        <v>-0.278027610152098</v>
      </c>
      <c r="EB90">
        <v>0.00106189765250334</v>
      </c>
      <c r="EC90">
        <v>-8.23004791133579e-07</v>
      </c>
      <c r="ED90">
        <v>1.95222372915411e-10</v>
      </c>
      <c r="EE90">
        <v>0.0605696754882689</v>
      </c>
      <c r="EF90">
        <v>0.0242991256848972</v>
      </c>
      <c r="EG90">
        <v>-0.00102667963148939</v>
      </c>
      <c r="EH90">
        <v>2.21636158600722e-05</v>
      </c>
      <c r="EI90">
        <v>2</v>
      </c>
      <c r="EJ90">
        <v>2037</v>
      </c>
      <c r="EK90">
        <v>1</v>
      </c>
      <c r="EL90">
        <v>24</v>
      </c>
      <c r="EM90">
        <v>7.2</v>
      </c>
      <c r="EN90">
        <v>7.1</v>
      </c>
      <c r="EO90">
        <v>2</v>
      </c>
      <c r="EP90">
        <v>511.497</v>
      </c>
      <c r="EQ90">
        <v>526.9</v>
      </c>
      <c r="ER90">
        <v>22.7224</v>
      </c>
      <c r="ES90">
        <v>25.4795</v>
      </c>
      <c r="ET90">
        <v>29.9999</v>
      </c>
      <c r="EU90">
        <v>25.3342</v>
      </c>
      <c r="EV90">
        <v>25.2926</v>
      </c>
      <c r="EW90">
        <v>13.7588</v>
      </c>
      <c r="EX90">
        <v>25.732</v>
      </c>
      <c r="EY90">
        <v>100</v>
      </c>
      <c r="EZ90">
        <v>22.7308</v>
      </c>
      <c r="FA90">
        <v>262.35</v>
      </c>
      <c r="FB90">
        <v>20</v>
      </c>
      <c r="FC90">
        <v>102.326</v>
      </c>
      <c r="FD90">
        <v>102.097</v>
      </c>
    </row>
    <row r="91" spans="1:160">
      <c r="A91">
        <v>75</v>
      </c>
      <c r="B91">
        <v>1604418377.1</v>
      </c>
      <c r="C91">
        <v>148</v>
      </c>
      <c r="D91" t="s">
        <v>421</v>
      </c>
      <c r="E91" t="s">
        <v>422</v>
      </c>
      <c r="F91">
        <v>1604418377.1</v>
      </c>
      <c r="G91">
        <f>BY91*AE91*(BU91-BV91)/(100*BN91*(1000-AE91*BU91))</f>
        <v>0</v>
      </c>
      <c r="H91">
        <f>BY91*AE91*(BT91-BS91*(1000-AE91*BV91)/(1000-AE91*BU91))/(100*BN91)</f>
        <v>0</v>
      </c>
      <c r="I91">
        <f>BS91 - IF(AE91&gt;1, H91*BN91*100.0/(AG91*CG91), 0)</f>
        <v>0</v>
      </c>
      <c r="J91">
        <f>((P91-G91/2)*I91-H91)/(P91+G91/2)</f>
        <v>0</v>
      </c>
      <c r="K91">
        <f>J91*(BZ91+CA91)/1000.0</f>
        <v>0</v>
      </c>
      <c r="L91">
        <f>(BS91 - IF(AE91&gt;1, H91*BN91*100.0/(AG91*CG91), 0))*(BZ91+CA91)/1000.0</f>
        <v>0</v>
      </c>
      <c r="M91">
        <f>2.0/((1/O91-1/N91)+SIGN(O91)*SQRT((1/O91-1/N91)*(1/O91-1/N91) + 4*BO91/((BO91+1)*(BO91+1))*(2*1/O91*1/N91-1/N91*1/N91)))</f>
        <v>0</v>
      </c>
      <c r="N91">
        <f>IF(LEFT(BP91,1)&lt;&gt;"0",IF(LEFT(BP91,1)="1",3.0,BQ91),$D$5+$E$5*(CG91*BZ91/($K$5*1000))+$F$5*(CG91*BZ91/($K$5*1000))*MAX(MIN(BN91,$J$5),$I$5)*MAX(MIN(BN91,$J$5),$I$5)+$G$5*MAX(MIN(BN91,$J$5),$I$5)*(CG91*BZ91/($K$5*1000))+$H$5*(CG91*BZ91/($K$5*1000))*(CG91*BZ91/($K$5*1000)))</f>
        <v>0</v>
      </c>
      <c r="O91">
        <f>G91*(1000-(1000*0.61365*exp(17.502*S91/(240.97+S91))/(BZ91+CA91)+BU91)/2)/(1000*0.61365*exp(17.502*S91/(240.97+S91))/(BZ91+CA91)-BU91)</f>
        <v>0</v>
      </c>
      <c r="P91">
        <f>1/((BO91+1)/(M91/1.6)+1/(N91/1.37)) + BO91/((BO91+1)/(M91/1.6) + BO91/(N91/1.37))</f>
        <v>0</v>
      </c>
      <c r="Q91">
        <f>(BK91*BM91)</f>
        <v>0</v>
      </c>
      <c r="R91">
        <f>(CB91+(Q91+2*0.95*5.67E-8*(((CB91+$B$7)+273)^4-(CB91+273)^4)-44100*G91)/(1.84*29.3*N91+8*0.95*5.67E-8*(CB91+273)^3))</f>
        <v>0</v>
      </c>
      <c r="S91">
        <f>($C$7*CC91+$D$7*CD91+$E$7*R91)</f>
        <v>0</v>
      </c>
      <c r="T91">
        <f>0.61365*exp(17.502*S91/(240.97+S91))</f>
        <v>0</v>
      </c>
      <c r="U91">
        <f>(V91/W91*100)</f>
        <v>0</v>
      </c>
      <c r="V91">
        <f>BU91*(BZ91+CA91)/1000</f>
        <v>0</v>
      </c>
      <c r="W91">
        <f>0.61365*exp(17.502*CB91/(240.97+CB91))</f>
        <v>0</v>
      </c>
      <c r="X91">
        <f>(T91-BU91*(BZ91+CA91)/1000)</f>
        <v>0</v>
      </c>
      <c r="Y91">
        <f>(-G91*44100)</f>
        <v>0</v>
      </c>
      <c r="Z91">
        <f>2*29.3*N91*0.92*(CB91-S91)</f>
        <v>0</v>
      </c>
      <c r="AA91">
        <f>2*0.95*5.67E-8*(((CB91+$B$7)+273)^4-(S91+273)^4)</f>
        <v>0</v>
      </c>
      <c r="AB91">
        <f>Q91+AA91+Y91+Z91</f>
        <v>0</v>
      </c>
      <c r="AC91">
        <v>0</v>
      </c>
      <c r="AD91">
        <v>0</v>
      </c>
      <c r="AE91">
        <f>IF(AC91*$H$13&gt;=AG91,1.0,(AG91/(AG91-AC91*$H$13)))</f>
        <v>0</v>
      </c>
      <c r="AF91">
        <f>(AE91-1)*100</f>
        <v>0</v>
      </c>
      <c r="AG91">
        <f>MAX(0,($B$13+$C$13*CG91)/(1+$D$13*CG91)*BZ91/(CB91+273)*$E$13)</f>
        <v>0</v>
      </c>
      <c r="AH91" t="s">
        <v>271</v>
      </c>
      <c r="AI91" t="s">
        <v>271</v>
      </c>
      <c r="AJ91">
        <v>0</v>
      </c>
      <c r="AK91">
        <v>0</v>
      </c>
      <c r="AL91">
        <f>AK91-AJ91</f>
        <v>0</v>
      </c>
      <c r="AM91">
        <f>AL91/AK91</f>
        <v>0</v>
      </c>
      <c r="AN91">
        <v>0</v>
      </c>
      <c r="AO91" t="s">
        <v>271</v>
      </c>
      <c r="AP91" t="s">
        <v>271</v>
      </c>
      <c r="AQ91">
        <v>0</v>
      </c>
      <c r="AR91">
        <v>0</v>
      </c>
      <c r="AS91">
        <f>1-AQ91/AR91</f>
        <v>0</v>
      </c>
      <c r="AT91">
        <v>0.5</v>
      </c>
      <c r="AU91">
        <f>BK91</f>
        <v>0</v>
      </c>
      <c r="AV91">
        <f>H91</f>
        <v>0</v>
      </c>
      <c r="AW91">
        <f>AS91*AT91*AU91</f>
        <v>0</v>
      </c>
      <c r="AX91">
        <f>BC91/AR91</f>
        <v>0</v>
      </c>
      <c r="AY91">
        <f>(AV91-AN91)/AU91</f>
        <v>0</v>
      </c>
      <c r="AZ91">
        <f>(AK91-AR91)/AR91</f>
        <v>0</v>
      </c>
      <c r="BA91" t="s">
        <v>271</v>
      </c>
      <c r="BB91">
        <v>0</v>
      </c>
      <c r="BC91">
        <f>AR91-BB91</f>
        <v>0</v>
      </c>
      <c r="BD91">
        <f>(AR91-AQ91)/(AR91-BB91)</f>
        <v>0</v>
      </c>
      <c r="BE91">
        <f>(AK91-AR91)/(AK91-BB91)</f>
        <v>0</v>
      </c>
      <c r="BF91">
        <f>(AR91-AQ91)/(AR91-AJ91)</f>
        <v>0</v>
      </c>
      <c r="BG91">
        <f>(AK91-AR91)/(AK91-AJ91)</f>
        <v>0</v>
      </c>
      <c r="BH91">
        <f>(BD91*BB91/AQ91)</f>
        <v>0</v>
      </c>
      <c r="BI91">
        <f>(1-BH91)</f>
        <v>0</v>
      </c>
      <c r="BJ91">
        <f>$B$11*CH91+$C$11*CI91+$F$11*CJ91*(1-CM91)</f>
        <v>0</v>
      </c>
      <c r="BK91">
        <f>BJ91*BL91</f>
        <v>0</v>
      </c>
      <c r="BL91">
        <f>($B$11*$D$9+$C$11*$D$9+$F$11*((CW91+CO91)/MAX(CW91+CO91+CX91, 0.1)*$I$9+CX91/MAX(CW91+CO91+CX91, 0.1)*$J$9))/($B$11+$C$11+$F$11)</f>
        <v>0</v>
      </c>
      <c r="BM91">
        <f>($B$11*$K$9+$C$11*$K$9+$F$11*((CW91+CO91)/MAX(CW91+CO91+CX91, 0.1)*$P$9+CX91/MAX(CW91+CO91+CX91, 0.1)*$Q$9))/($B$11+$C$11+$F$11)</f>
        <v>0</v>
      </c>
      <c r="BN91">
        <v>6</v>
      </c>
      <c r="BO91">
        <v>0.5</v>
      </c>
      <c r="BP91" t="s">
        <v>272</v>
      </c>
      <c r="BQ91">
        <v>2</v>
      </c>
      <c r="BR91">
        <v>1604418377.1</v>
      </c>
      <c r="BS91">
        <v>229.76</v>
      </c>
      <c r="BT91">
        <v>251.769</v>
      </c>
      <c r="BU91">
        <v>21.7962</v>
      </c>
      <c r="BV91">
        <v>20.0863</v>
      </c>
      <c r="BW91">
        <v>229.836</v>
      </c>
      <c r="BX91">
        <v>21.4678</v>
      </c>
      <c r="BY91">
        <v>500.004</v>
      </c>
      <c r="BZ91">
        <v>100.545</v>
      </c>
      <c r="CA91">
        <v>0.0997687</v>
      </c>
      <c r="CB91">
        <v>25.1082</v>
      </c>
      <c r="CC91">
        <v>24.9852</v>
      </c>
      <c r="CD91">
        <v>999.9</v>
      </c>
      <c r="CE91">
        <v>0</v>
      </c>
      <c r="CF91">
        <v>0</v>
      </c>
      <c r="CG91">
        <v>10040</v>
      </c>
      <c r="CH91">
        <v>0</v>
      </c>
      <c r="CI91">
        <v>1.00795</v>
      </c>
      <c r="CJ91">
        <v>1199.8</v>
      </c>
      <c r="CK91">
        <v>0.967003</v>
      </c>
      <c r="CL91">
        <v>0.0329973</v>
      </c>
      <c r="CM91">
        <v>0</v>
      </c>
      <c r="CN91">
        <v>2.4093</v>
      </c>
      <c r="CO91">
        <v>0</v>
      </c>
      <c r="CP91">
        <v>7796.76</v>
      </c>
      <c r="CQ91">
        <v>11399.5</v>
      </c>
      <c r="CR91">
        <v>38.125</v>
      </c>
      <c r="CS91">
        <v>41.25</v>
      </c>
      <c r="CT91">
        <v>39.625</v>
      </c>
      <c r="CU91">
        <v>39.937</v>
      </c>
      <c r="CV91">
        <v>38.437</v>
      </c>
      <c r="CW91">
        <v>1160.21</v>
      </c>
      <c r="CX91">
        <v>39.59</v>
      </c>
      <c r="CY91">
        <v>0</v>
      </c>
      <c r="CZ91">
        <v>1604418377.3</v>
      </c>
      <c r="DA91">
        <v>0</v>
      </c>
      <c r="DB91">
        <v>2.58368076923077</v>
      </c>
      <c r="DC91">
        <v>-0.262512817435248</v>
      </c>
      <c r="DD91">
        <v>182.630769307558</v>
      </c>
      <c r="DE91">
        <v>7775.235</v>
      </c>
      <c r="DF91">
        <v>15</v>
      </c>
      <c r="DG91">
        <v>1604417947.1</v>
      </c>
      <c r="DH91" t="s">
        <v>273</v>
      </c>
      <c r="DI91">
        <v>1604417940.1</v>
      </c>
      <c r="DJ91">
        <v>1604417947.1</v>
      </c>
      <c r="DK91">
        <v>1</v>
      </c>
      <c r="DL91">
        <v>-0.134</v>
      </c>
      <c r="DM91">
        <v>0.013</v>
      </c>
      <c r="DN91">
        <v>0.037</v>
      </c>
      <c r="DO91">
        <v>0.31</v>
      </c>
      <c r="DP91">
        <v>420</v>
      </c>
      <c r="DQ91">
        <v>20</v>
      </c>
      <c r="DR91">
        <v>0.08</v>
      </c>
      <c r="DS91">
        <v>0.06</v>
      </c>
      <c r="DT91">
        <v>0</v>
      </c>
      <c r="DU91">
        <v>0</v>
      </c>
      <c r="DV91" t="s">
        <v>274</v>
      </c>
      <c r="DW91">
        <v>100</v>
      </c>
      <c r="DX91">
        <v>100</v>
      </c>
      <c r="DY91">
        <v>-0.076</v>
      </c>
      <c r="DZ91">
        <v>0.3284</v>
      </c>
      <c r="EA91">
        <v>-0.278027610152098</v>
      </c>
      <c r="EB91">
        <v>0.00106189765250334</v>
      </c>
      <c r="EC91">
        <v>-8.23004791133579e-07</v>
      </c>
      <c r="ED91">
        <v>1.95222372915411e-10</v>
      </c>
      <c r="EE91">
        <v>0.0605696754882689</v>
      </c>
      <c r="EF91">
        <v>0.0242991256848972</v>
      </c>
      <c r="EG91">
        <v>-0.00102667963148939</v>
      </c>
      <c r="EH91">
        <v>2.21636158600722e-05</v>
      </c>
      <c r="EI91">
        <v>2</v>
      </c>
      <c r="EJ91">
        <v>2037</v>
      </c>
      <c r="EK91">
        <v>1</v>
      </c>
      <c r="EL91">
        <v>24</v>
      </c>
      <c r="EM91">
        <v>7.3</v>
      </c>
      <c r="EN91">
        <v>7.2</v>
      </c>
      <c r="EO91">
        <v>2</v>
      </c>
      <c r="EP91">
        <v>511.597</v>
      </c>
      <c r="EQ91">
        <v>526.717</v>
      </c>
      <c r="ER91">
        <v>22.7272</v>
      </c>
      <c r="ES91">
        <v>25.4787</v>
      </c>
      <c r="ET91">
        <v>29.9998</v>
      </c>
      <c r="EU91">
        <v>25.3342</v>
      </c>
      <c r="EV91">
        <v>25.2916</v>
      </c>
      <c r="EW91">
        <v>13.8803</v>
      </c>
      <c r="EX91">
        <v>26.0118</v>
      </c>
      <c r="EY91">
        <v>100</v>
      </c>
      <c r="EZ91">
        <v>22.7308</v>
      </c>
      <c r="FA91">
        <v>262.35</v>
      </c>
      <c r="FB91">
        <v>20</v>
      </c>
      <c r="FC91">
        <v>102.326</v>
      </c>
      <c r="FD91">
        <v>102.097</v>
      </c>
    </row>
    <row r="92" spans="1:160">
      <c r="A92">
        <v>76</v>
      </c>
      <c r="B92">
        <v>1604418379.1</v>
      </c>
      <c r="C92">
        <v>150</v>
      </c>
      <c r="D92" t="s">
        <v>423</v>
      </c>
      <c r="E92" t="s">
        <v>424</v>
      </c>
      <c r="F92">
        <v>1604418379.1</v>
      </c>
      <c r="G92">
        <f>BY92*AE92*(BU92-BV92)/(100*BN92*(1000-AE92*BU92))</f>
        <v>0</v>
      </c>
      <c r="H92">
        <f>BY92*AE92*(BT92-BS92*(1000-AE92*BV92)/(1000-AE92*BU92))/(100*BN92)</f>
        <v>0</v>
      </c>
      <c r="I92">
        <f>BS92 - IF(AE92&gt;1, H92*BN92*100.0/(AG92*CG92), 0)</f>
        <v>0</v>
      </c>
      <c r="J92">
        <f>((P92-G92/2)*I92-H92)/(P92+G92/2)</f>
        <v>0</v>
      </c>
      <c r="K92">
        <f>J92*(BZ92+CA92)/1000.0</f>
        <v>0</v>
      </c>
      <c r="L92">
        <f>(BS92 - IF(AE92&gt;1, H92*BN92*100.0/(AG92*CG92), 0))*(BZ92+CA92)/1000.0</f>
        <v>0</v>
      </c>
      <c r="M92">
        <f>2.0/((1/O92-1/N92)+SIGN(O92)*SQRT((1/O92-1/N92)*(1/O92-1/N92) + 4*BO92/((BO92+1)*(BO92+1))*(2*1/O92*1/N92-1/N92*1/N92)))</f>
        <v>0</v>
      </c>
      <c r="N92">
        <f>IF(LEFT(BP92,1)&lt;&gt;"0",IF(LEFT(BP92,1)="1",3.0,BQ92),$D$5+$E$5*(CG92*BZ92/($K$5*1000))+$F$5*(CG92*BZ92/($K$5*1000))*MAX(MIN(BN92,$J$5),$I$5)*MAX(MIN(BN92,$J$5),$I$5)+$G$5*MAX(MIN(BN92,$J$5),$I$5)*(CG92*BZ92/($K$5*1000))+$H$5*(CG92*BZ92/($K$5*1000))*(CG92*BZ92/($K$5*1000)))</f>
        <v>0</v>
      </c>
      <c r="O92">
        <f>G92*(1000-(1000*0.61365*exp(17.502*S92/(240.97+S92))/(BZ92+CA92)+BU92)/2)/(1000*0.61365*exp(17.502*S92/(240.97+S92))/(BZ92+CA92)-BU92)</f>
        <v>0</v>
      </c>
      <c r="P92">
        <f>1/((BO92+1)/(M92/1.6)+1/(N92/1.37)) + BO92/((BO92+1)/(M92/1.6) + BO92/(N92/1.37))</f>
        <v>0</v>
      </c>
      <c r="Q92">
        <f>(BK92*BM92)</f>
        <v>0</v>
      </c>
      <c r="R92">
        <f>(CB92+(Q92+2*0.95*5.67E-8*(((CB92+$B$7)+273)^4-(CB92+273)^4)-44100*G92)/(1.84*29.3*N92+8*0.95*5.67E-8*(CB92+273)^3))</f>
        <v>0</v>
      </c>
      <c r="S92">
        <f>($C$7*CC92+$D$7*CD92+$E$7*R92)</f>
        <v>0</v>
      </c>
      <c r="T92">
        <f>0.61365*exp(17.502*S92/(240.97+S92))</f>
        <v>0</v>
      </c>
      <c r="U92">
        <f>(V92/W92*100)</f>
        <v>0</v>
      </c>
      <c r="V92">
        <f>BU92*(BZ92+CA92)/1000</f>
        <v>0</v>
      </c>
      <c r="W92">
        <f>0.61365*exp(17.502*CB92/(240.97+CB92))</f>
        <v>0</v>
      </c>
      <c r="X92">
        <f>(T92-BU92*(BZ92+CA92)/1000)</f>
        <v>0</v>
      </c>
      <c r="Y92">
        <f>(-G92*44100)</f>
        <v>0</v>
      </c>
      <c r="Z92">
        <f>2*29.3*N92*0.92*(CB92-S92)</f>
        <v>0</v>
      </c>
      <c r="AA92">
        <f>2*0.95*5.67E-8*(((CB92+$B$7)+273)^4-(S92+273)^4)</f>
        <v>0</v>
      </c>
      <c r="AB92">
        <f>Q92+AA92+Y92+Z92</f>
        <v>0</v>
      </c>
      <c r="AC92">
        <v>0</v>
      </c>
      <c r="AD92">
        <v>0</v>
      </c>
      <c r="AE92">
        <f>IF(AC92*$H$13&gt;=AG92,1.0,(AG92/(AG92-AC92*$H$13)))</f>
        <v>0</v>
      </c>
      <c r="AF92">
        <f>(AE92-1)*100</f>
        <v>0</v>
      </c>
      <c r="AG92">
        <f>MAX(0,($B$13+$C$13*CG92)/(1+$D$13*CG92)*BZ92/(CB92+273)*$E$13)</f>
        <v>0</v>
      </c>
      <c r="AH92" t="s">
        <v>271</v>
      </c>
      <c r="AI92" t="s">
        <v>271</v>
      </c>
      <c r="AJ92">
        <v>0</v>
      </c>
      <c r="AK92">
        <v>0</v>
      </c>
      <c r="AL92">
        <f>AK92-AJ92</f>
        <v>0</v>
      </c>
      <c r="AM92">
        <f>AL92/AK92</f>
        <v>0</v>
      </c>
      <c r="AN92">
        <v>0</v>
      </c>
      <c r="AO92" t="s">
        <v>271</v>
      </c>
      <c r="AP92" t="s">
        <v>271</v>
      </c>
      <c r="AQ92">
        <v>0</v>
      </c>
      <c r="AR92">
        <v>0</v>
      </c>
      <c r="AS92">
        <f>1-AQ92/AR92</f>
        <v>0</v>
      </c>
      <c r="AT92">
        <v>0.5</v>
      </c>
      <c r="AU92">
        <f>BK92</f>
        <v>0</v>
      </c>
      <c r="AV92">
        <f>H92</f>
        <v>0</v>
      </c>
      <c r="AW92">
        <f>AS92*AT92*AU92</f>
        <v>0</v>
      </c>
      <c r="AX92">
        <f>BC92/AR92</f>
        <v>0</v>
      </c>
      <c r="AY92">
        <f>(AV92-AN92)/AU92</f>
        <v>0</v>
      </c>
      <c r="AZ92">
        <f>(AK92-AR92)/AR92</f>
        <v>0</v>
      </c>
      <c r="BA92" t="s">
        <v>271</v>
      </c>
      <c r="BB92">
        <v>0</v>
      </c>
      <c r="BC92">
        <f>AR92-BB92</f>
        <v>0</v>
      </c>
      <c r="BD92">
        <f>(AR92-AQ92)/(AR92-BB92)</f>
        <v>0</v>
      </c>
      <c r="BE92">
        <f>(AK92-AR92)/(AK92-BB92)</f>
        <v>0</v>
      </c>
      <c r="BF92">
        <f>(AR92-AQ92)/(AR92-AJ92)</f>
        <v>0</v>
      </c>
      <c r="BG92">
        <f>(AK92-AR92)/(AK92-AJ92)</f>
        <v>0</v>
      </c>
      <c r="BH92">
        <f>(BD92*BB92/AQ92)</f>
        <v>0</v>
      </c>
      <c r="BI92">
        <f>(1-BH92)</f>
        <v>0</v>
      </c>
      <c r="BJ92">
        <f>$B$11*CH92+$C$11*CI92+$F$11*CJ92*(1-CM92)</f>
        <v>0</v>
      </c>
      <c r="BK92">
        <f>BJ92*BL92</f>
        <v>0</v>
      </c>
      <c r="BL92">
        <f>($B$11*$D$9+$C$11*$D$9+$F$11*((CW92+CO92)/MAX(CW92+CO92+CX92, 0.1)*$I$9+CX92/MAX(CW92+CO92+CX92, 0.1)*$J$9))/($B$11+$C$11+$F$11)</f>
        <v>0</v>
      </c>
      <c r="BM92">
        <f>($B$11*$K$9+$C$11*$K$9+$F$11*((CW92+CO92)/MAX(CW92+CO92+CX92, 0.1)*$P$9+CX92/MAX(CW92+CO92+CX92, 0.1)*$Q$9))/($B$11+$C$11+$F$11)</f>
        <v>0</v>
      </c>
      <c r="BN92">
        <v>6</v>
      </c>
      <c r="BO92">
        <v>0.5</v>
      </c>
      <c r="BP92" t="s">
        <v>272</v>
      </c>
      <c r="BQ92">
        <v>2</v>
      </c>
      <c r="BR92">
        <v>1604418379.1</v>
      </c>
      <c r="BS92">
        <v>232.872</v>
      </c>
      <c r="BT92">
        <v>255.277</v>
      </c>
      <c r="BU92">
        <v>21.7979</v>
      </c>
      <c r="BV92">
        <v>20.0848</v>
      </c>
      <c r="BW92">
        <v>232.945</v>
      </c>
      <c r="BX92">
        <v>21.4695</v>
      </c>
      <c r="BY92">
        <v>499.975</v>
      </c>
      <c r="BZ92">
        <v>100.544</v>
      </c>
      <c r="CA92">
        <v>0.100071</v>
      </c>
      <c r="CB92">
        <v>25.1093</v>
      </c>
      <c r="CC92">
        <v>24.9841</v>
      </c>
      <c r="CD92">
        <v>999.9</v>
      </c>
      <c r="CE92">
        <v>0</v>
      </c>
      <c r="CF92">
        <v>0</v>
      </c>
      <c r="CG92">
        <v>9997.5</v>
      </c>
      <c r="CH92">
        <v>0</v>
      </c>
      <c r="CI92">
        <v>1.00795</v>
      </c>
      <c r="CJ92">
        <v>1200.08</v>
      </c>
      <c r="CK92">
        <v>0.967011</v>
      </c>
      <c r="CL92">
        <v>0.032989</v>
      </c>
      <c r="CM92">
        <v>0</v>
      </c>
      <c r="CN92">
        <v>2.5998</v>
      </c>
      <c r="CO92">
        <v>0</v>
      </c>
      <c r="CP92">
        <v>7803.9</v>
      </c>
      <c r="CQ92">
        <v>11402.2</v>
      </c>
      <c r="CR92">
        <v>38.125</v>
      </c>
      <c r="CS92">
        <v>41.187</v>
      </c>
      <c r="CT92">
        <v>39.625</v>
      </c>
      <c r="CU92">
        <v>39.937</v>
      </c>
      <c r="CV92">
        <v>38.437</v>
      </c>
      <c r="CW92">
        <v>1160.49</v>
      </c>
      <c r="CX92">
        <v>39.59</v>
      </c>
      <c r="CY92">
        <v>0</v>
      </c>
      <c r="CZ92">
        <v>1604418379.1</v>
      </c>
      <c r="DA92">
        <v>0</v>
      </c>
      <c r="DB92">
        <v>2.594304</v>
      </c>
      <c r="DC92">
        <v>-0.102553837415969</v>
      </c>
      <c r="DD92">
        <v>185.486154058588</v>
      </c>
      <c r="DE92">
        <v>7781.462</v>
      </c>
      <c r="DF92">
        <v>15</v>
      </c>
      <c r="DG92">
        <v>1604417947.1</v>
      </c>
      <c r="DH92" t="s">
        <v>273</v>
      </c>
      <c r="DI92">
        <v>1604417940.1</v>
      </c>
      <c r="DJ92">
        <v>1604417947.1</v>
      </c>
      <c r="DK92">
        <v>1</v>
      </c>
      <c r="DL92">
        <v>-0.134</v>
      </c>
      <c r="DM92">
        <v>0.013</v>
      </c>
      <c r="DN92">
        <v>0.037</v>
      </c>
      <c r="DO92">
        <v>0.31</v>
      </c>
      <c r="DP92">
        <v>420</v>
      </c>
      <c r="DQ92">
        <v>20</v>
      </c>
      <c r="DR92">
        <v>0.08</v>
      </c>
      <c r="DS92">
        <v>0.06</v>
      </c>
      <c r="DT92">
        <v>0</v>
      </c>
      <c r="DU92">
        <v>0</v>
      </c>
      <c r="DV92" t="s">
        <v>274</v>
      </c>
      <c r="DW92">
        <v>100</v>
      </c>
      <c r="DX92">
        <v>100</v>
      </c>
      <c r="DY92">
        <v>-0.073</v>
      </c>
      <c r="DZ92">
        <v>0.3284</v>
      </c>
      <c r="EA92">
        <v>-0.278027610152098</v>
      </c>
      <c r="EB92">
        <v>0.00106189765250334</v>
      </c>
      <c r="EC92">
        <v>-8.23004791133579e-07</v>
      </c>
      <c r="ED92">
        <v>1.95222372915411e-10</v>
      </c>
      <c r="EE92">
        <v>0.0605696754882689</v>
      </c>
      <c r="EF92">
        <v>0.0242991256848972</v>
      </c>
      <c r="EG92">
        <v>-0.00102667963148939</v>
      </c>
      <c r="EH92">
        <v>2.21636158600722e-05</v>
      </c>
      <c r="EI92">
        <v>2</v>
      </c>
      <c r="EJ92">
        <v>2037</v>
      </c>
      <c r="EK92">
        <v>1</v>
      </c>
      <c r="EL92">
        <v>24</v>
      </c>
      <c r="EM92">
        <v>7.3</v>
      </c>
      <c r="EN92">
        <v>7.2</v>
      </c>
      <c r="EO92">
        <v>2</v>
      </c>
      <c r="EP92">
        <v>511.539</v>
      </c>
      <c r="EQ92">
        <v>526.687</v>
      </c>
      <c r="ER92">
        <v>22.7321</v>
      </c>
      <c r="ES92">
        <v>25.4776</v>
      </c>
      <c r="ET92">
        <v>29.9998</v>
      </c>
      <c r="EU92">
        <v>25.3342</v>
      </c>
      <c r="EV92">
        <v>25.2906</v>
      </c>
      <c r="EW92">
        <v>14.0427</v>
      </c>
      <c r="EX92">
        <v>26.0118</v>
      </c>
      <c r="EY92">
        <v>100</v>
      </c>
      <c r="EZ92">
        <v>22.7401</v>
      </c>
      <c r="FA92">
        <v>267.42</v>
      </c>
      <c r="FB92">
        <v>20</v>
      </c>
      <c r="FC92">
        <v>102.325</v>
      </c>
      <c r="FD92">
        <v>102.097</v>
      </c>
    </row>
    <row r="93" spans="1:160">
      <c r="A93">
        <v>77</v>
      </c>
      <c r="B93">
        <v>1604418380.6</v>
      </c>
      <c r="C93">
        <v>151.5</v>
      </c>
      <c r="D93" t="s">
        <v>425</v>
      </c>
      <c r="E93" t="s">
        <v>426</v>
      </c>
      <c r="F93">
        <v>1604418380.6</v>
      </c>
      <c r="G93">
        <f>BY93*AE93*(BU93-BV93)/(100*BN93*(1000-AE93*BU93))</f>
        <v>0</v>
      </c>
      <c r="H93">
        <f>BY93*AE93*(BT93-BS93*(1000-AE93*BV93)/(1000-AE93*BU93))/(100*BN93)</f>
        <v>0</v>
      </c>
      <c r="I93">
        <f>BS93 - IF(AE93&gt;1, H93*BN93*100.0/(AG93*CG93), 0)</f>
        <v>0</v>
      </c>
      <c r="J93">
        <f>((P93-G93/2)*I93-H93)/(P93+G93/2)</f>
        <v>0</v>
      </c>
      <c r="K93">
        <f>J93*(BZ93+CA93)/1000.0</f>
        <v>0</v>
      </c>
      <c r="L93">
        <f>(BS93 - IF(AE93&gt;1, H93*BN93*100.0/(AG93*CG93), 0))*(BZ93+CA93)/1000.0</f>
        <v>0</v>
      </c>
      <c r="M93">
        <f>2.0/((1/O93-1/N93)+SIGN(O93)*SQRT((1/O93-1/N93)*(1/O93-1/N93) + 4*BO93/((BO93+1)*(BO93+1))*(2*1/O93*1/N93-1/N93*1/N93)))</f>
        <v>0</v>
      </c>
      <c r="N93">
        <f>IF(LEFT(BP93,1)&lt;&gt;"0",IF(LEFT(BP93,1)="1",3.0,BQ93),$D$5+$E$5*(CG93*BZ93/($K$5*1000))+$F$5*(CG93*BZ93/($K$5*1000))*MAX(MIN(BN93,$J$5),$I$5)*MAX(MIN(BN93,$J$5),$I$5)+$G$5*MAX(MIN(BN93,$J$5),$I$5)*(CG93*BZ93/($K$5*1000))+$H$5*(CG93*BZ93/($K$5*1000))*(CG93*BZ93/($K$5*1000)))</f>
        <v>0</v>
      </c>
      <c r="O93">
        <f>G93*(1000-(1000*0.61365*exp(17.502*S93/(240.97+S93))/(BZ93+CA93)+BU93)/2)/(1000*0.61365*exp(17.502*S93/(240.97+S93))/(BZ93+CA93)-BU93)</f>
        <v>0</v>
      </c>
      <c r="P93">
        <f>1/((BO93+1)/(M93/1.6)+1/(N93/1.37)) + BO93/((BO93+1)/(M93/1.6) + BO93/(N93/1.37))</f>
        <v>0</v>
      </c>
      <c r="Q93">
        <f>(BK93*BM93)</f>
        <v>0</v>
      </c>
      <c r="R93">
        <f>(CB93+(Q93+2*0.95*5.67E-8*(((CB93+$B$7)+273)^4-(CB93+273)^4)-44100*G93)/(1.84*29.3*N93+8*0.95*5.67E-8*(CB93+273)^3))</f>
        <v>0</v>
      </c>
      <c r="S93">
        <f>($C$7*CC93+$D$7*CD93+$E$7*R93)</f>
        <v>0</v>
      </c>
      <c r="T93">
        <f>0.61365*exp(17.502*S93/(240.97+S93))</f>
        <v>0</v>
      </c>
      <c r="U93">
        <f>(V93/W93*100)</f>
        <v>0</v>
      </c>
      <c r="V93">
        <f>BU93*(BZ93+CA93)/1000</f>
        <v>0</v>
      </c>
      <c r="W93">
        <f>0.61365*exp(17.502*CB93/(240.97+CB93))</f>
        <v>0</v>
      </c>
      <c r="X93">
        <f>(T93-BU93*(BZ93+CA93)/1000)</f>
        <v>0</v>
      </c>
      <c r="Y93">
        <f>(-G93*44100)</f>
        <v>0</v>
      </c>
      <c r="Z93">
        <f>2*29.3*N93*0.92*(CB93-S93)</f>
        <v>0</v>
      </c>
      <c r="AA93">
        <f>2*0.95*5.67E-8*(((CB93+$B$7)+273)^4-(S93+273)^4)</f>
        <v>0</v>
      </c>
      <c r="AB93">
        <f>Q93+AA93+Y93+Z93</f>
        <v>0</v>
      </c>
      <c r="AC93">
        <v>0</v>
      </c>
      <c r="AD93">
        <v>0</v>
      </c>
      <c r="AE93">
        <f>IF(AC93*$H$13&gt;=AG93,1.0,(AG93/(AG93-AC93*$H$13)))</f>
        <v>0</v>
      </c>
      <c r="AF93">
        <f>(AE93-1)*100</f>
        <v>0</v>
      </c>
      <c r="AG93">
        <f>MAX(0,($B$13+$C$13*CG93)/(1+$D$13*CG93)*BZ93/(CB93+273)*$E$13)</f>
        <v>0</v>
      </c>
      <c r="AH93" t="s">
        <v>271</v>
      </c>
      <c r="AI93" t="s">
        <v>271</v>
      </c>
      <c r="AJ93">
        <v>0</v>
      </c>
      <c r="AK93">
        <v>0</v>
      </c>
      <c r="AL93">
        <f>AK93-AJ93</f>
        <v>0</v>
      </c>
      <c r="AM93">
        <f>AL93/AK93</f>
        <v>0</v>
      </c>
      <c r="AN93">
        <v>0</v>
      </c>
      <c r="AO93" t="s">
        <v>271</v>
      </c>
      <c r="AP93" t="s">
        <v>271</v>
      </c>
      <c r="AQ93">
        <v>0</v>
      </c>
      <c r="AR93">
        <v>0</v>
      </c>
      <c r="AS93">
        <f>1-AQ93/AR93</f>
        <v>0</v>
      </c>
      <c r="AT93">
        <v>0.5</v>
      </c>
      <c r="AU93">
        <f>BK93</f>
        <v>0</v>
      </c>
      <c r="AV93">
        <f>H93</f>
        <v>0</v>
      </c>
      <c r="AW93">
        <f>AS93*AT93*AU93</f>
        <v>0</v>
      </c>
      <c r="AX93">
        <f>BC93/AR93</f>
        <v>0</v>
      </c>
      <c r="AY93">
        <f>(AV93-AN93)/AU93</f>
        <v>0</v>
      </c>
      <c r="AZ93">
        <f>(AK93-AR93)/AR93</f>
        <v>0</v>
      </c>
      <c r="BA93" t="s">
        <v>271</v>
      </c>
      <c r="BB93">
        <v>0</v>
      </c>
      <c r="BC93">
        <f>AR93-BB93</f>
        <v>0</v>
      </c>
      <c r="BD93">
        <f>(AR93-AQ93)/(AR93-BB93)</f>
        <v>0</v>
      </c>
      <c r="BE93">
        <f>(AK93-AR93)/(AK93-BB93)</f>
        <v>0</v>
      </c>
      <c r="BF93">
        <f>(AR93-AQ93)/(AR93-AJ93)</f>
        <v>0</v>
      </c>
      <c r="BG93">
        <f>(AK93-AR93)/(AK93-AJ93)</f>
        <v>0</v>
      </c>
      <c r="BH93">
        <f>(BD93*BB93/AQ93)</f>
        <v>0</v>
      </c>
      <c r="BI93">
        <f>(1-BH93)</f>
        <v>0</v>
      </c>
      <c r="BJ93">
        <f>$B$11*CH93+$C$11*CI93+$F$11*CJ93*(1-CM93)</f>
        <v>0</v>
      </c>
      <c r="BK93">
        <f>BJ93*BL93</f>
        <v>0</v>
      </c>
      <c r="BL93">
        <f>($B$11*$D$9+$C$11*$D$9+$F$11*((CW93+CO93)/MAX(CW93+CO93+CX93, 0.1)*$I$9+CX93/MAX(CW93+CO93+CX93, 0.1)*$J$9))/($B$11+$C$11+$F$11)</f>
        <v>0</v>
      </c>
      <c r="BM93">
        <f>($B$11*$K$9+$C$11*$K$9+$F$11*((CW93+CO93)/MAX(CW93+CO93+CX93, 0.1)*$P$9+CX93/MAX(CW93+CO93+CX93, 0.1)*$Q$9))/($B$11+$C$11+$F$11)</f>
        <v>0</v>
      </c>
      <c r="BN93">
        <v>6</v>
      </c>
      <c r="BO93">
        <v>0.5</v>
      </c>
      <c r="BP93" t="s">
        <v>272</v>
      </c>
      <c r="BQ93">
        <v>2</v>
      </c>
      <c r="BR93">
        <v>1604418380.6</v>
      </c>
      <c r="BS93">
        <v>235.27</v>
      </c>
      <c r="BT93">
        <v>257.785</v>
      </c>
      <c r="BU93">
        <v>21.7996</v>
      </c>
      <c r="BV93">
        <v>20.0685</v>
      </c>
      <c r="BW93">
        <v>235.341</v>
      </c>
      <c r="BX93">
        <v>21.4712</v>
      </c>
      <c r="BY93">
        <v>500.03</v>
      </c>
      <c r="BZ93">
        <v>100.544</v>
      </c>
      <c r="CA93">
        <v>0.100071</v>
      </c>
      <c r="CB93">
        <v>25.1093</v>
      </c>
      <c r="CC93">
        <v>24.9824</v>
      </c>
      <c r="CD93">
        <v>999.9</v>
      </c>
      <c r="CE93">
        <v>0</v>
      </c>
      <c r="CF93">
        <v>0</v>
      </c>
      <c r="CG93">
        <v>10005</v>
      </c>
      <c r="CH93">
        <v>0</v>
      </c>
      <c r="CI93">
        <v>1.00795</v>
      </c>
      <c r="CJ93">
        <v>1200.08</v>
      </c>
      <c r="CK93">
        <v>0.967011</v>
      </c>
      <c r="CL93">
        <v>0.032989</v>
      </c>
      <c r="CM93">
        <v>0</v>
      </c>
      <c r="CN93">
        <v>2.5731</v>
      </c>
      <c r="CO93">
        <v>0</v>
      </c>
      <c r="CP93">
        <v>7809.51</v>
      </c>
      <c r="CQ93">
        <v>11402.2</v>
      </c>
      <c r="CR93">
        <v>38.125</v>
      </c>
      <c r="CS93">
        <v>41.187</v>
      </c>
      <c r="CT93">
        <v>39.625</v>
      </c>
      <c r="CU93">
        <v>39.937</v>
      </c>
      <c r="CV93">
        <v>38.437</v>
      </c>
      <c r="CW93">
        <v>1160.49</v>
      </c>
      <c r="CX93">
        <v>39.59</v>
      </c>
      <c r="CY93">
        <v>0</v>
      </c>
      <c r="CZ93">
        <v>1604418380.9</v>
      </c>
      <c r="DA93">
        <v>0</v>
      </c>
      <c r="DB93">
        <v>2.62048076923077</v>
      </c>
      <c r="DC93">
        <v>0.0551829122561809</v>
      </c>
      <c r="DD93">
        <v>181.916239244566</v>
      </c>
      <c r="DE93">
        <v>7785.93423076923</v>
      </c>
      <c r="DF93">
        <v>15</v>
      </c>
      <c r="DG93">
        <v>1604417947.1</v>
      </c>
      <c r="DH93" t="s">
        <v>273</v>
      </c>
      <c r="DI93">
        <v>1604417940.1</v>
      </c>
      <c r="DJ93">
        <v>1604417947.1</v>
      </c>
      <c r="DK93">
        <v>1</v>
      </c>
      <c r="DL93">
        <v>-0.134</v>
      </c>
      <c r="DM93">
        <v>0.013</v>
      </c>
      <c r="DN93">
        <v>0.037</v>
      </c>
      <c r="DO93">
        <v>0.31</v>
      </c>
      <c r="DP93">
        <v>420</v>
      </c>
      <c r="DQ93">
        <v>20</v>
      </c>
      <c r="DR93">
        <v>0.08</v>
      </c>
      <c r="DS93">
        <v>0.06</v>
      </c>
      <c r="DT93">
        <v>0</v>
      </c>
      <c r="DU93">
        <v>0</v>
      </c>
      <c r="DV93" t="s">
        <v>274</v>
      </c>
      <c r="DW93">
        <v>100</v>
      </c>
      <c r="DX93">
        <v>100</v>
      </c>
      <c r="DY93">
        <v>-0.071</v>
      </c>
      <c r="DZ93">
        <v>0.3284</v>
      </c>
      <c r="EA93">
        <v>-0.278027610152098</v>
      </c>
      <c r="EB93">
        <v>0.00106189765250334</v>
      </c>
      <c r="EC93">
        <v>-8.23004791133579e-07</v>
      </c>
      <c r="ED93">
        <v>1.95222372915411e-10</v>
      </c>
      <c r="EE93">
        <v>0.0605696754882689</v>
      </c>
      <c r="EF93">
        <v>0.0242991256848972</v>
      </c>
      <c r="EG93">
        <v>-0.00102667963148939</v>
      </c>
      <c r="EH93">
        <v>2.21636158600722e-05</v>
      </c>
      <c r="EI93">
        <v>2</v>
      </c>
      <c r="EJ93">
        <v>2037</v>
      </c>
      <c r="EK93">
        <v>1</v>
      </c>
      <c r="EL93">
        <v>24</v>
      </c>
      <c r="EM93">
        <v>7.3</v>
      </c>
      <c r="EN93">
        <v>7.2</v>
      </c>
      <c r="EO93">
        <v>2</v>
      </c>
      <c r="EP93">
        <v>511.622</v>
      </c>
      <c r="EQ93">
        <v>526.553</v>
      </c>
      <c r="ER93">
        <v>22.7345</v>
      </c>
      <c r="ES93">
        <v>25.4774</v>
      </c>
      <c r="ET93">
        <v>29.9999</v>
      </c>
      <c r="EU93">
        <v>25.3337</v>
      </c>
      <c r="EV93">
        <v>25.2906</v>
      </c>
      <c r="EW93">
        <v>14.1209</v>
      </c>
      <c r="EX93">
        <v>26.0118</v>
      </c>
      <c r="EY93">
        <v>100</v>
      </c>
      <c r="EZ93">
        <v>22.7401</v>
      </c>
      <c r="FA93">
        <v>272.47</v>
      </c>
      <c r="FB93">
        <v>20</v>
      </c>
      <c r="FC93">
        <v>102.325</v>
      </c>
      <c r="FD93">
        <v>102.097</v>
      </c>
    </row>
    <row r="94" spans="1:160">
      <c r="A94">
        <v>78</v>
      </c>
      <c r="B94">
        <v>1604418383.1</v>
      </c>
      <c r="C94">
        <v>154</v>
      </c>
      <c r="D94" t="s">
        <v>427</v>
      </c>
      <c r="E94" t="s">
        <v>428</v>
      </c>
      <c r="F94">
        <v>1604418383.1</v>
      </c>
      <c r="G94">
        <f>BY94*AE94*(BU94-BV94)/(100*BN94*(1000-AE94*BU94))</f>
        <v>0</v>
      </c>
      <c r="H94">
        <f>BY94*AE94*(BT94-BS94*(1000-AE94*BV94)/(1000-AE94*BU94))/(100*BN94)</f>
        <v>0</v>
      </c>
      <c r="I94">
        <f>BS94 - IF(AE94&gt;1, H94*BN94*100.0/(AG94*CG94), 0)</f>
        <v>0</v>
      </c>
      <c r="J94">
        <f>((P94-G94/2)*I94-H94)/(P94+G94/2)</f>
        <v>0</v>
      </c>
      <c r="K94">
        <f>J94*(BZ94+CA94)/1000.0</f>
        <v>0</v>
      </c>
      <c r="L94">
        <f>(BS94 - IF(AE94&gt;1, H94*BN94*100.0/(AG94*CG94), 0))*(BZ94+CA94)/1000.0</f>
        <v>0</v>
      </c>
      <c r="M94">
        <f>2.0/((1/O94-1/N94)+SIGN(O94)*SQRT((1/O94-1/N94)*(1/O94-1/N94) + 4*BO94/((BO94+1)*(BO94+1))*(2*1/O94*1/N94-1/N94*1/N94)))</f>
        <v>0</v>
      </c>
      <c r="N94">
        <f>IF(LEFT(BP94,1)&lt;&gt;"0",IF(LEFT(BP94,1)="1",3.0,BQ94),$D$5+$E$5*(CG94*BZ94/($K$5*1000))+$F$5*(CG94*BZ94/($K$5*1000))*MAX(MIN(BN94,$J$5),$I$5)*MAX(MIN(BN94,$J$5),$I$5)+$G$5*MAX(MIN(BN94,$J$5),$I$5)*(CG94*BZ94/($K$5*1000))+$H$5*(CG94*BZ94/($K$5*1000))*(CG94*BZ94/($K$5*1000)))</f>
        <v>0</v>
      </c>
      <c r="O94">
        <f>G94*(1000-(1000*0.61365*exp(17.502*S94/(240.97+S94))/(BZ94+CA94)+BU94)/2)/(1000*0.61365*exp(17.502*S94/(240.97+S94))/(BZ94+CA94)-BU94)</f>
        <v>0</v>
      </c>
      <c r="P94">
        <f>1/((BO94+1)/(M94/1.6)+1/(N94/1.37)) + BO94/((BO94+1)/(M94/1.6) + BO94/(N94/1.37))</f>
        <v>0</v>
      </c>
      <c r="Q94">
        <f>(BK94*BM94)</f>
        <v>0</v>
      </c>
      <c r="R94">
        <f>(CB94+(Q94+2*0.95*5.67E-8*(((CB94+$B$7)+273)^4-(CB94+273)^4)-44100*G94)/(1.84*29.3*N94+8*0.95*5.67E-8*(CB94+273)^3))</f>
        <v>0</v>
      </c>
      <c r="S94">
        <f>($C$7*CC94+$D$7*CD94+$E$7*R94)</f>
        <v>0</v>
      </c>
      <c r="T94">
        <f>0.61365*exp(17.502*S94/(240.97+S94))</f>
        <v>0</v>
      </c>
      <c r="U94">
        <f>(V94/W94*100)</f>
        <v>0</v>
      </c>
      <c r="V94">
        <f>BU94*(BZ94+CA94)/1000</f>
        <v>0</v>
      </c>
      <c r="W94">
        <f>0.61365*exp(17.502*CB94/(240.97+CB94))</f>
        <v>0</v>
      </c>
      <c r="X94">
        <f>(T94-BU94*(BZ94+CA94)/1000)</f>
        <v>0</v>
      </c>
      <c r="Y94">
        <f>(-G94*44100)</f>
        <v>0</v>
      </c>
      <c r="Z94">
        <f>2*29.3*N94*0.92*(CB94-S94)</f>
        <v>0</v>
      </c>
      <c r="AA94">
        <f>2*0.95*5.67E-8*(((CB94+$B$7)+273)^4-(S94+273)^4)</f>
        <v>0</v>
      </c>
      <c r="AB94">
        <f>Q94+AA94+Y94+Z94</f>
        <v>0</v>
      </c>
      <c r="AC94">
        <v>0</v>
      </c>
      <c r="AD94">
        <v>0</v>
      </c>
      <c r="AE94">
        <f>IF(AC94*$H$13&gt;=AG94,1.0,(AG94/(AG94-AC94*$H$13)))</f>
        <v>0</v>
      </c>
      <c r="AF94">
        <f>(AE94-1)*100</f>
        <v>0</v>
      </c>
      <c r="AG94">
        <f>MAX(0,($B$13+$C$13*CG94)/(1+$D$13*CG94)*BZ94/(CB94+273)*$E$13)</f>
        <v>0</v>
      </c>
      <c r="AH94" t="s">
        <v>271</v>
      </c>
      <c r="AI94" t="s">
        <v>271</v>
      </c>
      <c r="AJ94">
        <v>0</v>
      </c>
      <c r="AK94">
        <v>0</v>
      </c>
      <c r="AL94">
        <f>AK94-AJ94</f>
        <v>0</v>
      </c>
      <c r="AM94">
        <f>AL94/AK94</f>
        <v>0</v>
      </c>
      <c r="AN94">
        <v>0</v>
      </c>
      <c r="AO94" t="s">
        <v>271</v>
      </c>
      <c r="AP94" t="s">
        <v>271</v>
      </c>
      <c r="AQ94">
        <v>0</v>
      </c>
      <c r="AR94">
        <v>0</v>
      </c>
      <c r="AS94">
        <f>1-AQ94/AR94</f>
        <v>0</v>
      </c>
      <c r="AT94">
        <v>0.5</v>
      </c>
      <c r="AU94">
        <f>BK94</f>
        <v>0</v>
      </c>
      <c r="AV94">
        <f>H94</f>
        <v>0</v>
      </c>
      <c r="AW94">
        <f>AS94*AT94*AU94</f>
        <v>0</v>
      </c>
      <c r="AX94">
        <f>BC94/AR94</f>
        <v>0</v>
      </c>
      <c r="AY94">
        <f>(AV94-AN94)/AU94</f>
        <v>0</v>
      </c>
      <c r="AZ94">
        <f>(AK94-AR94)/AR94</f>
        <v>0</v>
      </c>
      <c r="BA94" t="s">
        <v>271</v>
      </c>
      <c r="BB94">
        <v>0</v>
      </c>
      <c r="BC94">
        <f>AR94-BB94</f>
        <v>0</v>
      </c>
      <c r="BD94">
        <f>(AR94-AQ94)/(AR94-BB94)</f>
        <v>0</v>
      </c>
      <c r="BE94">
        <f>(AK94-AR94)/(AK94-BB94)</f>
        <v>0</v>
      </c>
      <c r="BF94">
        <f>(AR94-AQ94)/(AR94-AJ94)</f>
        <v>0</v>
      </c>
      <c r="BG94">
        <f>(AK94-AR94)/(AK94-AJ94)</f>
        <v>0</v>
      </c>
      <c r="BH94">
        <f>(BD94*BB94/AQ94)</f>
        <v>0</v>
      </c>
      <c r="BI94">
        <f>(1-BH94)</f>
        <v>0</v>
      </c>
      <c r="BJ94">
        <f>$B$11*CH94+$C$11*CI94+$F$11*CJ94*(1-CM94)</f>
        <v>0</v>
      </c>
      <c r="BK94">
        <f>BJ94*BL94</f>
        <v>0</v>
      </c>
      <c r="BL94">
        <f>($B$11*$D$9+$C$11*$D$9+$F$11*((CW94+CO94)/MAX(CW94+CO94+CX94, 0.1)*$I$9+CX94/MAX(CW94+CO94+CX94, 0.1)*$J$9))/($B$11+$C$11+$F$11)</f>
        <v>0</v>
      </c>
      <c r="BM94">
        <f>($B$11*$K$9+$C$11*$K$9+$F$11*((CW94+CO94)/MAX(CW94+CO94+CX94, 0.1)*$P$9+CX94/MAX(CW94+CO94+CX94, 0.1)*$Q$9))/($B$11+$C$11+$F$11)</f>
        <v>0</v>
      </c>
      <c r="BN94">
        <v>6</v>
      </c>
      <c r="BO94">
        <v>0.5</v>
      </c>
      <c r="BP94" t="s">
        <v>272</v>
      </c>
      <c r="BQ94">
        <v>2</v>
      </c>
      <c r="BR94">
        <v>1604418383.1</v>
      </c>
      <c r="BS94">
        <v>239.293</v>
      </c>
      <c r="BT94">
        <v>261.91</v>
      </c>
      <c r="BU94">
        <v>21.7959</v>
      </c>
      <c r="BV94">
        <v>20.0347</v>
      </c>
      <c r="BW94">
        <v>239.361</v>
      </c>
      <c r="BX94">
        <v>21.4676</v>
      </c>
      <c r="BY94">
        <v>500.084</v>
      </c>
      <c r="BZ94">
        <v>100.545</v>
      </c>
      <c r="CA94">
        <v>0.10019</v>
      </c>
      <c r="CB94">
        <v>25.11</v>
      </c>
      <c r="CC94">
        <v>24.9807</v>
      </c>
      <c r="CD94">
        <v>999.9</v>
      </c>
      <c r="CE94">
        <v>0</v>
      </c>
      <c r="CF94">
        <v>0</v>
      </c>
      <c r="CG94">
        <v>10008.8</v>
      </c>
      <c r="CH94">
        <v>0</v>
      </c>
      <c r="CI94">
        <v>1.00795</v>
      </c>
      <c r="CJ94">
        <v>1199.77</v>
      </c>
      <c r="CK94">
        <v>0.967003</v>
      </c>
      <c r="CL94">
        <v>0.0329973</v>
      </c>
      <c r="CM94">
        <v>0</v>
      </c>
      <c r="CN94">
        <v>2.4632</v>
      </c>
      <c r="CO94">
        <v>0</v>
      </c>
      <c r="CP94">
        <v>7814.76</v>
      </c>
      <c r="CQ94">
        <v>11399.3</v>
      </c>
      <c r="CR94">
        <v>38.125</v>
      </c>
      <c r="CS94">
        <v>41.187</v>
      </c>
      <c r="CT94">
        <v>39.562</v>
      </c>
      <c r="CU94">
        <v>39.937</v>
      </c>
      <c r="CV94">
        <v>38.437</v>
      </c>
      <c r="CW94">
        <v>1160.18</v>
      </c>
      <c r="CX94">
        <v>39.59</v>
      </c>
      <c r="CY94">
        <v>0</v>
      </c>
      <c r="CZ94">
        <v>1604418383.3</v>
      </c>
      <c r="DA94">
        <v>0</v>
      </c>
      <c r="DB94">
        <v>2.61357307692308</v>
      </c>
      <c r="DC94">
        <v>0.738574362870656</v>
      </c>
      <c r="DD94">
        <v>181.849230846576</v>
      </c>
      <c r="DE94">
        <v>7793.31346153846</v>
      </c>
      <c r="DF94">
        <v>15</v>
      </c>
      <c r="DG94">
        <v>1604417947.1</v>
      </c>
      <c r="DH94" t="s">
        <v>273</v>
      </c>
      <c r="DI94">
        <v>1604417940.1</v>
      </c>
      <c r="DJ94">
        <v>1604417947.1</v>
      </c>
      <c r="DK94">
        <v>1</v>
      </c>
      <c r="DL94">
        <v>-0.134</v>
      </c>
      <c r="DM94">
        <v>0.013</v>
      </c>
      <c r="DN94">
        <v>0.037</v>
      </c>
      <c r="DO94">
        <v>0.31</v>
      </c>
      <c r="DP94">
        <v>420</v>
      </c>
      <c r="DQ94">
        <v>20</v>
      </c>
      <c r="DR94">
        <v>0.08</v>
      </c>
      <c r="DS94">
        <v>0.06</v>
      </c>
      <c r="DT94">
        <v>0</v>
      </c>
      <c r="DU94">
        <v>0</v>
      </c>
      <c r="DV94" t="s">
        <v>274</v>
      </c>
      <c r="DW94">
        <v>100</v>
      </c>
      <c r="DX94">
        <v>100</v>
      </c>
      <c r="DY94">
        <v>-0.068</v>
      </c>
      <c r="DZ94">
        <v>0.3283</v>
      </c>
      <c r="EA94">
        <v>-0.278027610152098</v>
      </c>
      <c r="EB94">
        <v>0.00106189765250334</v>
      </c>
      <c r="EC94">
        <v>-8.23004791133579e-07</v>
      </c>
      <c r="ED94">
        <v>1.95222372915411e-10</v>
      </c>
      <c r="EE94">
        <v>0.0605696754882689</v>
      </c>
      <c r="EF94">
        <v>0.0242991256848972</v>
      </c>
      <c r="EG94">
        <v>-0.00102667963148939</v>
      </c>
      <c r="EH94">
        <v>2.21636158600722e-05</v>
      </c>
      <c r="EI94">
        <v>2</v>
      </c>
      <c r="EJ94">
        <v>2037</v>
      </c>
      <c r="EK94">
        <v>1</v>
      </c>
      <c r="EL94">
        <v>24</v>
      </c>
      <c r="EM94">
        <v>7.4</v>
      </c>
      <c r="EN94">
        <v>7.3</v>
      </c>
      <c r="EO94">
        <v>2</v>
      </c>
      <c r="EP94">
        <v>511.711</v>
      </c>
      <c r="EQ94">
        <v>526.496</v>
      </c>
      <c r="ER94">
        <v>22.7392</v>
      </c>
      <c r="ES94">
        <v>25.4774</v>
      </c>
      <c r="ET94">
        <v>29.9999</v>
      </c>
      <c r="EU94">
        <v>25.3324</v>
      </c>
      <c r="EV94">
        <v>25.2906</v>
      </c>
      <c r="EW94">
        <v>14.3194</v>
      </c>
      <c r="EX94">
        <v>26.0118</v>
      </c>
      <c r="EY94">
        <v>100</v>
      </c>
      <c r="EZ94">
        <v>22.7528</v>
      </c>
      <c r="FA94">
        <v>272.47</v>
      </c>
      <c r="FB94">
        <v>20</v>
      </c>
      <c r="FC94">
        <v>102.326</v>
      </c>
      <c r="FD94">
        <v>102.098</v>
      </c>
    </row>
    <row r="95" spans="1:160">
      <c r="A95">
        <v>79</v>
      </c>
      <c r="B95">
        <v>1604418385.1</v>
      </c>
      <c r="C95">
        <v>156</v>
      </c>
      <c r="D95" t="s">
        <v>429</v>
      </c>
      <c r="E95" t="s">
        <v>430</v>
      </c>
      <c r="F95">
        <v>1604418385.1</v>
      </c>
      <c r="G95">
        <f>BY95*AE95*(BU95-BV95)/(100*BN95*(1000-AE95*BU95))</f>
        <v>0</v>
      </c>
      <c r="H95">
        <f>BY95*AE95*(BT95-BS95*(1000-AE95*BV95)/(1000-AE95*BU95))/(100*BN95)</f>
        <v>0</v>
      </c>
      <c r="I95">
        <f>BS95 - IF(AE95&gt;1, H95*BN95*100.0/(AG95*CG95), 0)</f>
        <v>0</v>
      </c>
      <c r="J95">
        <f>((P95-G95/2)*I95-H95)/(P95+G95/2)</f>
        <v>0</v>
      </c>
      <c r="K95">
        <f>J95*(BZ95+CA95)/1000.0</f>
        <v>0</v>
      </c>
      <c r="L95">
        <f>(BS95 - IF(AE95&gt;1, H95*BN95*100.0/(AG95*CG95), 0))*(BZ95+CA95)/1000.0</f>
        <v>0</v>
      </c>
      <c r="M95">
        <f>2.0/((1/O95-1/N95)+SIGN(O95)*SQRT((1/O95-1/N95)*(1/O95-1/N95) + 4*BO95/((BO95+1)*(BO95+1))*(2*1/O95*1/N95-1/N95*1/N95)))</f>
        <v>0</v>
      </c>
      <c r="N95">
        <f>IF(LEFT(BP95,1)&lt;&gt;"0",IF(LEFT(BP95,1)="1",3.0,BQ95),$D$5+$E$5*(CG95*BZ95/($K$5*1000))+$F$5*(CG95*BZ95/($K$5*1000))*MAX(MIN(BN95,$J$5),$I$5)*MAX(MIN(BN95,$J$5),$I$5)+$G$5*MAX(MIN(BN95,$J$5),$I$5)*(CG95*BZ95/($K$5*1000))+$H$5*(CG95*BZ95/($K$5*1000))*(CG95*BZ95/($K$5*1000)))</f>
        <v>0</v>
      </c>
      <c r="O95">
        <f>G95*(1000-(1000*0.61365*exp(17.502*S95/(240.97+S95))/(BZ95+CA95)+BU95)/2)/(1000*0.61365*exp(17.502*S95/(240.97+S95))/(BZ95+CA95)-BU95)</f>
        <v>0</v>
      </c>
      <c r="P95">
        <f>1/((BO95+1)/(M95/1.6)+1/(N95/1.37)) + BO95/((BO95+1)/(M95/1.6) + BO95/(N95/1.37))</f>
        <v>0</v>
      </c>
      <c r="Q95">
        <f>(BK95*BM95)</f>
        <v>0</v>
      </c>
      <c r="R95">
        <f>(CB95+(Q95+2*0.95*5.67E-8*(((CB95+$B$7)+273)^4-(CB95+273)^4)-44100*G95)/(1.84*29.3*N95+8*0.95*5.67E-8*(CB95+273)^3))</f>
        <v>0</v>
      </c>
      <c r="S95">
        <f>($C$7*CC95+$D$7*CD95+$E$7*R95)</f>
        <v>0</v>
      </c>
      <c r="T95">
        <f>0.61365*exp(17.502*S95/(240.97+S95))</f>
        <v>0</v>
      </c>
      <c r="U95">
        <f>(V95/W95*100)</f>
        <v>0</v>
      </c>
      <c r="V95">
        <f>BU95*(BZ95+CA95)/1000</f>
        <v>0</v>
      </c>
      <c r="W95">
        <f>0.61365*exp(17.502*CB95/(240.97+CB95))</f>
        <v>0</v>
      </c>
      <c r="X95">
        <f>(T95-BU95*(BZ95+CA95)/1000)</f>
        <v>0</v>
      </c>
      <c r="Y95">
        <f>(-G95*44100)</f>
        <v>0</v>
      </c>
      <c r="Z95">
        <f>2*29.3*N95*0.92*(CB95-S95)</f>
        <v>0</v>
      </c>
      <c r="AA95">
        <f>2*0.95*5.67E-8*(((CB95+$B$7)+273)^4-(S95+273)^4)</f>
        <v>0</v>
      </c>
      <c r="AB95">
        <f>Q95+AA95+Y95+Z95</f>
        <v>0</v>
      </c>
      <c r="AC95">
        <v>0</v>
      </c>
      <c r="AD95">
        <v>0</v>
      </c>
      <c r="AE95">
        <f>IF(AC95*$H$13&gt;=AG95,1.0,(AG95/(AG95-AC95*$H$13)))</f>
        <v>0</v>
      </c>
      <c r="AF95">
        <f>(AE95-1)*100</f>
        <v>0</v>
      </c>
      <c r="AG95">
        <f>MAX(0,($B$13+$C$13*CG95)/(1+$D$13*CG95)*BZ95/(CB95+273)*$E$13)</f>
        <v>0</v>
      </c>
      <c r="AH95" t="s">
        <v>271</v>
      </c>
      <c r="AI95" t="s">
        <v>271</v>
      </c>
      <c r="AJ95">
        <v>0</v>
      </c>
      <c r="AK95">
        <v>0</v>
      </c>
      <c r="AL95">
        <f>AK95-AJ95</f>
        <v>0</v>
      </c>
      <c r="AM95">
        <f>AL95/AK95</f>
        <v>0</v>
      </c>
      <c r="AN95">
        <v>0</v>
      </c>
      <c r="AO95" t="s">
        <v>271</v>
      </c>
      <c r="AP95" t="s">
        <v>271</v>
      </c>
      <c r="AQ95">
        <v>0</v>
      </c>
      <c r="AR95">
        <v>0</v>
      </c>
      <c r="AS95">
        <f>1-AQ95/AR95</f>
        <v>0</v>
      </c>
      <c r="AT95">
        <v>0.5</v>
      </c>
      <c r="AU95">
        <f>BK95</f>
        <v>0</v>
      </c>
      <c r="AV95">
        <f>H95</f>
        <v>0</v>
      </c>
      <c r="AW95">
        <f>AS95*AT95*AU95</f>
        <v>0</v>
      </c>
      <c r="AX95">
        <f>BC95/AR95</f>
        <v>0</v>
      </c>
      <c r="AY95">
        <f>(AV95-AN95)/AU95</f>
        <v>0</v>
      </c>
      <c r="AZ95">
        <f>(AK95-AR95)/AR95</f>
        <v>0</v>
      </c>
      <c r="BA95" t="s">
        <v>271</v>
      </c>
      <c r="BB95">
        <v>0</v>
      </c>
      <c r="BC95">
        <f>AR95-BB95</f>
        <v>0</v>
      </c>
      <c r="BD95">
        <f>(AR95-AQ95)/(AR95-BB95)</f>
        <v>0</v>
      </c>
      <c r="BE95">
        <f>(AK95-AR95)/(AK95-BB95)</f>
        <v>0</v>
      </c>
      <c r="BF95">
        <f>(AR95-AQ95)/(AR95-AJ95)</f>
        <v>0</v>
      </c>
      <c r="BG95">
        <f>(AK95-AR95)/(AK95-AJ95)</f>
        <v>0</v>
      </c>
      <c r="BH95">
        <f>(BD95*BB95/AQ95)</f>
        <v>0</v>
      </c>
      <c r="BI95">
        <f>(1-BH95)</f>
        <v>0</v>
      </c>
      <c r="BJ95">
        <f>$B$11*CH95+$C$11*CI95+$F$11*CJ95*(1-CM95)</f>
        <v>0</v>
      </c>
      <c r="BK95">
        <f>BJ95*BL95</f>
        <v>0</v>
      </c>
      <c r="BL95">
        <f>($B$11*$D$9+$C$11*$D$9+$F$11*((CW95+CO95)/MAX(CW95+CO95+CX95, 0.1)*$I$9+CX95/MAX(CW95+CO95+CX95, 0.1)*$J$9))/($B$11+$C$11+$F$11)</f>
        <v>0</v>
      </c>
      <c r="BM95">
        <f>($B$11*$K$9+$C$11*$K$9+$F$11*((CW95+CO95)/MAX(CW95+CO95+CX95, 0.1)*$P$9+CX95/MAX(CW95+CO95+CX95, 0.1)*$Q$9))/($B$11+$C$11+$F$11)</f>
        <v>0</v>
      </c>
      <c r="BN95">
        <v>6</v>
      </c>
      <c r="BO95">
        <v>0.5</v>
      </c>
      <c r="BP95" t="s">
        <v>272</v>
      </c>
      <c r="BQ95">
        <v>2</v>
      </c>
      <c r="BR95">
        <v>1604418385.1</v>
      </c>
      <c r="BS95">
        <v>242.447</v>
      </c>
      <c r="BT95">
        <v>265.343</v>
      </c>
      <c r="BU95">
        <v>21.7904</v>
      </c>
      <c r="BV95">
        <v>20.0256</v>
      </c>
      <c r="BW95">
        <v>242.513</v>
      </c>
      <c r="BX95">
        <v>21.4622</v>
      </c>
      <c r="BY95">
        <v>500.042</v>
      </c>
      <c r="BZ95">
        <v>100.546</v>
      </c>
      <c r="CA95">
        <v>0.100138</v>
      </c>
      <c r="CB95">
        <v>25.1103</v>
      </c>
      <c r="CC95">
        <v>24.9871</v>
      </c>
      <c r="CD95">
        <v>999.9</v>
      </c>
      <c r="CE95">
        <v>0</v>
      </c>
      <c r="CF95">
        <v>0</v>
      </c>
      <c r="CG95">
        <v>9994.38</v>
      </c>
      <c r="CH95">
        <v>0</v>
      </c>
      <c r="CI95">
        <v>1.00795</v>
      </c>
      <c r="CJ95">
        <v>1200.09</v>
      </c>
      <c r="CK95">
        <v>0.967011</v>
      </c>
      <c r="CL95">
        <v>0.032989</v>
      </c>
      <c r="CM95">
        <v>0</v>
      </c>
      <c r="CN95">
        <v>2.2627</v>
      </c>
      <c r="CO95">
        <v>0</v>
      </c>
      <c r="CP95">
        <v>7822.94</v>
      </c>
      <c r="CQ95">
        <v>11402.3</v>
      </c>
      <c r="CR95">
        <v>38.125</v>
      </c>
      <c r="CS95">
        <v>41.187</v>
      </c>
      <c r="CT95">
        <v>39.562</v>
      </c>
      <c r="CU95">
        <v>39.937</v>
      </c>
      <c r="CV95">
        <v>38.437</v>
      </c>
      <c r="CW95">
        <v>1160.5</v>
      </c>
      <c r="CX95">
        <v>39.59</v>
      </c>
      <c r="CY95">
        <v>0</v>
      </c>
      <c r="CZ95">
        <v>1604418385.1</v>
      </c>
      <c r="DA95">
        <v>0</v>
      </c>
      <c r="DB95">
        <v>2.615516</v>
      </c>
      <c r="DC95">
        <v>0.221238470547744</v>
      </c>
      <c r="DD95">
        <v>183.700000260367</v>
      </c>
      <c r="DE95">
        <v>7799.8768</v>
      </c>
      <c r="DF95">
        <v>15</v>
      </c>
      <c r="DG95">
        <v>1604417947.1</v>
      </c>
      <c r="DH95" t="s">
        <v>273</v>
      </c>
      <c r="DI95">
        <v>1604417940.1</v>
      </c>
      <c r="DJ95">
        <v>1604417947.1</v>
      </c>
      <c r="DK95">
        <v>1</v>
      </c>
      <c r="DL95">
        <v>-0.134</v>
      </c>
      <c r="DM95">
        <v>0.013</v>
      </c>
      <c r="DN95">
        <v>0.037</v>
      </c>
      <c r="DO95">
        <v>0.31</v>
      </c>
      <c r="DP95">
        <v>420</v>
      </c>
      <c r="DQ95">
        <v>20</v>
      </c>
      <c r="DR95">
        <v>0.08</v>
      </c>
      <c r="DS95">
        <v>0.06</v>
      </c>
      <c r="DT95">
        <v>0</v>
      </c>
      <c r="DU95">
        <v>0</v>
      </c>
      <c r="DV95" t="s">
        <v>274</v>
      </c>
      <c r="DW95">
        <v>100</v>
      </c>
      <c r="DX95">
        <v>100</v>
      </c>
      <c r="DY95">
        <v>-0.066</v>
      </c>
      <c r="DZ95">
        <v>0.3282</v>
      </c>
      <c r="EA95">
        <v>-0.278027610152098</v>
      </c>
      <c r="EB95">
        <v>0.00106189765250334</v>
      </c>
      <c r="EC95">
        <v>-8.23004791133579e-07</v>
      </c>
      <c r="ED95">
        <v>1.95222372915411e-10</v>
      </c>
      <c r="EE95">
        <v>0.0605696754882689</v>
      </c>
      <c r="EF95">
        <v>0.0242991256848972</v>
      </c>
      <c r="EG95">
        <v>-0.00102667963148939</v>
      </c>
      <c r="EH95">
        <v>2.21636158600722e-05</v>
      </c>
      <c r="EI95">
        <v>2</v>
      </c>
      <c r="EJ95">
        <v>2037</v>
      </c>
      <c r="EK95">
        <v>1</v>
      </c>
      <c r="EL95">
        <v>24</v>
      </c>
      <c r="EM95">
        <v>7.4</v>
      </c>
      <c r="EN95">
        <v>7.3</v>
      </c>
      <c r="EO95">
        <v>2</v>
      </c>
      <c r="EP95">
        <v>511.522</v>
      </c>
      <c r="EQ95">
        <v>526.802</v>
      </c>
      <c r="ER95">
        <v>22.7432</v>
      </c>
      <c r="ES95">
        <v>25.4774</v>
      </c>
      <c r="ET95">
        <v>29.9999</v>
      </c>
      <c r="EU95">
        <v>25.3321</v>
      </c>
      <c r="EV95">
        <v>25.2906</v>
      </c>
      <c r="EW95">
        <v>14.4839</v>
      </c>
      <c r="EX95">
        <v>26.0118</v>
      </c>
      <c r="EY95">
        <v>100</v>
      </c>
      <c r="EZ95">
        <v>22.7528</v>
      </c>
      <c r="FA95">
        <v>277.54</v>
      </c>
      <c r="FB95">
        <v>20</v>
      </c>
      <c r="FC95">
        <v>102.326</v>
      </c>
      <c r="FD95">
        <v>102.098</v>
      </c>
    </row>
    <row r="96" spans="1:160">
      <c r="A96">
        <v>80</v>
      </c>
      <c r="B96">
        <v>1604418387.1</v>
      </c>
      <c r="C96">
        <v>158</v>
      </c>
      <c r="D96" t="s">
        <v>431</v>
      </c>
      <c r="E96" t="s">
        <v>432</v>
      </c>
      <c r="F96">
        <v>1604418387.1</v>
      </c>
      <c r="G96">
        <f>BY96*AE96*(BU96-BV96)/(100*BN96*(1000-AE96*BU96))</f>
        <v>0</v>
      </c>
      <c r="H96">
        <f>BY96*AE96*(BT96-BS96*(1000-AE96*BV96)/(1000-AE96*BU96))/(100*BN96)</f>
        <v>0</v>
      </c>
      <c r="I96">
        <f>BS96 - IF(AE96&gt;1, H96*BN96*100.0/(AG96*CG96), 0)</f>
        <v>0</v>
      </c>
      <c r="J96">
        <f>((P96-G96/2)*I96-H96)/(P96+G96/2)</f>
        <v>0</v>
      </c>
      <c r="K96">
        <f>J96*(BZ96+CA96)/1000.0</f>
        <v>0</v>
      </c>
      <c r="L96">
        <f>(BS96 - IF(AE96&gt;1, H96*BN96*100.0/(AG96*CG96), 0))*(BZ96+CA96)/1000.0</f>
        <v>0</v>
      </c>
      <c r="M96">
        <f>2.0/((1/O96-1/N96)+SIGN(O96)*SQRT((1/O96-1/N96)*(1/O96-1/N96) + 4*BO96/((BO96+1)*(BO96+1))*(2*1/O96*1/N96-1/N96*1/N96)))</f>
        <v>0</v>
      </c>
      <c r="N96">
        <f>IF(LEFT(BP96,1)&lt;&gt;"0",IF(LEFT(BP96,1)="1",3.0,BQ96),$D$5+$E$5*(CG96*BZ96/($K$5*1000))+$F$5*(CG96*BZ96/($K$5*1000))*MAX(MIN(BN96,$J$5),$I$5)*MAX(MIN(BN96,$J$5),$I$5)+$G$5*MAX(MIN(BN96,$J$5),$I$5)*(CG96*BZ96/($K$5*1000))+$H$5*(CG96*BZ96/($K$5*1000))*(CG96*BZ96/($K$5*1000)))</f>
        <v>0</v>
      </c>
      <c r="O96">
        <f>G96*(1000-(1000*0.61365*exp(17.502*S96/(240.97+S96))/(BZ96+CA96)+BU96)/2)/(1000*0.61365*exp(17.502*S96/(240.97+S96))/(BZ96+CA96)-BU96)</f>
        <v>0</v>
      </c>
      <c r="P96">
        <f>1/((BO96+1)/(M96/1.6)+1/(N96/1.37)) + BO96/((BO96+1)/(M96/1.6) + BO96/(N96/1.37))</f>
        <v>0</v>
      </c>
      <c r="Q96">
        <f>(BK96*BM96)</f>
        <v>0</v>
      </c>
      <c r="R96">
        <f>(CB96+(Q96+2*0.95*5.67E-8*(((CB96+$B$7)+273)^4-(CB96+273)^4)-44100*G96)/(1.84*29.3*N96+8*0.95*5.67E-8*(CB96+273)^3))</f>
        <v>0</v>
      </c>
      <c r="S96">
        <f>($C$7*CC96+$D$7*CD96+$E$7*R96)</f>
        <v>0</v>
      </c>
      <c r="T96">
        <f>0.61365*exp(17.502*S96/(240.97+S96))</f>
        <v>0</v>
      </c>
      <c r="U96">
        <f>(V96/W96*100)</f>
        <v>0</v>
      </c>
      <c r="V96">
        <f>BU96*(BZ96+CA96)/1000</f>
        <v>0</v>
      </c>
      <c r="W96">
        <f>0.61365*exp(17.502*CB96/(240.97+CB96))</f>
        <v>0</v>
      </c>
      <c r="X96">
        <f>(T96-BU96*(BZ96+CA96)/1000)</f>
        <v>0</v>
      </c>
      <c r="Y96">
        <f>(-G96*44100)</f>
        <v>0</v>
      </c>
      <c r="Z96">
        <f>2*29.3*N96*0.92*(CB96-S96)</f>
        <v>0</v>
      </c>
      <c r="AA96">
        <f>2*0.95*5.67E-8*(((CB96+$B$7)+273)^4-(S96+273)^4)</f>
        <v>0</v>
      </c>
      <c r="AB96">
        <f>Q96+AA96+Y96+Z96</f>
        <v>0</v>
      </c>
      <c r="AC96">
        <v>0</v>
      </c>
      <c r="AD96">
        <v>0</v>
      </c>
      <c r="AE96">
        <f>IF(AC96*$H$13&gt;=AG96,1.0,(AG96/(AG96-AC96*$H$13)))</f>
        <v>0</v>
      </c>
      <c r="AF96">
        <f>(AE96-1)*100</f>
        <v>0</v>
      </c>
      <c r="AG96">
        <f>MAX(0,($B$13+$C$13*CG96)/(1+$D$13*CG96)*BZ96/(CB96+273)*$E$13)</f>
        <v>0</v>
      </c>
      <c r="AH96" t="s">
        <v>271</v>
      </c>
      <c r="AI96" t="s">
        <v>271</v>
      </c>
      <c r="AJ96">
        <v>0</v>
      </c>
      <c r="AK96">
        <v>0</v>
      </c>
      <c r="AL96">
        <f>AK96-AJ96</f>
        <v>0</v>
      </c>
      <c r="AM96">
        <f>AL96/AK96</f>
        <v>0</v>
      </c>
      <c r="AN96">
        <v>0</v>
      </c>
      <c r="AO96" t="s">
        <v>271</v>
      </c>
      <c r="AP96" t="s">
        <v>271</v>
      </c>
      <c r="AQ96">
        <v>0</v>
      </c>
      <c r="AR96">
        <v>0</v>
      </c>
      <c r="AS96">
        <f>1-AQ96/AR96</f>
        <v>0</v>
      </c>
      <c r="AT96">
        <v>0.5</v>
      </c>
      <c r="AU96">
        <f>BK96</f>
        <v>0</v>
      </c>
      <c r="AV96">
        <f>H96</f>
        <v>0</v>
      </c>
      <c r="AW96">
        <f>AS96*AT96*AU96</f>
        <v>0</v>
      </c>
      <c r="AX96">
        <f>BC96/AR96</f>
        <v>0</v>
      </c>
      <c r="AY96">
        <f>(AV96-AN96)/AU96</f>
        <v>0</v>
      </c>
      <c r="AZ96">
        <f>(AK96-AR96)/AR96</f>
        <v>0</v>
      </c>
      <c r="BA96" t="s">
        <v>271</v>
      </c>
      <c r="BB96">
        <v>0</v>
      </c>
      <c r="BC96">
        <f>AR96-BB96</f>
        <v>0</v>
      </c>
      <c r="BD96">
        <f>(AR96-AQ96)/(AR96-BB96)</f>
        <v>0</v>
      </c>
      <c r="BE96">
        <f>(AK96-AR96)/(AK96-BB96)</f>
        <v>0</v>
      </c>
      <c r="BF96">
        <f>(AR96-AQ96)/(AR96-AJ96)</f>
        <v>0</v>
      </c>
      <c r="BG96">
        <f>(AK96-AR96)/(AK96-AJ96)</f>
        <v>0</v>
      </c>
      <c r="BH96">
        <f>(BD96*BB96/AQ96)</f>
        <v>0</v>
      </c>
      <c r="BI96">
        <f>(1-BH96)</f>
        <v>0</v>
      </c>
      <c r="BJ96">
        <f>$B$11*CH96+$C$11*CI96+$F$11*CJ96*(1-CM96)</f>
        <v>0</v>
      </c>
      <c r="BK96">
        <f>BJ96*BL96</f>
        <v>0</v>
      </c>
      <c r="BL96">
        <f>($B$11*$D$9+$C$11*$D$9+$F$11*((CW96+CO96)/MAX(CW96+CO96+CX96, 0.1)*$I$9+CX96/MAX(CW96+CO96+CX96, 0.1)*$J$9))/($B$11+$C$11+$F$11)</f>
        <v>0</v>
      </c>
      <c r="BM96">
        <f>($B$11*$K$9+$C$11*$K$9+$F$11*((CW96+CO96)/MAX(CW96+CO96+CX96, 0.1)*$P$9+CX96/MAX(CW96+CO96+CX96, 0.1)*$Q$9))/($B$11+$C$11+$F$11)</f>
        <v>0</v>
      </c>
      <c r="BN96">
        <v>6</v>
      </c>
      <c r="BO96">
        <v>0.5</v>
      </c>
      <c r="BP96" t="s">
        <v>272</v>
      </c>
      <c r="BQ96">
        <v>2</v>
      </c>
      <c r="BR96">
        <v>1604418387.1</v>
      </c>
      <c r="BS96">
        <v>245.616</v>
      </c>
      <c r="BT96">
        <v>268.726</v>
      </c>
      <c r="BU96">
        <v>21.7848</v>
      </c>
      <c r="BV96">
        <v>20.0243</v>
      </c>
      <c r="BW96">
        <v>245.68</v>
      </c>
      <c r="BX96">
        <v>21.4566</v>
      </c>
      <c r="BY96">
        <v>500.008</v>
      </c>
      <c r="BZ96">
        <v>100.546</v>
      </c>
      <c r="CA96">
        <v>0.100234</v>
      </c>
      <c r="CB96">
        <v>25.1103</v>
      </c>
      <c r="CC96">
        <v>24.987</v>
      </c>
      <c r="CD96">
        <v>999.9</v>
      </c>
      <c r="CE96">
        <v>0</v>
      </c>
      <c r="CF96">
        <v>0</v>
      </c>
      <c r="CG96">
        <v>9956.25</v>
      </c>
      <c r="CH96">
        <v>0</v>
      </c>
      <c r="CI96">
        <v>1.00795</v>
      </c>
      <c r="CJ96">
        <v>1200.09</v>
      </c>
      <c r="CK96">
        <v>0.967011</v>
      </c>
      <c r="CL96">
        <v>0.032989</v>
      </c>
      <c r="CM96">
        <v>0</v>
      </c>
      <c r="CN96">
        <v>2.5575</v>
      </c>
      <c r="CO96">
        <v>0</v>
      </c>
      <c r="CP96">
        <v>7828.13</v>
      </c>
      <c r="CQ96">
        <v>11402.3</v>
      </c>
      <c r="CR96">
        <v>38.125</v>
      </c>
      <c r="CS96">
        <v>41.187</v>
      </c>
      <c r="CT96">
        <v>39.562</v>
      </c>
      <c r="CU96">
        <v>39.937</v>
      </c>
      <c r="CV96">
        <v>38.437</v>
      </c>
      <c r="CW96">
        <v>1160.5</v>
      </c>
      <c r="CX96">
        <v>39.59</v>
      </c>
      <c r="CY96">
        <v>0</v>
      </c>
      <c r="CZ96">
        <v>1604418386.9</v>
      </c>
      <c r="DA96">
        <v>0</v>
      </c>
      <c r="DB96">
        <v>2.62954615384615</v>
      </c>
      <c r="DC96">
        <v>0.511637612599913</v>
      </c>
      <c r="DD96">
        <v>184.261196560192</v>
      </c>
      <c r="DE96">
        <v>7804.41846153846</v>
      </c>
      <c r="DF96">
        <v>15</v>
      </c>
      <c r="DG96">
        <v>1604417947.1</v>
      </c>
      <c r="DH96" t="s">
        <v>273</v>
      </c>
      <c r="DI96">
        <v>1604417940.1</v>
      </c>
      <c r="DJ96">
        <v>1604417947.1</v>
      </c>
      <c r="DK96">
        <v>1</v>
      </c>
      <c r="DL96">
        <v>-0.134</v>
      </c>
      <c r="DM96">
        <v>0.013</v>
      </c>
      <c r="DN96">
        <v>0.037</v>
      </c>
      <c r="DO96">
        <v>0.31</v>
      </c>
      <c r="DP96">
        <v>420</v>
      </c>
      <c r="DQ96">
        <v>20</v>
      </c>
      <c r="DR96">
        <v>0.08</v>
      </c>
      <c r="DS96">
        <v>0.06</v>
      </c>
      <c r="DT96">
        <v>0</v>
      </c>
      <c r="DU96">
        <v>0</v>
      </c>
      <c r="DV96" t="s">
        <v>274</v>
      </c>
      <c r="DW96">
        <v>100</v>
      </c>
      <c r="DX96">
        <v>100</v>
      </c>
      <c r="DY96">
        <v>-0.064</v>
      </c>
      <c r="DZ96">
        <v>0.3282</v>
      </c>
      <c r="EA96">
        <v>-0.278027610152098</v>
      </c>
      <c r="EB96">
        <v>0.00106189765250334</v>
      </c>
      <c r="EC96">
        <v>-8.23004791133579e-07</v>
      </c>
      <c r="ED96">
        <v>1.95222372915411e-10</v>
      </c>
      <c r="EE96">
        <v>0.0605696754882689</v>
      </c>
      <c r="EF96">
        <v>0.0242991256848972</v>
      </c>
      <c r="EG96">
        <v>-0.00102667963148939</v>
      </c>
      <c r="EH96">
        <v>2.21636158600722e-05</v>
      </c>
      <c r="EI96">
        <v>2</v>
      </c>
      <c r="EJ96">
        <v>2037</v>
      </c>
      <c r="EK96">
        <v>1</v>
      </c>
      <c r="EL96">
        <v>24</v>
      </c>
      <c r="EM96">
        <v>7.5</v>
      </c>
      <c r="EN96">
        <v>7.3</v>
      </c>
      <c r="EO96">
        <v>2</v>
      </c>
      <c r="EP96">
        <v>511.465</v>
      </c>
      <c r="EQ96">
        <v>526.859</v>
      </c>
      <c r="ER96">
        <v>22.7487</v>
      </c>
      <c r="ES96">
        <v>25.4766</v>
      </c>
      <c r="ET96">
        <v>29.9999</v>
      </c>
      <c r="EU96">
        <v>25.3321</v>
      </c>
      <c r="EV96">
        <v>25.2906</v>
      </c>
      <c r="EW96">
        <v>14.6381</v>
      </c>
      <c r="EX96">
        <v>26.0118</v>
      </c>
      <c r="EY96">
        <v>100</v>
      </c>
      <c r="EZ96">
        <v>22.7528</v>
      </c>
      <c r="FA96">
        <v>282.58</v>
      </c>
      <c r="FB96">
        <v>20</v>
      </c>
      <c r="FC96">
        <v>102.326</v>
      </c>
      <c r="FD96">
        <v>102.098</v>
      </c>
    </row>
    <row r="97" spans="1:160">
      <c r="A97">
        <v>81</v>
      </c>
      <c r="B97">
        <v>1604418389.1</v>
      </c>
      <c r="C97">
        <v>160</v>
      </c>
      <c r="D97" t="s">
        <v>433</v>
      </c>
      <c r="E97" t="s">
        <v>434</v>
      </c>
      <c r="F97">
        <v>1604418389.1</v>
      </c>
      <c r="G97">
        <f>BY97*AE97*(BU97-BV97)/(100*BN97*(1000-AE97*BU97))</f>
        <v>0</v>
      </c>
      <c r="H97">
        <f>BY97*AE97*(BT97-BS97*(1000-AE97*BV97)/(1000-AE97*BU97))/(100*BN97)</f>
        <v>0</v>
      </c>
      <c r="I97">
        <f>BS97 - IF(AE97&gt;1, H97*BN97*100.0/(AG97*CG97), 0)</f>
        <v>0</v>
      </c>
      <c r="J97">
        <f>((P97-G97/2)*I97-H97)/(P97+G97/2)</f>
        <v>0</v>
      </c>
      <c r="K97">
        <f>J97*(BZ97+CA97)/1000.0</f>
        <v>0</v>
      </c>
      <c r="L97">
        <f>(BS97 - IF(AE97&gt;1, H97*BN97*100.0/(AG97*CG97), 0))*(BZ97+CA97)/1000.0</f>
        <v>0</v>
      </c>
      <c r="M97">
        <f>2.0/((1/O97-1/N97)+SIGN(O97)*SQRT((1/O97-1/N97)*(1/O97-1/N97) + 4*BO97/((BO97+1)*(BO97+1))*(2*1/O97*1/N97-1/N97*1/N97)))</f>
        <v>0</v>
      </c>
      <c r="N97">
        <f>IF(LEFT(BP97,1)&lt;&gt;"0",IF(LEFT(BP97,1)="1",3.0,BQ97),$D$5+$E$5*(CG97*BZ97/($K$5*1000))+$F$5*(CG97*BZ97/($K$5*1000))*MAX(MIN(BN97,$J$5),$I$5)*MAX(MIN(BN97,$J$5),$I$5)+$G$5*MAX(MIN(BN97,$J$5),$I$5)*(CG97*BZ97/($K$5*1000))+$H$5*(CG97*BZ97/($K$5*1000))*(CG97*BZ97/($K$5*1000)))</f>
        <v>0</v>
      </c>
      <c r="O97">
        <f>G97*(1000-(1000*0.61365*exp(17.502*S97/(240.97+S97))/(BZ97+CA97)+BU97)/2)/(1000*0.61365*exp(17.502*S97/(240.97+S97))/(BZ97+CA97)-BU97)</f>
        <v>0</v>
      </c>
      <c r="P97">
        <f>1/((BO97+1)/(M97/1.6)+1/(N97/1.37)) + BO97/((BO97+1)/(M97/1.6) + BO97/(N97/1.37))</f>
        <v>0</v>
      </c>
      <c r="Q97">
        <f>(BK97*BM97)</f>
        <v>0</v>
      </c>
      <c r="R97">
        <f>(CB97+(Q97+2*0.95*5.67E-8*(((CB97+$B$7)+273)^4-(CB97+273)^4)-44100*G97)/(1.84*29.3*N97+8*0.95*5.67E-8*(CB97+273)^3))</f>
        <v>0</v>
      </c>
      <c r="S97">
        <f>($C$7*CC97+$D$7*CD97+$E$7*R97)</f>
        <v>0</v>
      </c>
      <c r="T97">
        <f>0.61365*exp(17.502*S97/(240.97+S97))</f>
        <v>0</v>
      </c>
      <c r="U97">
        <f>(V97/W97*100)</f>
        <v>0</v>
      </c>
      <c r="V97">
        <f>BU97*(BZ97+CA97)/1000</f>
        <v>0</v>
      </c>
      <c r="W97">
        <f>0.61365*exp(17.502*CB97/(240.97+CB97))</f>
        <v>0</v>
      </c>
      <c r="X97">
        <f>(T97-BU97*(BZ97+CA97)/1000)</f>
        <v>0</v>
      </c>
      <c r="Y97">
        <f>(-G97*44100)</f>
        <v>0</v>
      </c>
      <c r="Z97">
        <f>2*29.3*N97*0.92*(CB97-S97)</f>
        <v>0</v>
      </c>
      <c r="AA97">
        <f>2*0.95*5.67E-8*(((CB97+$B$7)+273)^4-(S97+273)^4)</f>
        <v>0</v>
      </c>
      <c r="AB97">
        <f>Q97+AA97+Y97+Z97</f>
        <v>0</v>
      </c>
      <c r="AC97">
        <v>0</v>
      </c>
      <c r="AD97">
        <v>0</v>
      </c>
      <c r="AE97">
        <f>IF(AC97*$H$13&gt;=AG97,1.0,(AG97/(AG97-AC97*$H$13)))</f>
        <v>0</v>
      </c>
      <c r="AF97">
        <f>(AE97-1)*100</f>
        <v>0</v>
      </c>
      <c r="AG97">
        <f>MAX(0,($B$13+$C$13*CG97)/(1+$D$13*CG97)*BZ97/(CB97+273)*$E$13)</f>
        <v>0</v>
      </c>
      <c r="AH97" t="s">
        <v>271</v>
      </c>
      <c r="AI97" t="s">
        <v>271</v>
      </c>
      <c r="AJ97">
        <v>0</v>
      </c>
      <c r="AK97">
        <v>0</v>
      </c>
      <c r="AL97">
        <f>AK97-AJ97</f>
        <v>0</v>
      </c>
      <c r="AM97">
        <f>AL97/AK97</f>
        <v>0</v>
      </c>
      <c r="AN97">
        <v>0</v>
      </c>
      <c r="AO97" t="s">
        <v>271</v>
      </c>
      <c r="AP97" t="s">
        <v>271</v>
      </c>
      <c r="AQ97">
        <v>0</v>
      </c>
      <c r="AR97">
        <v>0</v>
      </c>
      <c r="AS97">
        <f>1-AQ97/AR97</f>
        <v>0</v>
      </c>
      <c r="AT97">
        <v>0.5</v>
      </c>
      <c r="AU97">
        <f>BK97</f>
        <v>0</v>
      </c>
      <c r="AV97">
        <f>H97</f>
        <v>0</v>
      </c>
      <c r="AW97">
        <f>AS97*AT97*AU97</f>
        <v>0</v>
      </c>
      <c r="AX97">
        <f>BC97/AR97</f>
        <v>0</v>
      </c>
      <c r="AY97">
        <f>(AV97-AN97)/AU97</f>
        <v>0</v>
      </c>
      <c r="AZ97">
        <f>(AK97-AR97)/AR97</f>
        <v>0</v>
      </c>
      <c r="BA97" t="s">
        <v>271</v>
      </c>
      <c r="BB97">
        <v>0</v>
      </c>
      <c r="BC97">
        <f>AR97-BB97</f>
        <v>0</v>
      </c>
      <c r="BD97">
        <f>(AR97-AQ97)/(AR97-BB97)</f>
        <v>0</v>
      </c>
      <c r="BE97">
        <f>(AK97-AR97)/(AK97-BB97)</f>
        <v>0</v>
      </c>
      <c r="BF97">
        <f>(AR97-AQ97)/(AR97-AJ97)</f>
        <v>0</v>
      </c>
      <c r="BG97">
        <f>(AK97-AR97)/(AK97-AJ97)</f>
        <v>0</v>
      </c>
      <c r="BH97">
        <f>(BD97*BB97/AQ97)</f>
        <v>0</v>
      </c>
      <c r="BI97">
        <f>(1-BH97)</f>
        <v>0</v>
      </c>
      <c r="BJ97">
        <f>$B$11*CH97+$C$11*CI97+$F$11*CJ97*(1-CM97)</f>
        <v>0</v>
      </c>
      <c r="BK97">
        <f>BJ97*BL97</f>
        <v>0</v>
      </c>
      <c r="BL97">
        <f>($B$11*$D$9+$C$11*$D$9+$F$11*((CW97+CO97)/MAX(CW97+CO97+CX97, 0.1)*$I$9+CX97/MAX(CW97+CO97+CX97, 0.1)*$J$9))/($B$11+$C$11+$F$11)</f>
        <v>0</v>
      </c>
      <c r="BM97">
        <f>($B$11*$K$9+$C$11*$K$9+$F$11*((CW97+CO97)/MAX(CW97+CO97+CX97, 0.1)*$P$9+CX97/MAX(CW97+CO97+CX97, 0.1)*$Q$9))/($B$11+$C$11+$F$11)</f>
        <v>0</v>
      </c>
      <c r="BN97">
        <v>6</v>
      </c>
      <c r="BO97">
        <v>0.5</v>
      </c>
      <c r="BP97" t="s">
        <v>272</v>
      </c>
      <c r="BQ97">
        <v>2</v>
      </c>
      <c r="BR97">
        <v>1604418389.1</v>
      </c>
      <c r="BS97">
        <v>248.796</v>
      </c>
      <c r="BT97">
        <v>272.074</v>
      </c>
      <c r="BU97">
        <v>21.7791</v>
      </c>
      <c r="BV97">
        <v>20.0271</v>
      </c>
      <c r="BW97">
        <v>248.857</v>
      </c>
      <c r="BX97">
        <v>21.4509</v>
      </c>
      <c r="BY97">
        <v>500.066</v>
      </c>
      <c r="BZ97">
        <v>100.545</v>
      </c>
      <c r="CA97">
        <v>0.100006</v>
      </c>
      <c r="CB97">
        <v>25.1116</v>
      </c>
      <c r="CC97">
        <v>24.9829</v>
      </c>
      <c r="CD97">
        <v>999.9</v>
      </c>
      <c r="CE97">
        <v>0</v>
      </c>
      <c r="CF97">
        <v>0</v>
      </c>
      <c r="CG97">
        <v>9994.38</v>
      </c>
      <c r="CH97">
        <v>0</v>
      </c>
      <c r="CI97">
        <v>1.00795</v>
      </c>
      <c r="CJ97">
        <v>1200.09</v>
      </c>
      <c r="CK97">
        <v>0.967003</v>
      </c>
      <c r="CL97">
        <v>0.0329973</v>
      </c>
      <c r="CM97">
        <v>0</v>
      </c>
      <c r="CN97">
        <v>2.4918</v>
      </c>
      <c r="CO97">
        <v>0</v>
      </c>
      <c r="CP97">
        <v>7835.66</v>
      </c>
      <c r="CQ97">
        <v>11402.3</v>
      </c>
      <c r="CR97">
        <v>38.125</v>
      </c>
      <c r="CS97">
        <v>41.187</v>
      </c>
      <c r="CT97">
        <v>39.625</v>
      </c>
      <c r="CU97">
        <v>39.937</v>
      </c>
      <c r="CV97">
        <v>38.437</v>
      </c>
      <c r="CW97">
        <v>1160.49</v>
      </c>
      <c r="CX97">
        <v>39.6</v>
      </c>
      <c r="CY97">
        <v>0</v>
      </c>
      <c r="CZ97">
        <v>1604418389.3</v>
      </c>
      <c r="DA97">
        <v>0</v>
      </c>
      <c r="DB97">
        <v>2.65083461538462</v>
      </c>
      <c r="DC97">
        <v>0.41231111742335</v>
      </c>
      <c r="DD97">
        <v>186.266666775866</v>
      </c>
      <c r="DE97">
        <v>7811.80461538461</v>
      </c>
      <c r="DF97">
        <v>15</v>
      </c>
      <c r="DG97">
        <v>1604417947.1</v>
      </c>
      <c r="DH97" t="s">
        <v>273</v>
      </c>
      <c r="DI97">
        <v>1604417940.1</v>
      </c>
      <c r="DJ97">
        <v>1604417947.1</v>
      </c>
      <c r="DK97">
        <v>1</v>
      </c>
      <c r="DL97">
        <v>-0.134</v>
      </c>
      <c r="DM97">
        <v>0.013</v>
      </c>
      <c r="DN97">
        <v>0.037</v>
      </c>
      <c r="DO97">
        <v>0.31</v>
      </c>
      <c r="DP97">
        <v>420</v>
      </c>
      <c r="DQ97">
        <v>20</v>
      </c>
      <c r="DR97">
        <v>0.08</v>
      </c>
      <c r="DS97">
        <v>0.06</v>
      </c>
      <c r="DT97">
        <v>0</v>
      </c>
      <c r="DU97">
        <v>0</v>
      </c>
      <c r="DV97" t="s">
        <v>274</v>
      </c>
      <c r="DW97">
        <v>100</v>
      </c>
      <c r="DX97">
        <v>100</v>
      </c>
      <c r="DY97">
        <v>-0.061</v>
      </c>
      <c r="DZ97">
        <v>0.3282</v>
      </c>
      <c r="EA97">
        <v>-0.278027610152098</v>
      </c>
      <c r="EB97">
        <v>0.00106189765250334</v>
      </c>
      <c r="EC97">
        <v>-8.23004791133579e-07</v>
      </c>
      <c r="ED97">
        <v>1.95222372915411e-10</v>
      </c>
      <c r="EE97">
        <v>0.0605696754882689</v>
      </c>
      <c r="EF97">
        <v>0.0242991256848972</v>
      </c>
      <c r="EG97">
        <v>-0.00102667963148939</v>
      </c>
      <c r="EH97">
        <v>2.21636158600722e-05</v>
      </c>
      <c r="EI97">
        <v>2</v>
      </c>
      <c r="EJ97">
        <v>2037</v>
      </c>
      <c r="EK97">
        <v>1</v>
      </c>
      <c r="EL97">
        <v>24</v>
      </c>
      <c r="EM97">
        <v>7.5</v>
      </c>
      <c r="EN97">
        <v>7.4</v>
      </c>
      <c r="EO97">
        <v>2</v>
      </c>
      <c r="EP97">
        <v>511.593</v>
      </c>
      <c r="EQ97">
        <v>526.726</v>
      </c>
      <c r="ER97">
        <v>22.7541</v>
      </c>
      <c r="ES97">
        <v>25.4755</v>
      </c>
      <c r="ET97">
        <v>29.9999</v>
      </c>
      <c r="EU97">
        <v>25.3321</v>
      </c>
      <c r="EV97">
        <v>25.2906</v>
      </c>
      <c r="EW97">
        <v>14.7576</v>
      </c>
      <c r="EX97">
        <v>26.0118</v>
      </c>
      <c r="EY97">
        <v>100</v>
      </c>
      <c r="EZ97">
        <v>22.7626</v>
      </c>
      <c r="FA97">
        <v>282.58</v>
      </c>
      <c r="FB97">
        <v>20</v>
      </c>
      <c r="FC97">
        <v>102.327</v>
      </c>
      <c r="FD97">
        <v>102.1</v>
      </c>
    </row>
    <row r="98" spans="1:160">
      <c r="A98">
        <v>82</v>
      </c>
      <c r="B98">
        <v>1604418391.1</v>
      </c>
      <c r="C98">
        <v>162</v>
      </c>
      <c r="D98" t="s">
        <v>435</v>
      </c>
      <c r="E98" t="s">
        <v>436</v>
      </c>
      <c r="F98">
        <v>1604418391.1</v>
      </c>
      <c r="G98">
        <f>BY98*AE98*(BU98-BV98)/(100*BN98*(1000-AE98*BU98))</f>
        <v>0</v>
      </c>
      <c r="H98">
        <f>BY98*AE98*(BT98-BS98*(1000-AE98*BV98)/(1000-AE98*BU98))/(100*BN98)</f>
        <v>0</v>
      </c>
      <c r="I98">
        <f>BS98 - IF(AE98&gt;1, H98*BN98*100.0/(AG98*CG98), 0)</f>
        <v>0</v>
      </c>
      <c r="J98">
        <f>((P98-G98/2)*I98-H98)/(P98+G98/2)</f>
        <v>0</v>
      </c>
      <c r="K98">
        <f>J98*(BZ98+CA98)/1000.0</f>
        <v>0</v>
      </c>
      <c r="L98">
        <f>(BS98 - IF(AE98&gt;1, H98*BN98*100.0/(AG98*CG98), 0))*(BZ98+CA98)/1000.0</f>
        <v>0</v>
      </c>
      <c r="M98">
        <f>2.0/((1/O98-1/N98)+SIGN(O98)*SQRT((1/O98-1/N98)*(1/O98-1/N98) + 4*BO98/((BO98+1)*(BO98+1))*(2*1/O98*1/N98-1/N98*1/N98)))</f>
        <v>0</v>
      </c>
      <c r="N98">
        <f>IF(LEFT(BP98,1)&lt;&gt;"0",IF(LEFT(BP98,1)="1",3.0,BQ98),$D$5+$E$5*(CG98*BZ98/($K$5*1000))+$F$5*(CG98*BZ98/($K$5*1000))*MAX(MIN(BN98,$J$5),$I$5)*MAX(MIN(BN98,$J$5),$I$5)+$G$5*MAX(MIN(BN98,$J$5),$I$5)*(CG98*BZ98/($K$5*1000))+$H$5*(CG98*BZ98/($K$5*1000))*(CG98*BZ98/($K$5*1000)))</f>
        <v>0</v>
      </c>
      <c r="O98">
        <f>G98*(1000-(1000*0.61365*exp(17.502*S98/(240.97+S98))/(BZ98+CA98)+BU98)/2)/(1000*0.61365*exp(17.502*S98/(240.97+S98))/(BZ98+CA98)-BU98)</f>
        <v>0</v>
      </c>
      <c r="P98">
        <f>1/((BO98+1)/(M98/1.6)+1/(N98/1.37)) + BO98/((BO98+1)/(M98/1.6) + BO98/(N98/1.37))</f>
        <v>0</v>
      </c>
      <c r="Q98">
        <f>(BK98*BM98)</f>
        <v>0</v>
      </c>
      <c r="R98">
        <f>(CB98+(Q98+2*0.95*5.67E-8*(((CB98+$B$7)+273)^4-(CB98+273)^4)-44100*G98)/(1.84*29.3*N98+8*0.95*5.67E-8*(CB98+273)^3))</f>
        <v>0</v>
      </c>
      <c r="S98">
        <f>($C$7*CC98+$D$7*CD98+$E$7*R98)</f>
        <v>0</v>
      </c>
      <c r="T98">
        <f>0.61365*exp(17.502*S98/(240.97+S98))</f>
        <v>0</v>
      </c>
      <c r="U98">
        <f>(V98/W98*100)</f>
        <v>0</v>
      </c>
      <c r="V98">
        <f>BU98*(BZ98+CA98)/1000</f>
        <v>0</v>
      </c>
      <c r="W98">
        <f>0.61365*exp(17.502*CB98/(240.97+CB98))</f>
        <v>0</v>
      </c>
      <c r="X98">
        <f>(T98-BU98*(BZ98+CA98)/1000)</f>
        <v>0</v>
      </c>
      <c r="Y98">
        <f>(-G98*44100)</f>
        <v>0</v>
      </c>
      <c r="Z98">
        <f>2*29.3*N98*0.92*(CB98-S98)</f>
        <v>0</v>
      </c>
      <c r="AA98">
        <f>2*0.95*5.67E-8*(((CB98+$B$7)+273)^4-(S98+273)^4)</f>
        <v>0</v>
      </c>
      <c r="AB98">
        <f>Q98+AA98+Y98+Z98</f>
        <v>0</v>
      </c>
      <c r="AC98">
        <v>0</v>
      </c>
      <c r="AD98">
        <v>0</v>
      </c>
      <c r="AE98">
        <f>IF(AC98*$H$13&gt;=AG98,1.0,(AG98/(AG98-AC98*$H$13)))</f>
        <v>0</v>
      </c>
      <c r="AF98">
        <f>(AE98-1)*100</f>
        <v>0</v>
      </c>
      <c r="AG98">
        <f>MAX(0,($B$13+$C$13*CG98)/(1+$D$13*CG98)*BZ98/(CB98+273)*$E$13)</f>
        <v>0</v>
      </c>
      <c r="AH98" t="s">
        <v>271</v>
      </c>
      <c r="AI98" t="s">
        <v>271</v>
      </c>
      <c r="AJ98">
        <v>0</v>
      </c>
      <c r="AK98">
        <v>0</v>
      </c>
      <c r="AL98">
        <f>AK98-AJ98</f>
        <v>0</v>
      </c>
      <c r="AM98">
        <f>AL98/AK98</f>
        <v>0</v>
      </c>
      <c r="AN98">
        <v>0</v>
      </c>
      <c r="AO98" t="s">
        <v>271</v>
      </c>
      <c r="AP98" t="s">
        <v>271</v>
      </c>
      <c r="AQ98">
        <v>0</v>
      </c>
      <c r="AR98">
        <v>0</v>
      </c>
      <c r="AS98">
        <f>1-AQ98/AR98</f>
        <v>0</v>
      </c>
      <c r="AT98">
        <v>0.5</v>
      </c>
      <c r="AU98">
        <f>BK98</f>
        <v>0</v>
      </c>
      <c r="AV98">
        <f>H98</f>
        <v>0</v>
      </c>
      <c r="AW98">
        <f>AS98*AT98*AU98</f>
        <v>0</v>
      </c>
      <c r="AX98">
        <f>BC98/AR98</f>
        <v>0</v>
      </c>
      <c r="AY98">
        <f>(AV98-AN98)/AU98</f>
        <v>0</v>
      </c>
      <c r="AZ98">
        <f>(AK98-AR98)/AR98</f>
        <v>0</v>
      </c>
      <c r="BA98" t="s">
        <v>271</v>
      </c>
      <c r="BB98">
        <v>0</v>
      </c>
      <c r="BC98">
        <f>AR98-BB98</f>
        <v>0</v>
      </c>
      <c r="BD98">
        <f>(AR98-AQ98)/(AR98-BB98)</f>
        <v>0</v>
      </c>
      <c r="BE98">
        <f>(AK98-AR98)/(AK98-BB98)</f>
        <v>0</v>
      </c>
      <c r="BF98">
        <f>(AR98-AQ98)/(AR98-AJ98)</f>
        <v>0</v>
      </c>
      <c r="BG98">
        <f>(AK98-AR98)/(AK98-AJ98)</f>
        <v>0</v>
      </c>
      <c r="BH98">
        <f>(BD98*BB98/AQ98)</f>
        <v>0</v>
      </c>
      <c r="BI98">
        <f>(1-BH98)</f>
        <v>0</v>
      </c>
      <c r="BJ98">
        <f>$B$11*CH98+$C$11*CI98+$F$11*CJ98*(1-CM98)</f>
        <v>0</v>
      </c>
      <c r="BK98">
        <f>BJ98*BL98</f>
        <v>0</v>
      </c>
      <c r="BL98">
        <f>($B$11*$D$9+$C$11*$D$9+$F$11*((CW98+CO98)/MAX(CW98+CO98+CX98, 0.1)*$I$9+CX98/MAX(CW98+CO98+CX98, 0.1)*$J$9))/($B$11+$C$11+$F$11)</f>
        <v>0</v>
      </c>
      <c r="BM98">
        <f>($B$11*$K$9+$C$11*$K$9+$F$11*((CW98+CO98)/MAX(CW98+CO98+CX98, 0.1)*$P$9+CX98/MAX(CW98+CO98+CX98, 0.1)*$Q$9))/($B$11+$C$11+$F$11)</f>
        <v>0</v>
      </c>
      <c r="BN98">
        <v>6</v>
      </c>
      <c r="BO98">
        <v>0.5</v>
      </c>
      <c r="BP98" t="s">
        <v>272</v>
      </c>
      <c r="BQ98">
        <v>2</v>
      </c>
      <c r="BR98">
        <v>1604418391.1</v>
      </c>
      <c r="BS98">
        <v>251.959</v>
      </c>
      <c r="BT98">
        <v>275.567</v>
      </c>
      <c r="BU98">
        <v>21.776</v>
      </c>
      <c r="BV98">
        <v>20.028</v>
      </c>
      <c r="BW98">
        <v>252.018</v>
      </c>
      <c r="BX98">
        <v>21.4478</v>
      </c>
      <c r="BY98">
        <v>499.969</v>
      </c>
      <c r="BZ98">
        <v>100.545</v>
      </c>
      <c r="CA98">
        <v>0.0997538</v>
      </c>
      <c r="CB98">
        <v>25.113</v>
      </c>
      <c r="CC98">
        <v>24.9868</v>
      </c>
      <c r="CD98">
        <v>999.9</v>
      </c>
      <c r="CE98">
        <v>0</v>
      </c>
      <c r="CF98">
        <v>0</v>
      </c>
      <c r="CG98">
        <v>10012.5</v>
      </c>
      <c r="CH98">
        <v>0</v>
      </c>
      <c r="CI98">
        <v>1.00795</v>
      </c>
      <c r="CJ98">
        <v>1199.77</v>
      </c>
      <c r="CK98">
        <v>0.967003</v>
      </c>
      <c r="CL98">
        <v>0.0329973</v>
      </c>
      <c r="CM98">
        <v>0</v>
      </c>
      <c r="CN98">
        <v>2.763</v>
      </c>
      <c r="CO98">
        <v>0</v>
      </c>
      <c r="CP98">
        <v>7839.3</v>
      </c>
      <c r="CQ98">
        <v>11399.3</v>
      </c>
      <c r="CR98">
        <v>38.125</v>
      </c>
      <c r="CS98">
        <v>41.187</v>
      </c>
      <c r="CT98">
        <v>39.562</v>
      </c>
      <c r="CU98">
        <v>39.937</v>
      </c>
      <c r="CV98">
        <v>38.437</v>
      </c>
      <c r="CW98">
        <v>1160.18</v>
      </c>
      <c r="CX98">
        <v>39.59</v>
      </c>
      <c r="CY98">
        <v>0</v>
      </c>
      <c r="CZ98">
        <v>1604418391.1</v>
      </c>
      <c r="DA98">
        <v>0</v>
      </c>
      <c r="DB98">
        <v>2.643724</v>
      </c>
      <c r="DC98">
        <v>-0.631053846284845</v>
      </c>
      <c r="DD98">
        <v>188.72000028915</v>
      </c>
      <c r="DE98">
        <v>7818.2472</v>
      </c>
      <c r="DF98">
        <v>15</v>
      </c>
      <c r="DG98">
        <v>1604417947.1</v>
      </c>
      <c r="DH98" t="s">
        <v>273</v>
      </c>
      <c r="DI98">
        <v>1604417940.1</v>
      </c>
      <c r="DJ98">
        <v>1604417947.1</v>
      </c>
      <c r="DK98">
        <v>1</v>
      </c>
      <c r="DL98">
        <v>-0.134</v>
      </c>
      <c r="DM98">
        <v>0.013</v>
      </c>
      <c r="DN98">
        <v>0.037</v>
      </c>
      <c r="DO98">
        <v>0.31</v>
      </c>
      <c r="DP98">
        <v>420</v>
      </c>
      <c r="DQ98">
        <v>20</v>
      </c>
      <c r="DR98">
        <v>0.08</v>
      </c>
      <c r="DS98">
        <v>0.06</v>
      </c>
      <c r="DT98">
        <v>0</v>
      </c>
      <c r="DU98">
        <v>0</v>
      </c>
      <c r="DV98" t="s">
        <v>274</v>
      </c>
      <c r="DW98">
        <v>100</v>
      </c>
      <c r="DX98">
        <v>100</v>
      </c>
      <c r="DY98">
        <v>-0.059</v>
      </c>
      <c r="DZ98">
        <v>0.3282</v>
      </c>
      <c r="EA98">
        <v>-0.278027610152098</v>
      </c>
      <c r="EB98">
        <v>0.00106189765250334</v>
      </c>
      <c r="EC98">
        <v>-8.23004791133579e-07</v>
      </c>
      <c r="ED98">
        <v>1.95222372915411e-10</v>
      </c>
      <c r="EE98">
        <v>0.0605696754882689</v>
      </c>
      <c r="EF98">
        <v>0.0242991256848972</v>
      </c>
      <c r="EG98">
        <v>-0.00102667963148939</v>
      </c>
      <c r="EH98">
        <v>2.21636158600722e-05</v>
      </c>
      <c r="EI98">
        <v>2</v>
      </c>
      <c r="EJ98">
        <v>2037</v>
      </c>
      <c r="EK98">
        <v>1</v>
      </c>
      <c r="EL98">
        <v>24</v>
      </c>
      <c r="EM98">
        <v>7.5</v>
      </c>
      <c r="EN98">
        <v>7.4</v>
      </c>
      <c r="EO98">
        <v>2</v>
      </c>
      <c r="EP98">
        <v>511.55</v>
      </c>
      <c r="EQ98">
        <v>526.898</v>
      </c>
      <c r="ER98">
        <v>22.7581</v>
      </c>
      <c r="ES98">
        <v>25.4753</v>
      </c>
      <c r="ET98">
        <v>29.9998</v>
      </c>
      <c r="EU98">
        <v>25.3321</v>
      </c>
      <c r="EV98">
        <v>25.2906</v>
      </c>
      <c r="EW98">
        <v>14.9186</v>
      </c>
      <c r="EX98">
        <v>26.0118</v>
      </c>
      <c r="EY98">
        <v>100</v>
      </c>
      <c r="EZ98">
        <v>22.7626</v>
      </c>
      <c r="FA98">
        <v>287.61</v>
      </c>
      <c r="FB98">
        <v>20</v>
      </c>
      <c r="FC98">
        <v>102.327</v>
      </c>
      <c r="FD98">
        <v>102.1</v>
      </c>
    </row>
    <row r="99" spans="1:160">
      <c r="A99">
        <v>83</v>
      </c>
      <c r="B99">
        <v>1604418393.1</v>
      </c>
      <c r="C99">
        <v>164</v>
      </c>
      <c r="D99" t="s">
        <v>437</v>
      </c>
      <c r="E99" t="s">
        <v>438</v>
      </c>
      <c r="F99">
        <v>1604418393.1</v>
      </c>
      <c r="G99">
        <f>BY99*AE99*(BU99-BV99)/(100*BN99*(1000-AE99*BU99))</f>
        <v>0</v>
      </c>
      <c r="H99">
        <f>BY99*AE99*(BT99-BS99*(1000-AE99*BV99)/(1000-AE99*BU99))/(100*BN99)</f>
        <v>0</v>
      </c>
      <c r="I99">
        <f>BS99 - IF(AE99&gt;1, H99*BN99*100.0/(AG99*CG99), 0)</f>
        <v>0</v>
      </c>
      <c r="J99">
        <f>((P99-G99/2)*I99-H99)/(P99+G99/2)</f>
        <v>0</v>
      </c>
      <c r="K99">
        <f>J99*(BZ99+CA99)/1000.0</f>
        <v>0</v>
      </c>
      <c r="L99">
        <f>(BS99 - IF(AE99&gt;1, H99*BN99*100.0/(AG99*CG99), 0))*(BZ99+CA99)/1000.0</f>
        <v>0</v>
      </c>
      <c r="M99">
        <f>2.0/((1/O99-1/N99)+SIGN(O99)*SQRT((1/O99-1/N99)*(1/O99-1/N99) + 4*BO99/((BO99+1)*(BO99+1))*(2*1/O99*1/N99-1/N99*1/N99)))</f>
        <v>0</v>
      </c>
      <c r="N99">
        <f>IF(LEFT(BP99,1)&lt;&gt;"0",IF(LEFT(BP99,1)="1",3.0,BQ99),$D$5+$E$5*(CG99*BZ99/($K$5*1000))+$F$5*(CG99*BZ99/($K$5*1000))*MAX(MIN(BN99,$J$5),$I$5)*MAX(MIN(BN99,$J$5),$I$5)+$G$5*MAX(MIN(BN99,$J$5),$I$5)*(CG99*BZ99/($K$5*1000))+$H$5*(CG99*BZ99/($K$5*1000))*(CG99*BZ99/($K$5*1000)))</f>
        <v>0</v>
      </c>
      <c r="O99">
        <f>G99*(1000-(1000*0.61365*exp(17.502*S99/(240.97+S99))/(BZ99+CA99)+BU99)/2)/(1000*0.61365*exp(17.502*S99/(240.97+S99))/(BZ99+CA99)-BU99)</f>
        <v>0</v>
      </c>
      <c r="P99">
        <f>1/((BO99+1)/(M99/1.6)+1/(N99/1.37)) + BO99/((BO99+1)/(M99/1.6) + BO99/(N99/1.37))</f>
        <v>0</v>
      </c>
      <c r="Q99">
        <f>(BK99*BM99)</f>
        <v>0</v>
      </c>
      <c r="R99">
        <f>(CB99+(Q99+2*0.95*5.67E-8*(((CB99+$B$7)+273)^4-(CB99+273)^4)-44100*G99)/(1.84*29.3*N99+8*0.95*5.67E-8*(CB99+273)^3))</f>
        <v>0</v>
      </c>
      <c r="S99">
        <f>($C$7*CC99+$D$7*CD99+$E$7*R99)</f>
        <v>0</v>
      </c>
      <c r="T99">
        <f>0.61365*exp(17.502*S99/(240.97+S99))</f>
        <v>0</v>
      </c>
      <c r="U99">
        <f>(V99/W99*100)</f>
        <v>0</v>
      </c>
      <c r="V99">
        <f>BU99*(BZ99+CA99)/1000</f>
        <v>0</v>
      </c>
      <c r="W99">
        <f>0.61365*exp(17.502*CB99/(240.97+CB99))</f>
        <v>0</v>
      </c>
      <c r="X99">
        <f>(T99-BU99*(BZ99+CA99)/1000)</f>
        <v>0</v>
      </c>
      <c r="Y99">
        <f>(-G99*44100)</f>
        <v>0</v>
      </c>
      <c r="Z99">
        <f>2*29.3*N99*0.92*(CB99-S99)</f>
        <v>0</v>
      </c>
      <c r="AA99">
        <f>2*0.95*5.67E-8*(((CB99+$B$7)+273)^4-(S99+273)^4)</f>
        <v>0</v>
      </c>
      <c r="AB99">
        <f>Q99+AA99+Y99+Z99</f>
        <v>0</v>
      </c>
      <c r="AC99">
        <v>0</v>
      </c>
      <c r="AD99">
        <v>0</v>
      </c>
      <c r="AE99">
        <f>IF(AC99*$H$13&gt;=AG99,1.0,(AG99/(AG99-AC99*$H$13)))</f>
        <v>0</v>
      </c>
      <c r="AF99">
        <f>(AE99-1)*100</f>
        <v>0</v>
      </c>
      <c r="AG99">
        <f>MAX(0,($B$13+$C$13*CG99)/(1+$D$13*CG99)*BZ99/(CB99+273)*$E$13)</f>
        <v>0</v>
      </c>
      <c r="AH99" t="s">
        <v>271</v>
      </c>
      <c r="AI99" t="s">
        <v>271</v>
      </c>
      <c r="AJ99">
        <v>0</v>
      </c>
      <c r="AK99">
        <v>0</v>
      </c>
      <c r="AL99">
        <f>AK99-AJ99</f>
        <v>0</v>
      </c>
      <c r="AM99">
        <f>AL99/AK99</f>
        <v>0</v>
      </c>
      <c r="AN99">
        <v>0</v>
      </c>
      <c r="AO99" t="s">
        <v>271</v>
      </c>
      <c r="AP99" t="s">
        <v>271</v>
      </c>
      <c r="AQ99">
        <v>0</v>
      </c>
      <c r="AR99">
        <v>0</v>
      </c>
      <c r="AS99">
        <f>1-AQ99/AR99</f>
        <v>0</v>
      </c>
      <c r="AT99">
        <v>0.5</v>
      </c>
      <c r="AU99">
        <f>BK99</f>
        <v>0</v>
      </c>
      <c r="AV99">
        <f>H99</f>
        <v>0</v>
      </c>
      <c r="AW99">
        <f>AS99*AT99*AU99</f>
        <v>0</v>
      </c>
      <c r="AX99">
        <f>BC99/AR99</f>
        <v>0</v>
      </c>
      <c r="AY99">
        <f>(AV99-AN99)/AU99</f>
        <v>0</v>
      </c>
      <c r="AZ99">
        <f>(AK99-AR99)/AR99</f>
        <v>0</v>
      </c>
      <c r="BA99" t="s">
        <v>271</v>
      </c>
      <c r="BB99">
        <v>0</v>
      </c>
      <c r="BC99">
        <f>AR99-BB99</f>
        <v>0</v>
      </c>
      <c r="BD99">
        <f>(AR99-AQ99)/(AR99-BB99)</f>
        <v>0</v>
      </c>
      <c r="BE99">
        <f>(AK99-AR99)/(AK99-BB99)</f>
        <v>0</v>
      </c>
      <c r="BF99">
        <f>(AR99-AQ99)/(AR99-AJ99)</f>
        <v>0</v>
      </c>
      <c r="BG99">
        <f>(AK99-AR99)/(AK99-AJ99)</f>
        <v>0</v>
      </c>
      <c r="BH99">
        <f>(BD99*BB99/AQ99)</f>
        <v>0</v>
      </c>
      <c r="BI99">
        <f>(1-BH99)</f>
        <v>0</v>
      </c>
      <c r="BJ99">
        <f>$B$11*CH99+$C$11*CI99+$F$11*CJ99*(1-CM99)</f>
        <v>0</v>
      </c>
      <c r="BK99">
        <f>BJ99*BL99</f>
        <v>0</v>
      </c>
      <c r="BL99">
        <f>($B$11*$D$9+$C$11*$D$9+$F$11*((CW99+CO99)/MAX(CW99+CO99+CX99, 0.1)*$I$9+CX99/MAX(CW99+CO99+CX99, 0.1)*$J$9))/($B$11+$C$11+$F$11)</f>
        <v>0</v>
      </c>
      <c r="BM99">
        <f>($B$11*$K$9+$C$11*$K$9+$F$11*((CW99+CO99)/MAX(CW99+CO99+CX99, 0.1)*$P$9+CX99/MAX(CW99+CO99+CX99, 0.1)*$Q$9))/($B$11+$C$11+$F$11)</f>
        <v>0</v>
      </c>
      <c r="BN99">
        <v>6</v>
      </c>
      <c r="BO99">
        <v>0.5</v>
      </c>
      <c r="BP99" t="s">
        <v>272</v>
      </c>
      <c r="BQ99">
        <v>2</v>
      </c>
      <c r="BR99">
        <v>1604418393.1</v>
      </c>
      <c r="BS99">
        <v>255.188</v>
      </c>
      <c r="BT99">
        <v>278.873</v>
      </c>
      <c r="BU99">
        <v>21.7741</v>
      </c>
      <c r="BV99">
        <v>20.0272</v>
      </c>
      <c r="BW99">
        <v>255.246</v>
      </c>
      <c r="BX99">
        <v>21.446</v>
      </c>
      <c r="BY99">
        <v>499.948</v>
      </c>
      <c r="BZ99">
        <v>100.545</v>
      </c>
      <c r="CA99">
        <v>0.0996844</v>
      </c>
      <c r="CB99">
        <v>25.113</v>
      </c>
      <c r="CC99">
        <v>24.9884</v>
      </c>
      <c r="CD99">
        <v>999.9</v>
      </c>
      <c r="CE99">
        <v>0</v>
      </c>
      <c r="CF99">
        <v>0</v>
      </c>
      <c r="CG99">
        <v>10026.2</v>
      </c>
      <c r="CH99">
        <v>0</v>
      </c>
      <c r="CI99">
        <v>1.00795</v>
      </c>
      <c r="CJ99">
        <v>1200.1</v>
      </c>
      <c r="CK99">
        <v>0.967011</v>
      </c>
      <c r="CL99">
        <v>0.032989</v>
      </c>
      <c r="CM99">
        <v>0</v>
      </c>
      <c r="CN99">
        <v>2.2648</v>
      </c>
      <c r="CO99">
        <v>0</v>
      </c>
      <c r="CP99">
        <v>7847.83</v>
      </c>
      <c r="CQ99">
        <v>11402.4</v>
      </c>
      <c r="CR99">
        <v>38.125</v>
      </c>
      <c r="CS99">
        <v>41.187</v>
      </c>
      <c r="CT99">
        <v>39.562</v>
      </c>
      <c r="CU99">
        <v>39.937</v>
      </c>
      <c r="CV99">
        <v>38.437</v>
      </c>
      <c r="CW99">
        <v>1160.51</v>
      </c>
      <c r="CX99">
        <v>39.59</v>
      </c>
      <c r="CY99">
        <v>0</v>
      </c>
      <c r="CZ99">
        <v>1604418392.9</v>
      </c>
      <c r="DA99">
        <v>0</v>
      </c>
      <c r="DB99">
        <v>2.634</v>
      </c>
      <c r="DC99">
        <v>-0.957579490949622</v>
      </c>
      <c r="DD99">
        <v>191.978119657945</v>
      </c>
      <c r="DE99">
        <v>7823.05153846154</v>
      </c>
      <c r="DF99">
        <v>15</v>
      </c>
      <c r="DG99">
        <v>1604417947.1</v>
      </c>
      <c r="DH99" t="s">
        <v>273</v>
      </c>
      <c r="DI99">
        <v>1604417940.1</v>
      </c>
      <c r="DJ99">
        <v>1604417947.1</v>
      </c>
      <c r="DK99">
        <v>1</v>
      </c>
      <c r="DL99">
        <v>-0.134</v>
      </c>
      <c r="DM99">
        <v>0.013</v>
      </c>
      <c r="DN99">
        <v>0.037</v>
      </c>
      <c r="DO99">
        <v>0.31</v>
      </c>
      <c r="DP99">
        <v>420</v>
      </c>
      <c r="DQ99">
        <v>20</v>
      </c>
      <c r="DR99">
        <v>0.08</v>
      </c>
      <c r="DS99">
        <v>0.06</v>
      </c>
      <c r="DT99">
        <v>0</v>
      </c>
      <c r="DU99">
        <v>0</v>
      </c>
      <c r="DV99" t="s">
        <v>274</v>
      </c>
      <c r="DW99">
        <v>100</v>
      </c>
      <c r="DX99">
        <v>100</v>
      </c>
      <c r="DY99">
        <v>-0.058</v>
      </c>
      <c r="DZ99">
        <v>0.3281</v>
      </c>
      <c r="EA99">
        <v>-0.278027610152098</v>
      </c>
      <c r="EB99">
        <v>0.00106189765250334</v>
      </c>
      <c r="EC99">
        <v>-8.23004791133579e-07</v>
      </c>
      <c r="ED99">
        <v>1.95222372915411e-10</v>
      </c>
      <c r="EE99">
        <v>0.0605696754882689</v>
      </c>
      <c r="EF99">
        <v>0.0242991256848972</v>
      </c>
      <c r="EG99">
        <v>-0.00102667963148939</v>
      </c>
      <c r="EH99">
        <v>2.21636158600722e-05</v>
      </c>
      <c r="EI99">
        <v>2</v>
      </c>
      <c r="EJ99">
        <v>2037</v>
      </c>
      <c r="EK99">
        <v>1</v>
      </c>
      <c r="EL99">
        <v>24</v>
      </c>
      <c r="EM99">
        <v>7.5</v>
      </c>
      <c r="EN99">
        <v>7.4</v>
      </c>
      <c r="EO99">
        <v>2</v>
      </c>
      <c r="EP99">
        <v>511.563</v>
      </c>
      <c r="EQ99">
        <v>526.892</v>
      </c>
      <c r="ER99">
        <v>22.7626</v>
      </c>
      <c r="ES99">
        <v>25.475</v>
      </c>
      <c r="ET99">
        <v>29.9998</v>
      </c>
      <c r="EU99">
        <v>25.3319</v>
      </c>
      <c r="EV99">
        <v>25.29</v>
      </c>
      <c r="EW99">
        <v>15.0732</v>
      </c>
      <c r="EX99">
        <v>26.0118</v>
      </c>
      <c r="EY99">
        <v>100</v>
      </c>
      <c r="EZ99">
        <v>22.7723</v>
      </c>
      <c r="FA99">
        <v>292.63</v>
      </c>
      <c r="FB99">
        <v>20</v>
      </c>
      <c r="FC99">
        <v>102.327</v>
      </c>
      <c r="FD99">
        <v>102.1</v>
      </c>
    </row>
    <row r="100" spans="1:160">
      <c r="A100">
        <v>84</v>
      </c>
      <c r="B100">
        <v>1604418395.1</v>
      </c>
      <c r="C100">
        <v>166</v>
      </c>
      <c r="D100" t="s">
        <v>439</v>
      </c>
      <c r="E100" t="s">
        <v>440</v>
      </c>
      <c r="F100">
        <v>1604418395.1</v>
      </c>
      <c r="G100">
        <f>BY100*AE100*(BU100-BV100)/(100*BN100*(1000-AE100*BU100))</f>
        <v>0</v>
      </c>
      <c r="H100">
        <f>BY100*AE100*(BT100-BS100*(1000-AE100*BV100)/(1000-AE100*BU100))/(100*BN100)</f>
        <v>0</v>
      </c>
      <c r="I100">
        <f>BS100 - IF(AE100&gt;1, H100*BN100*100.0/(AG100*CG100), 0)</f>
        <v>0</v>
      </c>
      <c r="J100">
        <f>((P100-G100/2)*I100-H100)/(P100+G100/2)</f>
        <v>0</v>
      </c>
      <c r="K100">
        <f>J100*(BZ100+CA100)/1000.0</f>
        <v>0</v>
      </c>
      <c r="L100">
        <f>(BS100 - IF(AE100&gt;1, H100*BN100*100.0/(AG100*CG100), 0))*(BZ100+CA100)/1000.0</f>
        <v>0</v>
      </c>
      <c r="M100">
        <f>2.0/((1/O100-1/N100)+SIGN(O100)*SQRT((1/O100-1/N100)*(1/O100-1/N100) + 4*BO100/((BO100+1)*(BO100+1))*(2*1/O100*1/N100-1/N100*1/N100)))</f>
        <v>0</v>
      </c>
      <c r="N100">
        <f>IF(LEFT(BP100,1)&lt;&gt;"0",IF(LEFT(BP100,1)="1",3.0,BQ100),$D$5+$E$5*(CG100*BZ100/($K$5*1000))+$F$5*(CG100*BZ100/($K$5*1000))*MAX(MIN(BN100,$J$5),$I$5)*MAX(MIN(BN100,$J$5),$I$5)+$G$5*MAX(MIN(BN100,$J$5),$I$5)*(CG100*BZ100/($K$5*1000))+$H$5*(CG100*BZ100/($K$5*1000))*(CG100*BZ100/($K$5*1000)))</f>
        <v>0</v>
      </c>
      <c r="O100">
        <f>G100*(1000-(1000*0.61365*exp(17.502*S100/(240.97+S100))/(BZ100+CA100)+BU100)/2)/(1000*0.61365*exp(17.502*S100/(240.97+S100))/(BZ100+CA100)-BU100)</f>
        <v>0</v>
      </c>
      <c r="P100">
        <f>1/((BO100+1)/(M100/1.6)+1/(N100/1.37)) + BO100/((BO100+1)/(M100/1.6) + BO100/(N100/1.37))</f>
        <v>0</v>
      </c>
      <c r="Q100">
        <f>(BK100*BM100)</f>
        <v>0</v>
      </c>
      <c r="R100">
        <f>(CB100+(Q100+2*0.95*5.67E-8*(((CB100+$B$7)+273)^4-(CB100+273)^4)-44100*G100)/(1.84*29.3*N100+8*0.95*5.67E-8*(CB100+273)^3))</f>
        <v>0</v>
      </c>
      <c r="S100">
        <f>($C$7*CC100+$D$7*CD100+$E$7*R100)</f>
        <v>0</v>
      </c>
      <c r="T100">
        <f>0.61365*exp(17.502*S100/(240.97+S100))</f>
        <v>0</v>
      </c>
      <c r="U100">
        <f>(V100/W100*100)</f>
        <v>0</v>
      </c>
      <c r="V100">
        <f>BU100*(BZ100+CA100)/1000</f>
        <v>0</v>
      </c>
      <c r="W100">
        <f>0.61365*exp(17.502*CB100/(240.97+CB100))</f>
        <v>0</v>
      </c>
      <c r="X100">
        <f>(T100-BU100*(BZ100+CA100)/1000)</f>
        <v>0</v>
      </c>
      <c r="Y100">
        <f>(-G100*44100)</f>
        <v>0</v>
      </c>
      <c r="Z100">
        <f>2*29.3*N100*0.92*(CB100-S100)</f>
        <v>0</v>
      </c>
      <c r="AA100">
        <f>2*0.95*5.67E-8*(((CB100+$B$7)+273)^4-(S100+273)^4)</f>
        <v>0</v>
      </c>
      <c r="AB100">
        <f>Q100+AA100+Y100+Z100</f>
        <v>0</v>
      </c>
      <c r="AC100">
        <v>0</v>
      </c>
      <c r="AD100">
        <v>0</v>
      </c>
      <c r="AE100">
        <f>IF(AC100*$H$13&gt;=AG100,1.0,(AG100/(AG100-AC100*$H$13)))</f>
        <v>0</v>
      </c>
      <c r="AF100">
        <f>(AE100-1)*100</f>
        <v>0</v>
      </c>
      <c r="AG100">
        <f>MAX(0,($B$13+$C$13*CG100)/(1+$D$13*CG100)*BZ100/(CB100+273)*$E$13)</f>
        <v>0</v>
      </c>
      <c r="AH100" t="s">
        <v>271</v>
      </c>
      <c r="AI100" t="s">
        <v>271</v>
      </c>
      <c r="AJ100">
        <v>0</v>
      </c>
      <c r="AK100">
        <v>0</v>
      </c>
      <c r="AL100">
        <f>AK100-AJ100</f>
        <v>0</v>
      </c>
      <c r="AM100">
        <f>AL100/AK100</f>
        <v>0</v>
      </c>
      <c r="AN100">
        <v>0</v>
      </c>
      <c r="AO100" t="s">
        <v>271</v>
      </c>
      <c r="AP100" t="s">
        <v>271</v>
      </c>
      <c r="AQ100">
        <v>0</v>
      </c>
      <c r="AR100">
        <v>0</v>
      </c>
      <c r="AS100">
        <f>1-AQ100/AR100</f>
        <v>0</v>
      </c>
      <c r="AT100">
        <v>0.5</v>
      </c>
      <c r="AU100">
        <f>BK100</f>
        <v>0</v>
      </c>
      <c r="AV100">
        <f>H100</f>
        <v>0</v>
      </c>
      <c r="AW100">
        <f>AS100*AT100*AU100</f>
        <v>0</v>
      </c>
      <c r="AX100">
        <f>BC100/AR100</f>
        <v>0</v>
      </c>
      <c r="AY100">
        <f>(AV100-AN100)/AU100</f>
        <v>0</v>
      </c>
      <c r="AZ100">
        <f>(AK100-AR100)/AR100</f>
        <v>0</v>
      </c>
      <c r="BA100" t="s">
        <v>271</v>
      </c>
      <c r="BB100">
        <v>0</v>
      </c>
      <c r="BC100">
        <f>AR100-BB100</f>
        <v>0</v>
      </c>
      <c r="BD100">
        <f>(AR100-AQ100)/(AR100-BB100)</f>
        <v>0</v>
      </c>
      <c r="BE100">
        <f>(AK100-AR100)/(AK100-BB100)</f>
        <v>0</v>
      </c>
      <c r="BF100">
        <f>(AR100-AQ100)/(AR100-AJ100)</f>
        <v>0</v>
      </c>
      <c r="BG100">
        <f>(AK100-AR100)/(AK100-AJ100)</f>
        <v>0</v>
      </c>
      <c r="BH100">
        <f>(BD100*BB100/AQ100)</f>
        <v>0</v>
      </c>
      <c r="BI100">
        <f>(1-BH100)</f>
        <v>0</v>
      </c>
      <c r="BJ100">
        <f>$B$11*CH100+$C$11*CI100+$F$11*CJ100*(1-CM100)</f>
        <v>0</v>
      </c>
      <c r="BK100">
        <f>BJ100*BL100</f>
        <v>0</v>
      </c>
      <c r="BL100">
        <f>($B$11*$D$9+$C$11*$D$9+$F$11*((CW100+CO100)/MAX(CW100+CO100+CX100, 0.1)*$I$9+CX100/MAX(CW100+CO100+CX100, 0.1)*$J$9))/($B$11+$C$11+$F$11)</f>
        <v>0</v>
      </c>
      <c r="BM100">
        <f>($B$11*$K$9+$C$11*$K$9+$F$11*((CW100+CO100)/MAX(CW100+CO100+CX100, 0.1)*$P$9+CX100/MAX(CW100+CO100+CX100, 0.1)*$Q$9))/($B$11+$C$11+$F$11)</f>
        <v>0</v>
      </c>
      <c r="BN100">
        <v>6</v>
      </c>
      <c r="BO100">
        <v>0.5</v>
      </c>
      <c r="BP100" t="s">
        <v>272</v>
      </c>
      <c r="BQ100">
        <v>2</v>
      </c>
      <c r="BR100">
        <v>1604418395.1</v>
      </c>
      <c r="BS100">
        <v>258.395</v>
      </c>
      <c r="BT100">
        <v>282.169</v>
      </c>
      <c r="BU100">
        <v>21.7721</v>
      </c>
      <c r="BV100">
        <v>20.0291</v>
      </c>
      <c r="BW100">
        <v>258.45</v>
      </c>
      <c r="BX100">
        <v>21.4441</v>
      </c>
      <c r="BY100">
        <v>500.048</v>
      </c>
      <c r="BZ100">
        <v>100.544</v>
      </c>
      <c r="CA100">
        <v>0.0999241</v>
      </c>
      <c r="CB100">
        <v>25.1116</v>
      </c>
      <c r="CC100">
        <v>24.9856</v>
      </c>
      <c r="CD100">
        <v>999.9</v>
      </c>
      <c r="CE100">
        <v>0</v>
      </c>
      <c r="CF100">
        <v>0</v>
      </c>
      <c r="CG100">
        <v>10038.8</v>
      </c>
      <c r="CH100">
        <v>0</v>
      </c>
      <c r="CI100">
        <v>1.00795</v>
      </c>
      <c r="CJ100">
        <v>1200.08</v>
      </c>
      <c r="CK100">
        <v>0.967011</v>
      </c>
      <c r="CL100">
        <v>0.032989</v>
      </c>
      <c r="CM100">
        <v>0</v>
      </c>
      <c r="CN100">
        <v>2.5797</v>
      </c>
      <c r="CO100">
        <v>0</v>
      </c>
      <c r="CP100">
        <v>7855.71</v>
      </c>
      <c r="CQ100">
        <v>11402.3</v>
      </c>
      <c r="CR100">
        <v>38.125</v>
      </c>
      <c r="CS100">
        <v>41.187</v>
      </c>
      <c r="CT100">
        <v>39.625</v>
      </c>
      <c r="CU100">
        <v>39.937</v>
      </c>
      <c r="CV100">
        <v>38.437</v>
      </c>
      <c r="CW100">
        <v>1160.49</v>
      </c>
      <c r="CX100">
        <v>39.59</v>
      </c>
      <c r="CY100">
        <v>0</v>
      </c>
      <c r="CZ100">
        <v>1604418395.3</v>
      </c>
      <c r="DA100">
        <v>0</v>
      </c>
      <c r="DB100">
        <v>2.61961538461539</v>
      </c>
      <c r="DC100">
        <v>-0.757094027457607</v>
      </c>
      <c r="DD100">
        <v>190.494359133453</v>
      </c>
      <c r="DE100">
        <v>7830.67538461538</v>
      </c>
      <c r="DF100">
        <v>15</v>
      </c>
      <c r="DG100">
        <v>1604417947.1</v>
      </c>
      <c r="DH100" t="s">
        <v>273</v>
      </c>
      <c r="DI100">
        <v>1604417940.1</v>
      </c>
      <c r="DJ100">
        <v>1604417947.1</v>
      </c>
      <c r="DK100">
        <v>1</v>
      </c>
      <c r="DL100">
        <v>-0.134</v>
      </c>
      <c r="DM100">
        <v>0.013</v>
      </c>
      <c r="DN100">
        <v>0.037</v>
      </c>
      <c r="DO100">
        <v>0.31</v>
      </c>
      <c r="DP100">
        <v>420</v>
      </c>
      <c r="DQ100">
        <v>20</v>
      </c>
      <c r="DR100">
        <v>0.08</v>
      </c>
      <c r="DS100">
        <v>0.06</v>
      </c>
      <c r="DT100">
        <v>0</v>
      </c>
      <c r="DU100">
        <v>0</v>
      </c>
      <c r="DV100" t="s">
        <v>274</v>
      </c>
      <c r="DW100">
        <v>100</v>
      </c>
      <c r="DX100">
        <v>100</v>
      </c>
      <c r="DY100">
        <v>-0.055</v>
      </c>
      <c r="DZ100">
        <v>0.328</v>
      </c>
      <c r="EA100">
        <v>-0.278027610152098</v>
      </c>
      <c r="EB100">
        <v>0.00106189765250334</v>
      </c>
      <c r="EC100">
        <v>-8.23004791133579e-07</v>
      </c>
      <c r="ED100">
        <v>1.95222372915411e-10</v>
      </c>
      <c r="EE100">
        <v>0.0605696754882689</v>
      </c>
      <c r="EF100">
        <v>0.0242991256848972</v>
      </c>
      <c r="EG100">
        <v>-0.00102667963148939</v>
      </c>
      <c r="EH100">
        <v>2.21636158600722e-05</v>
      </c>
      <c r="EI100">
        <v>2</v>
      </c>
      <c r="EJ100">
        <v>2037</v>
      </c>
      <c r="EK100">
        <v>1</v>
      </c>
      <c r="EL100">
        <v>24</v>
      </c>
      <c r="EM100">
        <v>7.6</v>
      </c>
      <c r="EN100">
        <v>7.5</v>
      </c>
      <c r="EO100">
        <v>2</v>
      </c>
      <c r="EP100">
        <v>511.697</v>
      </c>
      <c r="EQ100">
        <v>526.709</v>
      </c>
      <c r="ER100">
        <v>22.766</v>
      </c>
      <c r="ES100">
        <v>25.4739</v>
      </c>
      <c r="ET100">
        <v>29.9999</v>
      </c>
      <c r="EU100">
        <v>25.3308</v>
      </c>
      <c r="EV100">
        <v>25.2889</v>
      </c>
      <c r="EW100">
        <v>15.1923</v>
      </c>
      <c r="EX100">
        <v>26.0118</v>
      </c>
      <c r="EY100">
        <v>100</v>
      </c>
      <c r="EZ100">
        <v>22.7723</v>
      </c>
      <c r="FA100">
        <v>292.63</v>
      </c>
      <c r="FB100">
        <v>20</v>
      </c>
      <c r="FC100">
        <v>102.326</v>
      </c>
      <c r="FD100">
        <v>102.1</v>
      </c>
    </row>
    <row r="101" spans="1:160">
      <c r="A101">
        <v>85</v>
      </c>
      <c r="B101">
        <v>1604418397.1</v>
      </c>
      <c r="C101">
        <v>168</v>
      </c>
      <c r="D101" t="s">
        <v>441</v>
      </c>
      <c r="E101" t="s">
        <v>442</v>
      </c>
      <c r="F101">
        <v>1604418397.1</v>
      </c>
      <c r="G101">
        <f>BY101*AE101*(BU101-BV101)/(100*BN101*(1000-AE101*BU101))</f>
        <v>0</v>
      </c>
      <c r="H101">
        <f>BY101*AE101*(BT101-BS101*(1000-AE101*BV101)/(1000-AE101*BU101))/(100*BN101)</f>
        <v>0</v>
      </c>
      <c r="I101">
        <f>BS101 - IF(AE101&gt;1, H101*BN101*100.0/(AG101*CG101), 0)</f>
        <v>0</v>
      </c>
      <c r="J101">
        <f>((P101-G101/2)*I101-H101)/(P101+G101/2)</f>
        <v>0</v>
      </c>
      <c r="K101">
        <f>J101*(BZ101+CA101)/1000.0</f>
        <v>0</v>
      </c>
      <c r="L101">
        <f>(BS101 - IF(AE101&gt;1, H101*BN101*100.0/(AG101*CG101), 0))*(BZ101+CA101)/1000.0</f>
        <v>0</v>
      </c>
      <c r="M101">
        <f>2.0/((1/O101-1/N101)+SIGN(O101)*SQRT((1/O101-1/N101)*(1/O101-1/N101) + 4*BO101/((BO101+1)*(BO101+1))*(2*1/O101*1/N101-1/N101*1/N101)))</f>
        <v>0</v>
      </c>
      <c r="N101">
        <f>IF(LEFT(BP101,1)&lt;&gt;"0",IF(LEFT(BP101,1)="1",3.0,BQ101),$D$5+$E$5*(CG101*BZ101/($K$5*1000))+$F$5*(CG101*BZ101/($K$5*1000))*MAX(MIN(BN101,$J$5),$I$5)*MAX(MIN(BN101,$J$5),$I$5)+$G$5*MAX(MIN(BN101,$J$5),$I$5)*(CG101*BZ101/($K$5*1000))+$H$5*(CG101*BZ101/($K$5*1000))*(CG101*BZ101/($K$5*1000)))</f>
        <v>0</v>
      </c>
      <c r="O101">
        <f>G101*(1000-(1000*0.61365*exp(17.502*S101/(240.97+S101))/(BZ101+CA101)+BU101)/2)/(1000*0.61365*exp(17.502*S101/(240.97+S101))/(BZ101+CA101)-BU101)</f>
        <v>0</v>
      </c>
      <c r="P101">
        <f>1/((BO101+1)/(M101/1.6)+1/(N101/1.37)) + BO101/((BO101+1)/(M101/1.6) + BO101/(N101/1.37))</f>
        <v>0</v>
      </c>
      <c r="Q101">
        <f>(BK101*BM101)</f>
        <v>0</v>
      </c>
      <c r="R101">
        <f>(CB101+(Q101+2*0.95*5.67E-8*(((CB101+$B$7)+273)^4-(CB101+273)^4)-44100*G101)/(1.84*29.3*N101+8*0.95*5.67E-8*(CB101+273)^3))</f>
        <v>0</v>
      </c>
      <c r="S101">
        <f>($C$7*CC101+$D$7*CD101+$E$7*R101)</f>
        <v>0</v>
      </c>
      <c r="T101">
        <f>0.61365*exp(17.502*S101/(240.97+S101))</f>
        <v>0</v>
      </c>
      <c r="U101">
        <f>(V101/W101*100)</f>
        <v>0</v>
      </c>
      <c r="V101">
        <f>BU101*(BZ101+CA101)/1000</f>
        <v>0</v>
      </c>
      <c r="W101">
        <f>0.61365*exp(17.502*CB101/(240.97+CB101))</f>
        <v>0</v>
      </c>
      <c r="X101">
        <f>(T101-BU101*(BZ101+CA101)/1000)</f>
        <v>0</v>
      </c>
      <c r="Y101">
        <f>(-G101*44100)</f>
        <v>0</v>
      </c>
      <c r="Z101">
        <f>2*29.3*N101*0.92*(CB101-S101)</f>
        <v>0</v>
      </c>
      <c r="AA101">
        <f>2*0.95*5.67E-8*(((CB101+$B$7)+273)^4-(S101+273)^4)</f>
        <v>0</v>
      </c>
      <c r="AB101">
        <f>Q101+AA101+Y101+Z101</f>
        <v>0</v>
      </c>
      <c r="AC101">
        <v>0</v>
      </c>
      <c r="AD101">
        <v>0</v>
      </c>
      <c r="AE101">
        <f>IF(AC101*$H$13&gt;=AG101,1.0,(AG101/(AG101-AC101*$H$13)))</f>
        <v>0</v>
      </c>
      <c r="AF101">
        <f>(AE101-1)*100</f>
        <v>0</v>
      </c>
      <c r="AG101">
        <f>MAX(0,($B$13+$C$13*CG101)/(1+$D$13*CG101)*BZ101/(CB101+273)*$E$13)</f>
        <v>0</v>
      </c>
      <c r="AH101" t="s">
        <v>271</v>
      </c>
      <c r="AI101" t="s">
        <v>271</v>
      </c>
      <c r="AJ101">
        <v>0</v>
      </c>
      <c r="AK101">
        <v>0</v>
      </c>
      <c r="AL101">
        <f>AK101-AJ101</f>
        <v>0</v>
      </c>
      <c r="AM101">
        <f>AL101/AK101</f>
        <v>0</v>
      </c>
      <c r="AN101">
        <v>0</v>
      </c>
      <c r="AO101" t="s">
        <v>271</v>
      </c>
      <c r="AP101" t="s">
        <v>271</v>
      </c>
      <c r="AQ101">
        <v>0</v>
      </c>
      <c r="AR101">
        <v>0</v>
      </c>
      <c r="AS101">
        <f>1-AQ101/AR101</f>
        <v>0</v>
      </c>
      <c r="AT101">
        <v>0.5</v>
      </c>
      <c r="AU101">
        <f>BK101</f>
        <v>0</v>
      </c>
      <c r="AV101">
        <f>H101</f>
        <v>0</v>
      </c>
      <c r="AW101">
        <f>AS101*AT101*AU101</f>
        <v>0</v>
      </c>
      <c r="AX101">
        <f>BC101/AR101</f>
        <v>0</v>
      </c>
      <c r="AY101">
        <f>(AV101-AN101)/AU101</f>
        <v>0</v>
      </c>
      <c r="AZ101">
        <f>(AK101-AR101)/AR101</f>
        <v>0</v>
      </c>
      <c r="BA101" t="s">
        <v>271</v>
      </c>
      <c r="BB101">
        <v>0</v>
      </c>
      <c r="BC101">
        <f>AR101-BB101</f>
        <v>0</v>
      </c>
      <c r="BD101">
        <f>(AR101-AQ101)/(AR101-BB101)</f>
        <v>0</v>
      </c>
      <c r="BE101">
        <f>(AK101-AR101)/(AK101-BB101)</f>
        <v>0</v>
      </c>
      <c r="BF101">
        <f>(AR101-AQ101)/(AR101-AJ101)</f>
        <v>0</v>
      </c>
      <c r="BG101">
        <f>(AK101-AR101)/(AK101-AJ101)</f>
        <v>0</v>
      </c>
      <c r="BH101">
        <f>(BD101*BB101/AQ101)</f>
        <v>0</v>
      </c>
      <c r="BI101">
        <f>(1-BH101)</f>
        <v>0</v>
      </c>
      <c r="BJ101">
        <f>$B$11*CH101+$C$11*CI101+$F$11*CJ101*(1-CM101)</f>
        <v>0</v>
      </c>
      <c r="BK101">
        <f>BJ101*BL101</f>
        <v>0</v>
      </c>
      <c r="BL101">
        <f>($B$11*$D$9+$C$11*$D$9+$F$11*((CW101+CO101)/MAX(CW101+CO101+CX101, 0.1)*$I$9+CX101/MAX(CW101+CO101+CX101, 0.1)*$J$9))/($B$11+$C$11+$F$11)</f>
        <v>0</v>
      </c>
      <c r="BM101">
        <f>($B$11*$K$9+$C$11*$K$9+$F$11*((CW101+CO101)/MAX(CW101+CO101+CX101, 0.1)*$P$9+CX101/MAX(CW101+CO101+CX101, 0.1)*$Q$9))/($B$11+$C$11+$F$11)</f>
        <v>0</v>
      </c>
      <c r="BN101">
        <v>6</v>
      </c>
      <c r="BO101">
        <v>0.5</v>
      </c>
      <c r="BP101" t="s">
        <v>272</v>
      </c>
      <c r="BQ101">
        <v>2</v>
      </c>
      <c r="BR101">
        <v>1604418397.1</v>
      </c>
      <c r="BS101">
        <v>261.56</v>
      </c>
      <c r="BT101">
        <v>285.707</v>
      </c>
      <c r="BU101">
        <v>21.7711</v>
      </c>
      <c r="BV101">
        <v>20.0314</v>
      </c>
      <c r="BW101">
        <v>261.613</v>
      </c>
      <c r="BX101">
        <v>21.443</v>
      </c>
      <c r="BY101">
        <v>500.034</v>
      </c>
      <c r="BZ101">
        <v>100.545</v>
      </c>
      <c r="CA101">
        <v>0.100382</v>
      </c>
      <c r="CB101">
        <v>25.1114</v>
      </c>
      <c r="CC101">
        <v>24.9855</v>
      </c>
      <c r="CD101">
        <v>999.9</v>
      </c>
      <c r="CE101">
        <v>0</v>
      </c>
      <c r="CF101">
        <v>0</v>
      </c>
      <c r="CG101">
        <v>9968.75</v>
      </c>
      <c r="CH101">
        <v>0</v>
      </c>
      <c r="CI101">
        <v>1.00795</v>
      </c>
      <c r="CJ101">
        <v>1199.78</v>
      </c>
      <c r="CK101">
        <v>0.967003</v>
      </c>
      <c r="CL101">
        <v>0.0329973</v>
      </c>
      <c r="CM101">
        <v>0</v>
      </c>
      <c r="CN101">
        <v>2.8297</v>
      </c>
      <c r="CO101">
        <v>0</v>
      </c>
      <c r="CP101">
        <v>7859.47</v>
      </c>
      <c r="CQ101">
        <v>11399.3</v>
      </c>
      <c r="CR101">
        <v>38.125</v>
      </c>
      <c r="CS101">
        <v>41.187</v>
      </c>
      <c r="CT101">
        <v>39.562</v>
      </c>
      <c r="CU101">
        <v>39.937</v>
      </c>
      <c r="CV101">
        <v>38.437</v>
      </c>
      <c r="CW101">
        <v>1160.19</v>
      </c>
      <c r="CX101">
        <v>39.59</v>
      </c>
      <c r="CY101">
        <v>0</v>
      </c>
      <c r="CZ101">
        <v>1604418397.1</v>
      </c>
      <c r="DA101">
        <v>0</v>
      </c>
      <c r="DB101">
        <v>2.590076</v>
      </c>
      <c r="DC101">
        <v>-0.529223092331706</v>
      </c>
      <c r="DD101">
        <v>190.746154189249</v>
      </c>
      <c r="DE101">
        <v>7837.334</v>
      </c>
      <c r="DF101">
        <v>15</v>
      </c>
      <c r="DG101">
        <v>1604417947.1</v>
      </c>
      <c r="DH101" t="s">
        <v>273</v>
      </c>
      <c r="DI101">
        <v>1604417940.1</v>
      </c>
      <c r="DJ101">
        <v>1604417947.1</v>
      </c>
      <c r="DK101">
        <v>1</v>
      </c>
      <c r="DL101">
        <v>-0.134</v>
      </c>
      <c r="DM101">
        <v>0.013</v>
      </c>
      <c r="DN101">
        <v>0.037</v>
      </c>
      <c r="DO101">
        <v>0.31</v>
      </c>
      <c r="DP101">
        <v>420</v>
      </c>
      <c r="DQ101">
        <v>20</v>
      </c>
      <c r="DR101">
        <v>0.08</v>
      </c>
      <c r="DS101">
        <v>0.06</v>
      </c>
      <c r="DT101">
        <v>0</v>
      </c>
      <c r="DU101">
        <v>0</v>
      </c>
      <c r="DV101" t="s">
        <v>274</v>
      </c>
      <c r="DW101">
        <v>100</v>
      </c>
      <c r="DX101">
        <v>100</v>
      </c>
      <c r="DY101">
        <v>-0.053</v>
      </c>
      <c r="DZ101">
        <v>0.3281</v>
      </c>
      <c r="EA101">
        <v>-0.278027610152098</v>
      </c>
      <c r="EB101">
        <v>0.00106189765250334</v>
      </c>
      <c r="EC101">
        <v>-8.23004791133579e-07</v>
      </c>
      <c r="ED101">
        <v>1.95222372915411e-10</v>
      </c>
      <c r="EE101">
        <v>0.0605696754882689</v>
      </c>
      <c r="EF101">
        <v>0.0242991256848972</v>
      </c>
      <c r="EG101">
        <v>-0.00102667963148939</v>
      </c>
      <c r="EH101">
        <v>2.21636158600722e-05</v>
      </c>
      <c r="EI101">
        <v>2</v>
      </c>
      <c r="EJ101">
        <v>2037</v>
      </c>
      <c r="EK101">
        <v>1</v>
      </c>
      <c r="EL101">
        <v>24</v>
      </c>
      <c r="EM101">
        <v>7.6</v>
      </c>
      <c r="EN101">
        <v>7.5</v>
      </c>
      <c r="EO101">
        <v>2</v>
      </c>
      <c r="EP101">
        <v>511.79</v>
      </c>
      <c r="EQ101">
        <v>526.704</v>
      </c>
      <c r="ER101">
        <v>22.7699</v>
      </c>
      <c r="ES101">
        <v>25.4731</v>
      </c>
      <c r="ET101">
        <v>29.9999</v>
      </c>
      <c r="EU101">
        <v>25.3299</v>
      </c>
      <c r="EV101">
        <v>25.2885</v>
      </c>
      <c r="EW101">
        <v>15.3528</v>
      </c>
      <c r="EX101">
        <v>26.0118</v>
      </c>
      <c r="EY101">
        <v>100</v>
      </c>
      <c r="EZ101">
        <v>22.7723</v>
      </c>
      <c r="FA101">
        <v>297.72</v>
      </c>
      <c r="FB101">
        <v>20</v>
      </c>
      <c r="FC101">
        <v>102.327</v>
      </c>
      <c r="FD101">
        <v>102.101</v>
      </c>
    </row>
    <row r="102" spans="1:160">
      <c r="A102">
        <v>86</v>
      </c>
      <c r="B102">
        <v>1604418399.1</v>
      </c>
      <c r="C102">
        <v>170</v>
      </c>
      <c r="D102" t="s">
        <v>443</v>
      </c>
      <c r="E102" t="s">
        <v>444</v>
      </c>
      <c r="F102">
        <v>1604418399.1</v>
      </c>
      <c r="G102">
        <f>BY102*AE102*(BU102-BV102)/(100*BN102*(1000-AE102*BU102))</f>
        <v>0</v>
      </c>
      <c r="H102">
        <f>BY102*AE102*(BT102-BS102*(1000-AE102*BV102)/(1000-AE102*BU102))/(100*BN102)</f>
        <v>0</v>
      </c>
      <c r="I102">
        <f>BS102 - IF(AE102&gt;1, H102*BN102*100.0/(AG102*CG102), 0)</f>
        <v>0</v>
      </c>
      <c r="J102">
        <f>((P102-G102/2)*I102-H102)/(P102+G102/2)</f>
        <v>0</v>
      </c>
      <c r="K102">
        <f>J102*(BZ102+CA102)/1000.0</f>
        <v>0</v>
      </c>
      <c r="L102">
        <f>(BS102 - IF(AE102&gt;1, H102*BN102*100.0/(AG102*CG102), 0))*(BZ102+CA102)/1000.0</f>
        <v>0</v>
      </c>
      <c r="M102">
        <f>2.0/((1/O102-1/N102)+SIGN(O102)*SQRT((1/O102-1/N102)*(1/O102-1/N102) + 4*BO102/((BO102+1)*(BO102+1))*(2*1/O102*1/N102-1/N102*1/N102)))</f>
        <v>0</v>
      </c>
      <c r="N102">
        <f>IF(LEFT(BP102,1)&lt;&gt;"0",IF(LEFT(BP102,1)="1",3.0,BQ102),$D$5+$E$5*(CG102*BZ102/($K$5*1000))+$F$5*(CG102*BZ102/($K$5*1000))*MAX(MIN(BN102,$J$5),$I$5)*MAX(MIN(BN102,$J$5),$I$5)+$G$5*MAX(MIN(BN102,$J$5),$I$5)*(CG102*BZ102/($K$5*1000))+$H$5*(CG102*BZ102/($K$5*1000))*(CG102*BZ102/($K$5*1000)))</f>
        <v>0</v>
      </c>
      <c r="O102">
        <f>G102*(1000-(1000*0.61365*exp(17.502*S102/(240.97+S102))/(BZ102+CA102)+BU102)/2)/(1000*0.61365*exp(17.502*S102/(240.97+S102))/(BZ102+CA102)-BU102)</f>
        <v>0</v>
      </c>
      <c r="P102">
        <f>1/((BO102+1)/(M102/1.6)+1/(N102/1.37)) + BO102/((BO102+1)/(M102/1.6) + BO102/(N102/1.37))</f>
        <v>0</v>
      </c>
      <c r="Q102">
        <f>(BK102*BM102)</f>
        <v>0</v>
      </c>
      <c r="R102">
        <f>(CB102+(Q102+2*0.95*5.67E-8*(((CB102+$B$7)+273)^4-(CB102+273)^4)-44100*G102)/(1.84*29.3*N102+8*0.95*5.67E-8*(CB102+273)^3))</f>
        <v>0</v>
      </c>
      <c r="S102">
        <f>($C$7*CC102+$D$7*CD102+$E$7*R102)</f>
        <v>0</v>
      </c>
      <c r="T102">
        <f>0.61365*exp(17.502*S102/(240.97+S102))</f>
        <v>0</v>
      </c>
      <c r="U102">
        <f>(V102/W102*100)</f>
        <v>0</v>
      </c>
      <c r="V102">
        <f>BU102*(BZ102+CA102)/1000</f>
        <v>0</v>
      </c>
      <c r="W102">
        <f>0.61365*exp(17.502*CB102/(240.97+CB102))</f>
        <v>0</v>
      </c>
      <c r="X102">
        <f>(T102-BU102*(BZ102+CA102)/1000)</f>
        <v>0</v>
      </c>
      <c r="Y102">
        <f>(-G102*44100)</f>
        <v>0</v>
      </c>
      <c r="Z102">
        <f>2*29.3*N102*0.92*(CB102-S102)</f>
        <v>0</v>
      </c>
      <c r="AA102">
        <f>2*0.95*5.67E-8*(((CB102+$B$7)+273)^4-(S102+273)^4)</f>
        <v>0</v>
      </c>
      <c r="AB102">
        <f>Q102+AA102+Y102+Z102</f>
        <v>0</v>
      </c>
      <c r="AC102">
        <v>0</v>
      </c>
      <c r="AD102">
        <v>0</v>
      </c>
      <c r="AE102">
        <f>IF(AC102*$H$13&gt;=AG102,1.0,(AG102/(AG102-AC102*$H$13)))</f>
        <v>0</v>
      </c>
      <c r="AF102">
        <f>(AE102-1)*100</f>
        <v>0</v>
      </c>
      <c r="AG102">
        <f>MAX(0,($B$13+$C$13*CG102)/(1+$D$13*CG102)*BZ102/(CB102+273)*$E$13)</f>
        <v>0</v>
      </c>
      <c r="AH102" t="s">
        <v>271</v>
      </c>
      <c r="AI102" t="s">
        <v>271</v>
      </c>
      <c r="AJ102">
        <v>0</v>
      </c>
      <c r="AK102">
        <v>0</v>
      </c>
      <c r="AL102">
        <f>AK102-AJ102</f>
        <v>0</v>
      </c>
      <c r="AM102">
        <f>AL102/AK102</f>
        <v>0</v>
      </c>
      <c r="AN102">
        <v>0</v>
      </c>
      <c r="AO102" t="s">
        <v>271</v>
      </c>
      <c r="AP102" t="s">
        <v>271</v>
      </c>
      <c r="AQ102">
        <v>0</v>
      </c>
      <c r="AR102">
        <v>0</v>
      </c>
      <c r="AS102">
        <f>1-AQ102/AR102</f>
        <v>0</v>
      </c>
      <c r="AT102">
        <v>0.5</v>
      </c>
      <c r="AU102">
        <f>BK102</f>
        <v>0</v>
      </c>
      <c r="AV102">
        <f>H102</f>
        <v>0</v>
      </c>
      <c r="AW102">
        <f>AS102*AT102*AU102</f>
        <v>0</v>
      </c>
      <c r="AX102">
        <f>BC102/AR102</f>
        <v>0</v>
      </c>
      <c r="AY102">
        <f>(AV102-AN102)/AU102</f>
        <v>0</v>
      </c>
      <c r="AZ102">
        <f>(AK102-AR102)/AR102</f>
        <v>0</v>
      </c>
      <c r="BA102" t="s">
        <v>271</v>
      </c>
      <c r="BB102">
        <v>0</v>
      </c>
      <c r="BC102">
        <f>AR102-BB102</f>
        <v>0</v>
      </c>
      <c r="BD102">
        <f>(AR102-AQ102)/(AR102-BB102)</f>
        <v>0</v>
      </c>
      <c r="BE102">
        <f>(AK102-AR102)/(AK102-BB102)</f>
        <v>0</v>
      </c>
      <c r="BF102">
        <f>(AR102-AQ102)/(AR102-AJ102)</f>
        <v>0</v>
      </c>
      <c r="BG102">
        <f>(AK102-AR102)/(AK102-AJ102)</f>
        <v>0</v>
      </c>
      <c r="BH102">
        <f>(BD102*BB102/AQ102)</f>
        <v>0</v>
      </c>
      <c r="BI102">
        <f>(1-BH102)</f>
        <v>0</v>
      </c>
      <c r="BJ102">
        <f>$B$11*CH102+$C$11*CI102+$F$11*CJ102*(1-CM102)</f>
        <v>0</v>
      </c>
      <c r="BK102">
        <f>BJ102*BL102</f>
        <v>0</v>
      </c>
      <c r="BL102">
        <f>($B$11*$D$9+$C$11*$D$9+$F$11*((CW102+CO102)/MAX(CW102+CO102+CX102, 0.1)*$I$9+CX102/MAX(CW102+CO102+CX102, 0.1)*$J$9))/($B$11+$C$11+$F$11)</f>
        <v>0</v>
      </c>
      <c r="BM102">
        <f>($B$11*$K$9+$C$11*$K$9+$F$11*((CW102+CO102)/MAX(CW102+CO102+CX102, 0.1)*$P$9+CX102/MAX(CW102+CO102+CX102, 0.1)*$Q$9))/($B$11+$C$11+$F$11)</f>
        <v>0</v>
      </c>
      <c r="BN102">
        <v>6</v>
      </c>
      <c r="BO102">
        <v>0.5</v>
      </c>
      <c r="BP102" t="s">
        <v>272</v>
      </c>
      <c r="BQ102">
        <v>2</v>
      </c>
      <c r="BR102">
        <v>1604418399.1</v>
      </c>
      <c r="BS102">
        <v>264.787</v>
      </c>
      <c r="BT102">
        <v>289.069</v>
      </c>
      <c r="BU102">
        <v>21.77</v>
      </c>
      <c r="BV102">
        <v>20.0332</v>
      </c>
      <c r="BW102">
        <v>264.838</v>
      </c>
      <c r="BX102">
        <v>21.442</v>
      </c>
      <c r="BY102">
        <v>500.018</v>
      </c>
      <c r="BZ102">
        <v>100.545</v>
      </c>
      <c r="CA102">
        <v>0.100262</v>
      </c>
      <c r="CB102">
        <v>25.1137</v>
      </c>
      <c r="CC102">
        <v>24.9904</v>
      </c>
      <c r="CD102">
        <v>999.9</v>
      </c>
      <c r="CE102">
        <v>0</v>
      </c>
      <c r="CF102">
        <v>0</v>
      </c>
      <c r="CG102">
        <v>9946.25</v>
      </c>
      <c r="CH102">
        <v>0</v>
      </c>
      <c r="CI102">
        <v>1.00795</v>
      </c>
      <c r="CJ102">
        <v>1200.09</v>
      </c>
      <c r="CK102">
        <v>0.967011</v>
      </c>
      <c r="CL102">
        <v>0.032989</v>
      </c>
      <c r="CM102">
        <v>0</v>
      </c>
      <c r="CN102">
        <v>2.5264</v>
      </c>
      <c r="CO102">
        <v>0</v>
      </c>
      <c r="CP102">
        <v>7868.08</v>
      </c>
      <c r="CQ102">
        <v>11402.3</v>
      </c>
      <c r="CR102">
        <v>38.125</v>
      </c>
      <c r="CS102">
        <v>41.187</v>
      </c>
      <c r="CT102">
        <v>39.562</v>
      </c>
      <c r="CU102">
        <v>39.937</v>
      </c>
      <c r="CV102">
        <v>38.437</v>
      </c>
      <c r="CW102">
        <v>1160.5</v>
      </c>
      <c r="CX102">
        <v>39.59</v>
      </c>
      <c r="CY102">
        <v>0</v>
      </c>
      <c r="CZ102">
        <v>1604418398.9</v>
      </c>
      <c r="DA102">
        <v>0</v>
      </c>
      <c r="DB102">
        <v>2.58662307692308</v>
      </c>
      <c r="DC102">
        <v>-0.492567534638787</v>
      </c>
      <c r="DD102">
        <v>194.295384668229</v>
      </c>
      <c r="DE102">
        <v>7842.35923076923</v>
      </c>
      <c r="DF102">
        <v>15</v>
      </c>
      <c r="DG102">
        <v>1604417947.1</v>
      </c>
      <c r="DH102" t="s">
        <v>273</v>
      </c>
      <c r="DI102">
        <v>1604417940.1</v>
      </c>
      <c r="DJ102">
        <v>1604417947.1</v>
      </c>
      <c r="DK102">
        <v>1</v>
      </c>
      <c r="DL102">
        <v>-0.134</v>
      </c>
      <c r="DM102">
        <v>0.013</v>
      </c>
      <c r="DN102">
        <v>0.037</v>
      </c>
      <c r="DO102">
        <v>0.31</v>
      </c>
      <c r="DP102">
        <v>420</v>
      </c>
      <c r="DQ102">
        <v>20</v>
      </c>
      <c r="DR102">
        <v>0.08</v>
      </c>
      <c r="DS102">
        <v>0.06</v>
      </c>
      <c r="DT102">
        <v>0</v>
      </c>
      <c r="DU102">
        <v>0</v>
      </c>
      <c r="DV102" t="s">
        <v>274</v>
      </c>
      <c r="DW102">
        <v>100</v>
      </c>
      <c r="DX102">
        <v>100</v>
      </c>
      <c r="DY102">
        <v>-0.051</v>
      </c>
      <c r="DZ102">
        <v>0.328</v>
      </c>
      <c r="EA102">
        <v>-0.278027610152098</v>
      </c>
      <c r="EB102">
        <v>0.00106189765250334</v>
      </c>
      <c r="EC102">
        <v>-8.23004791133579e-07</v>
      </c>
      <c r="ED102">
        <v>1.95222372915411e-10</v>
      </c>
      <c r="EE102">
        <v>0.0605696754882689</v>
      </c>
      <c r="EF102">
        <v>0.0242991256848972</v>
      </c>
      <c r="EG102">
        <v>-0.00102667963148939</v>
      </c>
      <c r="EH102">
        <v>2.21636158600722e-05</v>
      </c>
      <c r="EI102">
        <v>2</v>
      </c>
      <c r="EJ102">
        <v>2037</v>
      </c>
      <c r="EK102">
        <v>1</v>
      </c>
      <c r="EL102">
        <v>24</v>
      </c>
      <c r="EM102">
        <v>7.7</v>
      </c>
      <c r="EN102">
        <v>7.5</v>
      </c>
      <c r="EO102">
        <v>2</v>
      </c>
      <c r="EP102">
        <v>511.718</v>
      </c>
      <c r="EQ102">
        <v>526.665</v>
      </c>
      <c r="ER102">
        <v>22.7739</v>
      </c>
      <c r="ES102">
        <v>25.4731</v>
      </c>
      <c r="ET102">
        <v>29.9999</v>
      </c>
      <c r="EU102">
        <v>25.3299</v>
      </c>
      <c r="EV102">
        <v>25.2885</v>
      </c>
      <c r="EW102">
        <v>15.5055</v>
      </c>
      <c r="EX102">
        <v>26.0118</v>
      </c>
      <c r="EY102">
        <v>100</v>
      </c>
      <c r="EZ102">
        <v>22.7822</v>
      </c>
      <c r="FA102">
        <v>302.82</v>
      </c>
      <c r="FB102">
        <v>20</v>
      </c>
      <c r="FC102">
        <v>102.328</v>
      </c>
      <c r="FD102">
        <v>102.101</v>
      </c>
    </row>
    <row r="103" spans="1:160">
      <c r="A103">
        <v>87</v>
      </c>
      <c r="B103">
        <v>1604418401.1</v>
      </c>
      <c r="C103">
        <v>172</v>
      </c>
      <c r="D103" t="s">
        <v>445</v>
      </c>
      <c r="E103" t="s">
        <v>446</v>
      </c>
      <c r="F103">
        <v>1604418401.1</v>
      </c>
      <c r="G103">
        <f>BY103*AE103*(BU103-BV103)/(100*BN103*(1000-AE103*BU103))</f>
        <v>0</v>
      </c>
      <c r="H103">
        <f>BY103*AE103*(BT103-BS103*(1000-AE103*BV103)/(1000-AE103*BU103))/(100*BN103)</f>
        <v>0</v>
      </c>
      <c r="I103">
        <f>BS103 - IF(AE103&gt;1, H103*BN103*100.0/(AG103*CG103), 0)</f>
        <v>0</v>
      </c>
      <c r="J103">
        <f>((P103-G103/2)*I103-H103)/(P103+G103/2)</f>
        <v>0</v>
      </c>
      <c r="K103">
        <f>J103*(BZ103+CA103)/1000.0</f>
        <v>0</v>
      </c>
      <c r="L103">
        <f>(BS103 - IF(AE103&gt;1, H103*BN103*100.0/(AG103*CG103), 0))*(BZ103+CA103)/1000.0</f>
        <v>0</v>
      </c>
      <c r="M103">
        <f>2.0/((1/O103-1/N103)+SIGN(O103)*SQRT((1/O103-1/N103)*(1/O103-1/N103) + 4*BO103/((BO103+1)*(BO103+1))*(2*1/O103*1/N103-1/N103*1/N103)))</f>
        <v>0</v>
      </c>
      <c r="N103">
        <f>IF(LEFT(BP103,1)&lt;&gt;"0",IF(LEFT(BP103,1)="1",3.0,BQ103),$D$5+$E$5*(CG103*BZ103/($K$5*1000))+$F$5*(CG103*BZ103/($K$5*1000))*MAX(MIN(BN103,$J$5),$I$5)*MAX(MIN(BN103,$J$5),$I$5)+$G$5*MAX(MIN(BN103,$J$5),$I$5)*(CG103*BZ103/($K$5*1000))+$H$5*(CG103*BZ103/($K$5*1000))*(CG103*BZ103/($K$5*1000)))</f>
        <v>0</v>
      </c>
      <c r="O103">
        <f>G103*(1000-(1000*0.61365*exp(17.502*S103/(240.97+S103))/(BZ103+CA103)+BU103)/2)/(1000*0.61365*exp(17.502*S103/(240.97+S103))/(BZ103+CA103)-BU103)</f>
        <v>0</v>
      </c>
      <c r="P103">
        <f>1/((BO103+1)/(M103/1.6)+1/(N103/1.37)) + BO103/((BO103+1)/(M103/1.6) + BO103/(N103/1.37))</f>
        <v>0</v>
      </c>
      <c r="Q103">
        <f>(BK103*BM103)</f>
        <v>0</v>
      </c>
      <c r="R103">
        <f>(CB103+(Q103+2*0.95*5.67E-8*(((CB103+$B$7)+273)^4-(CB103+273)^4)-44100*G103)/(1.84*29.3*N103+8*0.95*5.67E-8*(CB103+273)^3))</f>
        <v>0</v>
      </c>
      <c r="S103">
        <f>($C$7*CC103+$D$7*CD103+$E$7*R103)</f>
        <v>0</v>
      </c>
      <c r="T103">
        <f>0.61365*exp(17.502*S103/(240.97+S103))</f>
        <v>0</v>
      </c>
      <c r="U103">
        <f>(V103/W103*100)</f>
        <v>0</v>
      </c>
      <c r="V103">
        <f>BU103*(BZ103+CA103)/1000</f>
        <v>0</v>
      </c>
      <c r="W103">
        <f>0.61365*exp(17.502*CB103/(240.97+CB103))</f>
        <v>0</v>
      </c>
      <c r="X103">
        <f>(T103-BU103*(BZ103+CA103)/1000)</f>
        <v>0</v>
      </c>
      <c r="Y103">
        <f>(-G103*44100)</f>
        <v>0</v>
      </c>
      <c r="Z103">
        <f>2*29.3*N103*0.92*(CB103-S103)</f>
        <v>0</v>
      </c>
      <c r="AA103">
        <f>2*0.95*5.67E-8*(((CB103+$B$7)+273)^4-(S103+273)^4)</f>
        <v>0</v>
      </c>
      <c r="AB103">
        <f>Q103+AA103+Y103+Z103</f>
        <v>0</v>
      </c>
      <c r="AC103">
        <v>0</v>
      </c>
      <c r="AD103">
        <v>0</v>
      </c>
      <c r="AE103">
        <f>IF(AC103*$H$13&gt;=AG103,1.0,(AG103/(AG103-AC103*$H$13)))</f>
        <v>0</v>
      </c>
      <c r="AF103">
        <f>(AE103-1)*100</f>
        <v>0</v>
      </c>
      <c r="AG103">
        <f>MAX(0,($B$13+$C$13*CG103)/(1+$D$13*CG103)*BZ103/(CB103+273)*$E$13)</f>
        <v>0</v>
      </c>
      <c r="AH103" t="s">
        <v>271</v>
      </c>
      <c r="AI103" t="s">
        <v>271</v>
      </c>
      <c r="AJ103">
        <v>0</v>
      </c>
      <c r="AK103">
        <v>0</v>
      </c>
      <c r="AL103">
        <f>AK103-AJ103</f>
        <v>0</v>
      </c>
      <c r="AM103">
        <f>AL103/AK103</f>
        <v>0</v>
      </c>
      <c r="AN103">
        <v>0</v>
      </c>
      <c r="AO103" t="s">
        <v>271</v>
      </c>
      <c r="AP103" t="s">
        <v>271</v>
      </c>
      <c r="AQ103">
        <v>0</v>
      </c>
      <c r="AR103">
        <v>0</v>
      </c>
      <c r="AS103">
        <f>1-AQ103/AR103</f>
        <v>0</v>
      </c>
      <c r="AT103">
        <v>0.5</v>
      </c>
      <c r="AU103">
        <f>BK103</f>
        <v>0</v>
      </c>
      <c r="AV103">
        <f>H103</f>
        <v>0</v>
      </c>
      <c r="AW103">
        <f>AS103*AT103*AU103</f>
        <v>0</v>
      </c>
      <c r="AX103">
        <f>BC103/AR103</f>
        <v>0</v>
      </c>
      <c r="AY103">
        <f>(AV103-AN103)/AU103</f>
        <v>0</v>
      </c>
      <c r="AZ103">
        <f>(AK103-AR103)/AR103</f>
        <v>0</v>
      </c>
      <c r="BA103" t="s">
        <v>271</v>
      </c>
      <c r="BB103">
        <v>0</v>
      </c>
      <c r="BC103">
        <f>AR103-BB103</f>
        <v>0</v>
      </c>
      <c r="BD103">
        <f>(AR103-AQ103)/(AR103-BB103)</f>
        <v>0</v>
      </c>
      <c r="BE103">
        <f>(AK103-AR103)/(AK103-BB103)</f>
        <v>0</v>
      </c>
      <c r="BF103">
        <f>(AR103-AQ103)/(AR103-AJ103)</f>
        <v>0</v>
      </c>
      <c r="BG103">
        <f>(AK103-AR103)/(AK103-AJ103)</f>
        <v>0</v>
      </c>
      <c r="BH103">
        <f>(BD103*BB103/AQ103)</f>
        <v>0</v>
      </c>
      <c r="BI103">
        <f>(1-BH103)</f>
        <v>0</v>
      </c>
      <c r="BJ103">
        <f>$B$11*CH103+$C$11*CI103+$F$11*CJ103*(1-CM103)</f>
        <v>0</v>
      </c>
      <c r="BK103">
        <f>BJ103*BL103</f>
        <v>0</v>
      </c>
      <c r="BL103">
        <f>($B$11*$D$9+$C$11*$D$9+$F$11*((CW103+CO103)/MAX(CW103+CO103+CX103, 0.1)*$I$9+CX103/MAX(CW103+CO103+CX103, 0.1)*$J$9))/($B$11+$C$11+$F$11)</f>
        <v>0</v>
      </c>
      <c r="BM103">
        <f>($B$11*$K$9+$C$11*$K$9+$F$11*((CW103+CO103)/MAX(CW103+CO103+CX103, 0.1)*$P$9+CX103/MAX(CW103+CO103+CX103, 0.1)*$Q$9))/($B$11+$C$11+$F$11)</f>
        <v>0</v>
      </c>
      <c r="BN103">
        <v>6</v>
      </c>
      <c r="BO103">
        <v>0.5</v>
      </c>
      <c r="BP103" t="s">
        <v>272</v>
      </c>
      <c r="BQ103">
        <v>2</v>
      </c>
      <c r="BR103">
        <v>1604418401.1</v>
      </c>
      <c r="BS103">
        <v>267.98</v>
      </c>
      <c r="BT103">
        <v>292.362</v>
      </c>
      <c r="BU103">
        <v>21.7692</v>
      </c>
      <c r="BV103">
        <v>20.0339</v>
      </c>
      <c r="BW103">
        <v>268.028</v>
      </c>
      <c r="BX103">
        <v>21.4412</v>
      </c>
      <c r="BY103">
        <v>500.038</v>
      </c>
      <c r="BZ103">
        <v>100.544</v>
      </c>
      <c r="CA103">
        <v>0.099831</v>
      </c>
      <c r="CB103">
        <v>25.1156</v>
      </c>
      <c r="CC103">
        <v>24.9934</v>
      </c>
      <c r="CD103">
        <v>999.9</v>
      </c>
      <c r="CE103">
        <v>0</v>
      </c>
      <c r="CF103">
        <v>0</v>
      </c>
      <c r="CG103">
        <v>10011.2</v>
      </c>
      <c r="CH103">
        <v>0</v>
      </c>
      <c r="CI103">
        <v>1.00795</v>
      </c>
      <c r="CJ103">
        <v>1200.1</v>
      </c>
      <c r="CK103">
        <v>0.967011</v>
      </c>
      <c r="CL103">
        <v>0.032989</v>
      </c>
      <c r="CM103">
        <v>0</v>
      </c>
      <c r="CN103">
        <v>2.706</v>
      </c>
      <c r="CO103">
        <v>0</v>
      </c>
      <c r="CP103">
        <v>7877.59</v>
      </c>
      <c r="CQ103">
        <v>11402.4</v>
      </c>
      <c r="CR103">
        <v>38.125</v>
      </c>
      <c r="CS103">
        <v>41.187</v>
      </c>
      <c r="CT103">
        <v>39.625</v>
      </c>
      <c r="CU103">
        <v>39.937</v>
      </c>
      <c r="CV103">
        <v>38.437</v>
      </c>
      <c r="CW103">
        <v>1160.51</v>
      </c>
      <c r="CX103">
        <v>39.59</v>
      </c>
      <c r="CY103">
        <v>0</v>
      </c>
      <c r="CZ103">
        <v>1604418401.3</v>
      </c>
      <c r="DA103">
        <v>0</v>
      </c>
      <c r="DB103">
        <v>2.58583846153846</v>
      </c>
      <c r="DC103">
        <v>-0.483323097420797</v>
      </c>
      <c r="DD103">
        <v>201.705983105669</v>
      </c>
      <c r="DE103">
        <v>7850.39692307692</v>
      </c>
      <c r="DF103">
        <v>15</v>
      </c>
      <c r="DG103">
        <v>1604417947.1</v>
      </c>
      <c r="DH103" t="s">
        <v>273</v>
      </c>
      <c r="DI103">
        <v>1604417940.1</v>
      </c>
      <c r="DJ103">
        <v>1604417947.1</v>
      </c>
      <c r="DK103">
        <v>1</v>
      </c>
      <c r="DL103">
        <v>-0.134</v>
      </c>
      <c r="DM103">
        <v>0.013</v>
      </c>
      <c r="DN103">
        <v>0.037</v>
      </c>
      <c r="DO103">
        <v>0.31</v>
      </c>
      <c r="DP103">
        <v>420</v>
      </c>
      <c r="DQ103">
        <v>20</v>
      </c>
      <c r="DR103">
        <v>0.08</v>
      </c>
      <c r="DS103">
        <v>0.06</v>
      </c>
      <c r="DT103">
        <v>0</v>
      </c>
      <c r="DU103">
        <v>0</v>
      </c>
      <c r="DV103" t="s">
        <v>274</v>
      </c>
      <c r="DW103">
        <v>100</v>
      </c>
      <c r="DX103">
        <v>100</v>
      </c>
      <c r="DY103">
        <v>-0.048</v>
      </c>
      <c r="DZ103">
        <v>0.328</v>
      </c>
      <c r="EA103">
        <v>-0.278027610152098</v>
      </c>
      <c r="EB103">
        <v>0.00106189765250334</v>
      </c>
      <c r="EC103">
        <v>-8.23004791133579e-07</v>
      </c>
      <c r="ED103">
        <v>1.95222372915411e-10</v>
      </c>
      <c r="EE103">
        <v>0.0605696754882689</v>
      </c>
      <c r="EF103">
        <v>0.0242991256848972</v>
      </c>
      <c r="EG103">
        <v>-0.00102667963148939</v>
      </c>
      <c r="EH103">
        <v>2.21636158600722e-05</v>
      </c>
      <c r="EI103">
        <v>2</v>
      </c>
      <c r="EJ103">
        <v>2037</v>
      </c>
      <c r="EK103">
        <v>1</v>
      </c>
      <c r="EL103">
        <v>24</v>
      </c>
      <c r="EM103">
        <v>7.7</v>
      </c>
      <c r="EN103">
        <v>7.6</v>
      </c>
      <c r="EO103">
        <v>2</v>
      </c>
      <c r="EP103">
        <v>511.675</v>
      </c>
      <c r="EQ103">
        <v>526.723</v>
      </c>
      <c r="ER103">
        <v>22.7772</v>
      </c>
      <c r="ES103">
        <v>25.4723</v>
      </c>
      <c r="ET103">
        <v>29.9999</v>
      </c>
      <c r="EU103">
        <v>25.3299</v>
      </c>
      <c r="EV103">
        <v>25.2885</v>
      </c>
      <c r="EW103">
        <v>15.6257</v>
      </c>
      <c r="EX103">
        <v>26.0118</v>
      </c>
      <c r="EY103">
        <v>100</v>
      </c>
      <c r="EZ103">
        <v>22.7822</v>
      </c>
      <c r="FA103">
        <v>302.82</v>
      </c>
      <c r="FB103">
        <v>20</v>
      </c>
      <c r="FC103">
        <v>102.328</v>
      </c>
      <c r="FD103">
        <v>102.101</v>
      </c>
    </row>
    <row r="104" spans="1:160">
      <c r="A104">
        <v>88</v>
      </c>
      <c r="B104">
        <v>1604418403.1</v>
      </c>
      <c r="C104">
        <v>174</v>
      </c>
      <c r="D104" t="s">
        <v>447</v>
      </c>
      <c r="E104" t="s">
        <v>448</v>
      </c>
      <c r="F104">
        <v>1604418403.1</v>
      </c>
      <c r="G104">
        <f>BY104*AE104*(BU104-BV104)/(100*BN104*(1000-AE104*BU104))</f>
        <v>0</v>
      </c>
      <c r="H104">
        <f>BY104*AE104*(BT104-BS104*(1000-AE104*BV104)/(1000-AE104*BU104))/(100*BN104)</f>
        <v>0</v>
      </c>
      <c r="I104">
        <f>BS104 - IF(AE104&gt;1, H104*BN104*100.0/(AG104*CG104), 0)</f>
        <v>0</v>
      </c>
      <c r="J104">
        <f>((P104-G104/2)*I104-H104)/(P104+G104/2)</f>
        <v>0</v>
      </c>
      <c r="K104">
        <f>J104*(BZ104+CA104)/1000.0</f>
        <v>0</v>
      </c>
      <c r="L104">
        <f>(BS104 - IF(AE104&gt;1, H104*BN104*100.0/(AG104*CG104), 0))*(BZ104+CA104)/1000.0</f>
        <v>0</v>
      </c>
      <c r="M104">
        <f>2.0/((1/O104-1/N104)+SIGN(O104)*SQRT((1/O104-1/N104)*(1/O104-1/N104) + 4*BO104/((BO104+1)*(BO104+1))*(2*1/O104*1/N104-1/N104*1/N104)))</f>
        <v>0</v>
      </c>
      <c r="N104">
        <f>IF(LEFT(BP104,1)&lt;&gt;"0",IF(LEFT(BP104,1)="1",3.0,BQ104),$D$5+$E$5*(CG104*BZ104/($K$5*1000))+$F$5*(CG104*BZ104/($K$5*1000))*MAX(MIN(BN104,$J$5),$I$5)*MAX(MIN(BN104,$J$5),$I$5)+$G$5*MAX(MIN(BN104,$J$5),$I$5)*(CG104*BZ104/($K$5*1000))+$H$5*(CG104*BZ104/($K$5*1000))*(CG104*BZ104/($K$5*1000)))</f>
        <v>0</v>
      </c>
      <c r="O104">
        <f>G104*(1000-(1000*0.61365*exp(17.502*S104/(240.97+S104))/(BZ104+CA104)+BU104)/2)/(1000*0.61365*exp(17.502*S104/(240.97+S104))/(BZ104+CA104)-BU104)</f>
        <v>0</v>
      </c>
      <c r="P104">
        <f>1/((BO104+1)/(M104/1.6)+1/(N104/1.37)) + BO104/((BO104+1)/(M104/1.6) + BO104/(N104/1.37))</f>
        <v>0</v>
      </c>
      <c r="Q104">
        <f>(BK104*BM104)</f>
        <v>0</v>
      </c>
      <c r="R104">
        <f>(CB104+(Q104+2*0.95*5.67E-8*(((CB104+$B$7)+273)^4-(CB104+273)^4)-44100*G104)/(1.84*29.3*N104+8*0.95*5.67E-8*(CB104+273)^3))</f>
        <v>0</v>
      </c>
      <c r="S104">
        <f>($C$7*CC104+$D$7*CD104+$E$7*R104)</f>
        <v>0</v>
      </c>
      <c r="T104">
        <f>0.61365*exp(17.502*S104/(240.97+S104))</f>
        <v>0</v>
      </c>
      <c r="U104">
        <f>(V104/W104*100)</f>
        <v>0</v>
      </c>
      <c r="V104">
        <f>BU104*(BZ104+CA104)/1000</f>
        <v>0</v>
      </c>
      <c r="W104">
        <f>0.61365*exp(17.502*CB104/(240.97+CB104))</f>
        <v>0</v>
      </c>
      <c r="X104">
        <f>(T104-BU104*(BZ104+CA104)/1000)</f>
        <v>0</v>
      </c>
      <c r="Y104">
        <f>(-G104*44100)</f>
        <v>0</v>
      </c>
      <c r="Z104">
        <f>2*29.3*N104*0.92*(CB104-S104)</f>
        <v>0</v>
      </c>
      <c r="AA104">
        <f>2*0.95*5.67E-8*(((CB104+$B$7)+273)^4-(S104+273)^4)</f>
        <v>0</v>
      </c>
      <c r="AB104">
        <f>Q104+AA104+Y104+Z104</f>
        <v>0</v>
      </c>
      <c r="AC104">
        <v>0</v>
      </c>
      <c r="AD104">
        <v>0</v>
      </c>
      <c r="AE104">
        <f>IF(AC104*$H$13&gt;=AG104,1.0,(AG104/(AG104-AC104*$H$13)))</f>
        <v>0</v>
      </c>
      <c r="AF104">
        <f>(AE104-1)*100</f>
        <v>0</v>
      </c>
      <c r="AG104">
        <f>MAX(0,($B$13+$C$13*CG104)/(1+$D$13*CG104)*BZ104/(CB104+273)*$E$13)</f>
        <v>0</v>
      </c>
      <c r="AH104" t="s">
        <v>271</v>
      </c>
      <c r="AI104" t="s">
        <v>271</v>
      </c>
      <c r="AJ104">
        <v>0</v>
      </c>
      <c r="AK104">
        <v>0</v>
      </c>
      <c r="AL104">
        <f>AK104-AJ104</f>
        <v>0</v>
      </c>
      <c r="AM104">
        <f>AL104/AK104</f>
        <v>0</v>
      </c>
      <c r="AN104">
        <v>0</v>
      </c>
      <c r="AO104" t="s">
        <v>271</v>
      </c>
      <c r="AP104" t="s">
        <v>271</v>
      </c>
      <c r="AQ104">
        <v>0</v>
      </c>
      <c r="AR104">
        <v>0</v>
      </c>
      <c r="AS104">
        <f>1-AQ104/AR104</f>
        <v>0</v>
      </c>
      <c r="AT104">
        <v>0.5</v>
      </c>
      <c r="AU104">
        <f>BK104</f>
        <v>0</v>
      </c>
      <c r="AV104">
        <f>H104</f>
        <v>0</v>
      </c>
      <c r="AW104">
        <f>AS104*AT104*AU104</f>
        <v>0</v>
      </c>
      <c r="AX104">
        <f>BC104/AR104</f>
        <v>0</v>
      </c>
      <c r="AY104">
        <f>(AV104-AN104)/AU104</f>
        <v>0</v>
      </c>
      <c r="AZ104">
        <f>(AK104-AR104)/AR104</f>
        <v>0</v>
      </c>
      <c r="BA104" t="s">
        <v>271</v>
      </c>
      <c r="BB104">
        <v>0</v>
      </c>
      <c r="BC104">
        <f>AR104-BB104</f>
        <v>0</v>
      </c>
      <c r="BD104">
        <f>(AR104-AQ104)/(AR104-BB104)</f>
        <v>0</v>
      </c>
      <c r="BE104">
        <f>(AK104-AR104)/(AK104-BB104)</f>
        <v>0</v>
      </c>
      <c r="BF104">
        <f>(AR104-AQ104)/(AR104-AJ104)</f>
        <v>0</v>
      </c>
      <c r="BG104">
        <f>(AK104-AR104)/(AK104-AJ104)</f>
        <v>0</v>
      </c>
      <c r="BH104">
        <f>(BD104*BB104/AQ104)</f>
        <v>0</v>
      </c>
      <c r="BI104">
        <f>(1-BH104)</f>
        <v>0</v>
      </c>
      <c r="BJ104">
        <f>$B$11*CH104+$C$11*CI104+$F$11*CJ104*(1-CM104)</f>
        <v>0</v>
      </c>
      <c r="BK104">
        <f>BJ104*BL104</f>
        <v>0</v>
      </c>
      <c r="BL104">
        <f>($B$11*$D$9+$C$11*$D$9+$F$11*((CW104+CO104)/MAX(CW104+CO104+CX104, 0.1)*$I$9+CX104/MAX(CW104+CO104+CX104, 0.1)*$J$9))/($B$11+$C$11+$F$11)</f>
        <v>0</v>
      </c>
      <c r="BM104">
        <f>($B$11*$K$9+$C$11*$K$9+$F$11*((CW104+CO104)/MAX(CW104+CO104+CX104, 0.1)*$P$9+CX104/MAX(CW104+CO104+CX104, 0.1)*$Q$9))/($B$11+$C$11+$F$11)</f>
        <v>0</v>
      </c>
      <c r="BN104">
        <v>6</v>
      </c>
      <c r="BO104">
        <v>0.5</v>
      </c>
      <c r="BP104" t="s">
        <v>272</v>
      </c>
      <c r="BQ104">
        <v>2</v>
      </c>
      <c r="BR104">
        <v>1604418403.1</v>
      </c>
      <c r="BS104">
        <v>271.181</v>
      </c>
      <c r="BT104">
        <v>295.826</v>
      </c>
      <c r="BU104">
        <v>21.7699</v>
      </c>
      <c r="BV104">
        <v>20.034</v>
      </c>
      <c r="BW104">
        <v>271.228</v>
      </c>
      <c r="BX104">
        <v>21.4418</v>
      </c>
      <c r="BY104">
        <v>499.98</v>
      </c>
      <c r="BZ104">
        <v>100.543</v>
      </c>
      <c r="CA104">
        <v>0.0998174</v>
      </c>
      <c r="CB104">
        <v>25.1156</v>
      </c>
      <c r="CC104">
        <v>24.9878</v>
      </c>
      <c r="CD104">
        <v>999.9</v>
      </c>
      <c r="CE104">
        <v>0</v>
      </c>
      <c r="CF104">
        <v>0</v>
      </c>
      <c r="CG104">
        <v>10008.8</v>
      </c>
      <c r="CH104">
        <v>0</v>
      </c>
      <c r="CI104">
        <v>1.02615</v>
      </c>
      <c r="CJ104">
        <v>1200.1</v>
      </c>
      <c r="CK104">
        <v>0.967011</v>
      </c>
      <c r="CL104">
        <v>0.032989</v>
      </c>
      <c r="CM104">
        <v>0</v>
      </c>
      <c r="CN104">
        <v>2.5348</v>
      </c>
      <c r="CO104">
        <v>0</v>
      </c>
      <c r="CP104">
        <v>7883.64</v>
      </c>
      <c r="CQ104">
        <v>11402.4</v>
      </c>
      <c r="CR104">
        <v>38.125</v>
      </c>
      <c r="CS104">
        <v>41.187</v>
      </c>
      <c r="CT104">
        <v>39.625</v>
      </c>
      <c r="CU104">
        <v>39.937</v>
      </c>
      <c r="CV104">
        <v>38.437</v>
      </c>
      <c r="CW104">
        <v>1160.51</v>
      </c>
      <c r="CX104">
        <v>39.59</v>
      </c>
      <c r="CY104">
        <v>0</v>
      </c>
      <c r="CZ104">
        <v>1604418403.1</v>
      </c>
      <c r="DA104">
        <v>0</v>
      </c>
      <c r="DB104">
        <v>2.538108</v>
      </c>
      <c r="DC104">
        <v>-0.00589232325277198</v>
      </c>
      <c r="DD104">
        <v>209.119231178087</v>
      </c>
      <c r="DE104">
        <v>7857.4664</v>
      </c>
      <c r="DF104">
        <v>15</v>
      </c>
      <c r="DG104">
        <v>1604417947.1</v>
      </c>
      <c r="DH104" t="s">
        <v>273</v>
      </c>
      <c r="DI104">
        <v>1604417940.1</v>
      </c>
      <c r="DJ104">
        <v>1604417947.1</v>
      </c>
      <c r="DK104">
        <v>1</v>
      </c>
      <c r="DL104">
        <v>-0.134</v>
      </c>
      <c r="DM104">
        <v>0.013</v>
      </c>
      <c r="DN104">
        <v>0.037</v>
      </c>
      <c r="DO104">
        <v>0.31</v>
      </c>
      <c r="DP104">
        <v>420</v>
      </c>
      <c r="DQ104">
        <v>20</v>
      </c>
      <c r="DR104">
        <v>0.08</v>
      </c>
      <c r="DS104">
        <v>0.06</v>
      </c>
      <c r="DT104">
        <v>0</v>
      </c>
      <c r="DU104">
        <v>0</v>
      </c>
      <c r="DV104" t="s">
        <v>274</v>
      </c>
      <c r="DW104">
        <v>100</v>
      </c>
      <c r="DX104">
        <v>100</v>
      </c>
      <c r="DY104">
        <v>-0.047</v>
      </c>
      <c r="DZ104">
        <v>0.3281</v>
      </c>
      <c r="EA104">
        <v>-0.278027610152098</v>
      </c>
      <c r="EB104">
        <v>0.00106189765250334</v>
      </c>
      <c r="EC104">
        <v>-8.23004791133579e-07</v>
      </c>
      <c r="ED104">
        <v>1.95222372915411e-10</v>
      </c>
      <c r="EE104">
        <v>0.0605696754882689</v>
      </c>
      <c r="EF104">
        <v>0.0242991256848972</v>
      </c>
      <c r="EG104">
        <v>-0.00102667963148939</v>
      </c>
      <c r="EH104">
        <v>2.21636158600722e-05</v>
      </c>
      <c r="EI104">
        <v>2</v>
      </c>
      <c r="EJ104">
        <v>2037</v>
      </c>
      <c r="EK104">
        <v>1</v>
      </c>
      <c r="EL104">
        <v>24</v>
      </c>
      <c r="EM104">
        <v>7.7</v>
      </c>
      <c r="EN104">
        <v>7.6</v>
      </c>
      <c r="EO104">
        <v>2</v>
      </c>
      <c r="EP104">
        <v>511.575</v>
      </c>
      <c r="EQ104">
        <v>526.991</v>
      </c>
      <c r="ER104">
        <v>22.781</v>
      </c>
      <c r="ES104">
        <v>25.4712</v>
      </c>
      <c r="ET104">
        <v>29.9999</v>
      </c>
      <c r="EU104">
        <v>25.3299</v>
      </c>
      <c r="EV104">
        <v>25.2885</v>
      </c>
      <c r="EW104">
        <v>15.7877</v>
      </c>
      <c r="EX104">
        <v>26.0118</v>
      </c>
      <c r="EY104">
        <v>100</v>
      </c>
      <c r="EZ104">
        <v>22.7887</v>
      </c>
      <c r="FA104">
        <v>307.95</v>
      </c>
      <c r="FB104">
        <v>20</v>
      </c>
      <c r="FC104">
        <v>102.329</v>
      </c>
      <c r="FD104">
        <v>102.101</v>
      </c>
    </row>
    <row r="105" spans="1:160">
      <c r="A105">
        <v>89</v>
      </c>
      <c r="B105">
        <v>1604418405.1</v>
      </c>
      <c r="C105">
        <v>176</v>
      </c>
      <c r="D105" t="s">
        <v>449</v>
      </c>
      <c r="E105" t="s">
        <v>450</v>
      </c>
      <c r="F105">
        <v>1604418405.1</v>
      </c>
      <c r="G105">
        <f>BY105*AE105*(BU105-BV105)/(100*BN105*(1000-AE105*BU105))</f>
        <v>0</v>
      </c>
      <c r="H105">
        <f>BY105*AE105*(BT105-BS105*(1000-AE105*BV105)/(1000-AE105*BU105))/(100*BN105)</f>
        <v>0</v>
      </c>
      <c r="I105">
        <f>BS105 - IF(AE105&gt;1, H105*BN105*100.0/(AG105*CG105), 0)</f>
        <v>0</v>
      </c>
      <c r="J105">
        <f>((P105-G105/2)*I105-H105)/(P105+G105/2)</f>
        <v>0</v>
      </c>
      <c r="K105">
        <f>J105*(BZ105+CA105)/1000.0</f>
        <v>0</v>
      </c>
      <c r="L105">
        <f>(BS105 - IF(AE105&gt;1, H105*BN105*100.0/(AG105*CG105), 0))*(BZ105+CA105)/1000.0</f>
        <v>0</v>
      </c>
      <c r="M105">
        <f>2.0/((1/O105-1/N105)+SIGN(O105)*SQRT((1/O105-1/N105)*(1/O105-1/N105) + 4*BO105/((BO105+1)*(BO105+1))*(2*1/O105*1/N105-1/N105*1/N105)))</f>
        <v>0</v>
      </c>
      <c r="N105">
        <f>IF(LEFT(BP105,1)&lt;&gt;"0",IF(LEFT(BP105,1)="1",3.0,BQ105),$D$5+$E$5*(CG105*BZ105/($K$5*1000))+$F$5*(CG105*BZ105/($K$5*1000))*MAX(MIN(BN105,$J$5),$I$5)*MAX(MIN(BN105,$J$5),$I$5)+$G$5*MAX(MIN(BN105,$J$5),$I$5)*(CG105*BZ105/($K$5*1000))+$H$5*(CG105*BZ105/($K$5*1000))*(CG105*BZ105/($K$5*1000)))</f>
        <v>0</v>
      </c>
      <c r="O105">
        <f>G105*(1000-(1000*0.61365*exp(17.502*S105/(240.97+S105))/(BZ105+CA105)+BU105)/2)/(1000*0.61365*exp(17.502*S105/(240.97+S105))/(BZ105+CA105)-BU105)</f>
        <v>0</v>
      </c>
      <c r="P105">
        <f>1/((BO105+1)/(M105/1.6)+1/(N105/1.37)) + BO105/((BO105+1)/(M105/1.6) + BO105/(N105/1.37))</f>
        <v>0</v>
      </c>
      <c r="Q105">
        <f>(BK105*BM105)</f>
        <v>0</v>
      </c>
      <c r="R105">
        <f>(CB105+(Q105+2*0.95*5.67E-8*(((CB105+$B$7)+273)^4-(CB105+273)^4)-44100*G105)/(1.84*29.3*N105+8*0.95*5.67E-8*(CB105+273)^3))</f>
        <v>0</v>
      </c>
      <c r="S105">
        <f>($C$7*CC105+$D$7*CD105+$E$7*R105)</f>
        <v>0</v>
      </c>
      <c r="T105">
        <f>0.61365*exp(17.502*S105/(240.97+S105))</f>
        <v>0</v>
      </c>
      <c r="U105">
        <f>(V105/W105*100)</f>
        <v>0</v>
      </c>
      <c r="V105">
        <f>BU105*(BZ105+CA105)/1000</f>
        <v>0</v>
      </c>
      <c r="W105">
        <f>0.61365*exp(17.502*CB105/(240.97+CB105))</f>
        <v>0</v>
      </c>
      <c r="X105">
        <f>(T105-BU105*(BZ105+CA105)/1000)</f>
        <v>0</v>
      </c>
      <c r="Y105">
        <f>(-G105*44100)</f>
        <v>0</v>
      </c>
      <c r="Z105">
        <f>2*29.3*N105*0.92*(CB105-S105)</f>
        <v>0</v>
      </c>
      <c r="AA105">
        <f>2*0.95*5.67E-8*(((CB105+$B$7)+273)^4-(S105+273)^4)</f>
        <v>0</v>
      </c>
      <c r="AB105">
        <f>Q105+AA105+Y105+Z105</f>
        <v>0</v>
      </c>
      <c r="AC105">
        <v>0</v>
      </c>
      <c r="AD105">
        <v>0</v>
      </c>
      <c r="AE105">
        <f>IF(AC105*$H$13&gt;=AG105,1.0,(AG105/(AG105-AC105*$H$13)))</f>
        <v>0</v>
      </c>
      <c r="AF105">
        <f>(AE105-1)*100</f>
        <v>0</v>
      </c>
      <c r="AG105">
        <f>MAX(0,($B$13+$C$13*CG105)/(1+$D$13*CG105)*BZ105/(CB105+273)*$E$13)</f>
        <v>0</v>
      </c>
      <c r="AH105" t="s">
        <v>271</v>
      </c>
      <c r="AI105" t="s">
        <v>271</v>
      </c>
      <c r="AJ105">
        <v>0</v>
      </c>
      <c r="AK105">
        <v>0</v>
      </c>
      <c r="AL105">
        <f>AK105-AJ105</f>
        <v>0</v>
      </c>
      <c r="AM105">
        <f>AL105/AK105</f>
        <v>0</v>
      </c>
      <c r="AN105">
        <v>0</v>
      </c>
      <c r="AO105" t="s">
        <v>271</v>
      </c>
      <c r="AP105" t="s">
        <v>271</v>
      </c>
      <c r="AQ105">
        <v>0</v>
      </c>
      <c r="AR105">
        <v>0</v>
      </c>
      <c r="AS105">
        <f>1-AQ105/AR105</f>
        <v>0</v>
      </c>
      <c r="AT105">
        <v>0.5</v>
      </c>
      <c r="AU105">
        <f>BK105</f>
        <v>0</v>
      </c>
      <c r="AV105">
        <f>H105</f>
        <v>0</v>
      </c>
      <c r="AW105">
        <f>AS105*AT105*AU105</f>
        <v>0</v>
      </c>
      <c r="AX105">
        <f>BC105/AR105</f>
        <v>0</v>
      </c>
      <c r="AY105">
        <f>(AV105-AN105)/AU105</f>
        <v>0</v>
      </c>
      <c r="AZ105">
        <f>(AK105-AR105)/AR105</f>
        <v>0</v>
      </c>
      <c r="BA105" t="s">
        <v>271</v>
      </c>
      <c r="BB105">
        <v>0</v>
      </c>
      <c r="BC105">
        <f>AR105-BB105</f>
        <v>0</v>
      </c>
      <c r="BD105">
        <f>(AR105-AQ105)/(AR105-BB105)</f>
        <v>0</v>
      </c>
      <c r="BE105">
        <f>(AK105-AR105)/(AK105-BB105)</f>
        <v>0</v>
      </c>
      <c r="BF105">
        <f>(AR105-AQ105)/(AR105-AJ105)</f>
        <v>0</v>
      </c>
      <c r="BG105">
        <f>(AK105-AR105)/(AK105-AJ105)</f>
        <v>0</v>
      </c>
      <c r="BH105">
        <f>(BD105*BB105/AQ105)</f>
        <v>0</v>
      </c>
      <c r="BI105">
        <f>(1-BH105)</f>
        <v>0</v>
      </c>
      <c r="BJ105">
        <f>$B$11*CH105+$C$11*CI105+$F$11*CJ105*(1-CM105)</f>
        <v>0</v>
      </c>
      <c r="BK105">
        <f>BJ105*BL105</f>
        <v>0</v>
      </c>
      <c r="BL105">
        <f>($B$11*$D$9+$C$11*$D$9+$F$11*((CW105+CO105)/MAX(CW105+CO105+CX105, 0.1)*$I$9+CX105/MAX(CW105+CO105+CX105, 0.1)*$J$9))/($B$11+$C$11+$F$11)</f>
        <v>0</v>
      </c>
      <c r="BM105">
        <f>($B$11*$K$9+$C$11*$K$9+$F$11*((CW105+CO105)/MAX(CW105+CO105+CX105, 0.1)*$P$9+CX105/MAX(CW105+CO105+CX105, 0.1)*$Q$9))/($B$11+$C$11+$F$11)</f>
        <v>0</v>
      </c>
      <c r="BN105">
        <v>6</v>
      </c>
      <c r="BO105">
        <v>0.5</v>
      </c>
      <c r="BP105" t="s">
        <v>272</v>
      </c>
      <c r="BQ105">
        <v>2</v>
      </c>
      <c r="BR105">
        <v>1604418405.1</v>
      </c>
      <c r="BS105">
        <v>274.428</v>
      </c>
      <c r="BT105">
        <v>299.159</v>
      </c>
      <c r="BU105">
        <v>21.7693</v>
      </c>
      <c r="BV105">
        <v>20.0358</v>
      </c>
      <c r="BW105">
        <v>274.473</v>
      </c>
      <c r="BX105">
        <v>21.4412</v>
      </c>
      <c r="BY105">
        <v>499.998</v>
      </c>
      <c r="BZ105">
        <v>100.544</v>
      </c>
      <c r="CA105">
        <v>0.100238</v>
      </c>
      <c r="CB105">
        <v>25.1156</v>
      </c>
      <c r="CC105">
        <v>24.9875</v>
      </c>
      <c r="CD105">
        <v>999.9</v>
      </c>
      <c r="CE105">
        <v>0</v>
      </c>
      <c r="CF105">
        <v>0</v>
      </c>
      <c r="CG105">
        <v>9975</v>
      </c>
      <c r="CH105">
        <v>0</v>
      </c>
      <c r="CI105">
        <v>1.04995</v>
      </c>
      <c r="CJ105">
        <v>1199.78</v>
      </c>
      <c r="CK105">
        <v>0.967003</v>
      </c>
      <c r="CL105">
        <v>0.0329973</v>
      </c>
      <c r="CM105">
        <v>0</v>
      </c>
      <c r="CN105">
        <v>2.6203</v>
      </c>
      <c r="CO105">
        <v>0</v>
      </c>
      <c r="CP105">
        <v>7887.88</v>
      </c>
      <c r="CQ105">
        <v>11399.3</v>
      </c>
      <c r="CR105">
        <v>38.125</v>
      </c>
      <c r="CS105">
        <v>41.187</v>
      </c>
      <c r="CT105">
        <v>39.562</v>
      </c>
      <c r="CU105">
        <v>39.937</v>
      </c>
      <c r="CV105">
        <v>38.437</v>
      </c>
      <c r="CW105">
        <v>1160.19</v>
      </c>
      <c r="CX105">
        <v>39.59</v>
      </c>
      <c r="CY105">
        <v>0</v>
      </c>
      <c r="CZ105">
        <v>1604418404.9</v>
      </c>
      <c r="DA105">
        <v>0</v>
      </c>
      <c r="DB105">
        <v>2.54955384615385</v>
      </c>
      <c r="DC105">
        <v>0.377046138033602</v>
      </c>
      <c r="DD105">
        <v>210.688547086446</v>
      </c>
      <c r="DE105">
        <v>7862.72538461539</v>
      </c>
      <c r="DF105">
        <v>15</v>
      </c>
      <c r="DG105">
        <v>1604417947.1</v>
      </c>
      <c r="DH105" t="s">
        <v>273</v>
      </c>
      <c r="DI105">
        <v>1604417940.1</v>
      </c>
      <c r="DJ105">
        <v>1604417947.1</v>
      </c>
      <c r="DK105">
        <v>1</v>
      </c>
      <c r="DL105">
        <v>-0.134</v>
      </c>
      <c r="DM105">
        <v>0.013</v>
      </c>
      <c r="DN105">
        <v>0.037</v>
      </c>
      <c r="DO105">
        <v>0.31</v>
      </c>
      <c r="DP105">
        <v>420</v>
      </c>
      <c r="DQ105">
        <v>20</v>
      </c>
      <c r="DR105">
        <v>0.08</v>
      </c>
      <c r="DS105">
        <v>0.06</v>
      </c>
      <c r="DT105">
        <v>0</v>
      </c>
      <c r="DU105">
        <v>0</v>
      </c>
      <c r="DV105" t="s">
        <v>274</v>
      </c>
      <c r="DW105">
        <v>100</v>
      </c>
      <c r="DX105">
        <v>100</v>
      </c>
      <c r="DY105">
        <v>-0.045</v>
      </c>
      <c r="DZ105">
        <v>0.3281</v>
      </c>
      <c r="EA105">
        <v>-0.278027610152098</v>
      </c>
      <c r="EB105">
        <v>0.00106189765250334</v>
      </c>
      <c r="EC105">
        <v>-8.23004791133579e-07</v>
      </c>
      <c r="ED105">
        <v>1.95222372915411e-10</v>
      </c>
      <c r="EE105">
        <v>0.0605696754882689</v>
      </c>
      <c r="EF105">
        <v>0.0242991256848972</v>
      </c>
      <c r="EG105">
        <v>-0.00102667963148939</v>
      </c>
      <c r="EH105">
        <v>2.21636158600722e-05</v>
      </c>
      <c r="EI105">
        <v>2</v>
      </c>
      <c r="EJ105">
        <v>2037</v>
      </c>
      <c r="EK105">
        <v>1</v>
      </c>
      <c r="EL105">
        <v>24</v>
      </c>
      <c r="EM105">
        <v>7.8</v>
      </c>
      <c r="EN105">
        <v>7.6</v>
      </c>
      <c r="EO105">
        <v>2</v>
      </c>
      <c r="EP105">
        <v>511.561</v>
      </c>
      <c r="EQ105">
        <v>526.914</v>
      </c>
      <c r="ER105">
        <v>22.7839</v>
      </c>
      <c r="ES105">
        <v>25.471</v>
      </c>
      <c r="ET105">
        <v>29.9999</v>
      </c>
      <c r="EU105">
        <v>25.3299</v>
      </c>
      <c r="EV105">
        <v>25.2885</v>
      </c>
      <c r="EW105">
        <v>15.9428</v>
      </c>
      <c r="EX105">
        <v>26.0118</v>
      </c>
      <c r="EY105">
        <v>100</v>
      </c>
      <c r="EZ105">
        <v>22.7887</v>
      </c>
      <c r="FA105">
        <v>312.98</v>
      </c>
      <c r="FB105">
        <v>20</v>
      </c>
      <c r="FC105">
        <v>102.33</v>
      </c>
      <c r="FD105">
        <v>102.101</v>
      </c>
    </row>
    <row r="106" spans="1:160">
      <c r="A106">
        <v>90</v>
      </c>
      <c r="B106">
        <v>1604418407.1</v>
      </c>
      <c r="C106">
        <v>178</v>
      </c>
      <c r="D106" t="s">
        <v>451</v>
      </c>
      <c r="E106" t="s">
        <v>452</v>
      </c>
      <c r="F106">
        <v>1604418407.1</v>
      </c>
      <c r="G106">
        <f>BY106*AE106*(BU106-BV106)/(100*BN106*(1000-AE106*BU106))</f>
        <v>0</v>
      </c>
      <c r="H106">
        <f>BY106*AE106*(BT106-BS106*(1000-AE106*BV106)/(1000-AE106*BU106))/(100*BN106)</f>
        <v>0</v>
      </c>
      <c r="I106">
        <f>BS106 - IF(AE106&gt;1, H106*BN106*100.0/(AG106*CG106), 0)</f>
        <v>0</v>
      </c>
      <c r="J106">
        <f>((P106-G106/2)*I106-H106)/(P106+G106/2)</f>
        <v>0</v>
      </c>
      <c r="K106">
        <f>J106*(BZ106+CA106)/1000.0</f>
        <v>0</v>
      </c>
      <c r="L106">
        <f>(BS106 - IF(AE106&gt;1, H106*BN106*100.0/(AG106*CG106), 0))*(BZ106+CA106)/1000.0</f>
        <v>0</v>
      </c>
      <c r="M106">
        <f>2.0/((1/O106-1/N106)+SIGN(O106)*SQRT((1/O106-1/N106)*(1/O106-1/N106) + 4*BO106/((BO106+1)*(BO106+1))*(2*1/O106*1/N106-1/N106*1/N106)))</f>
        <v>0</v>
      </c>
      <c r="N106">
        <f>IF(LEFT(BP106,1)&lt;&gt;"0",IF(LEFT(BP106,1)="1",3.0,BQ106),$D$5+$E$5*(CG106*BZ106/($K$5*1000))+$F$5*(CG106*BZ106/($K$5*1000))*MAX(MIN(BN106,$J$5),$I$5)*MAX(MIN(BN106,$J$5),$I$5)+$G$5*MAX(MIN(BN106,$J$5),$I$5)*(CG106*BZ106/($K$5*1000))+$H$5*(CG106*BZ106/($K$5*1000))*(CG106*BZ106/($K$5*1000)))</f>
        <v>0</v>
      </c>
      <c r="O106">
        <f>G106*(1000-(1000*0.61365*exp(17.502*S106/(240.97+S106))/(BZ106+CA106)+BU106)/2)/(1000*0.61365*exp(17.502*S106/(240.97+S106))/(BZ106+CA106)-BU106)</f>
        <v>0</v>
      </c>
      <c r="P106">
        <f>1/((BO106+1)/(M106/1.6)+1/(N106/1.37)) + BO106/((BO106+1)/(M106/1.6) + BO106/(N106/1.37))</f>
        <v>0</v>
      </c>
      <c r="Q106">
        <f>(BK106*BM106)</f>
        <v>0</v>
      </c>
      <c r="R106">
        <f>(CB106+(Q106+2*0.95*5.67E-8*(((CB106+$B$7)+273)^4-(CB106+273)^4)-44100*G106)/(1.84*29.3*N106+8*0.95*5.67E-8*(CB106+273)^3))</f>
        <v>0</v>
      </c>
      <c r="S106">
        <f>($C$7*CC106+$D$7*CD106+$E$7*R106)</f>
        <v>0</v>
      </c>
      <c r="T106">
        <f>0.61365*exp(17.502*S106/(240.97+S106))</f>
        <v>0</v>
      </c>
      <c r="U106">
        <f>(V106/W106*100)</f>
        <v>0</v>
      </c>
      <c r="V106">
        <f>BU106*(BZ106+CA106)/1000</f>
        <v>0</v>
      </c>
      <c r="W106">
        <f>0.61365*exp(17.502*CB106/(240.97+CB106))</f>
        <v>0</v>
      </c>
      <c r="X106">
        <f>(T106-BU106*(BZ106+CA106)/1000)</f>
        <v>0</v>
      </c>
      <c r="Y106">
        <f>(-G106*44100)</f>
        <v>0</v>
      </c>
      <c r="Z106">
        <f>2*29.3*N106*0.92*(CB106-S106)</f>
        <v>0</v>
      </c>
      <c r="AA106">
        <f>2*0.95*5.67E-8*(((CB106+$B$7)+273)^4-(S106+273)^4)</f>
        <v>0</v>
      </c>
      <c r="AB106">
        <f>Q106+AA106+Y106+Z106</f>
        <v>0</v>
      </c>
      <c r="AC106">
        <v>0</v>
      </c>
      <c r="AD106">
        <v>0</v>
      </c>
      <c r="AE106">
        <f>IF(AC106*$H$13&gt;=AG106,1.0,(AG106/(AG106-AC106*$H$13)))</f>
        <v>0</v>
      </c>
      <c r="AF106">
        <f>(AE106-1)*100</f>
        <v>0</v>
      </c>
      <c r="AG106">
        <f>MAX(0,($B$13+$C$13*CG106)/(1+$D$13*CG106)*BZ106/(CB106+273)*$E$13)</f>
        <v>0</v>
      </c>
      <c r="AH106" t="s">
        <v>271</v>
      </c>
      <c r="AI106" t="s">
        <v>271</v>
      </c>
      <c r="AJ106">
        <v>0</v>
      </c>
      <c r="AK106">
        <v>0</v>
      </c>
      <c r="AL106">
        <f>AK106-AJ106</f>
        <v>0</v>
      </c>
      <c r="AM106">
        <f>AL106/AK106</f>
        <v>0</v>
      </c>
      <c r="AN106">
        <v>0</v>
      </c>
      <c r="AO106" t="s">
        <v>271</v>
      </c>
      <c r="AP106" t="s">
        <v>271</v>
      </c>
      <c r="AQ106">
        <v>0</v>
      </c>
      <c r="AR106">
        <v>0</v>
      </c>
      <c r="AS106">
        <f>1-AQ106/AR106</f>
        <v>0</v>
      </c>
      <c r="AT106">
        <v>0.5</v>
      </c>
      <c r="AU106">
        <f>BK106</f>
        <v>0</v>
      </c>
      <c r="AV106">
        <f>H106</f>
        <v>0</v>
      </c>
      <c r="AW106">
        <f>AS106*AT106*AU106</f>
        <v>0</v>
      </c>
      <c r="AX106">
        <f>BC106/AR106</f>
        <v>0</v>
      </c>
      <c r="AY106">
        <f>(AV106-AN106)/AU106</f>
        <v>0</v>
      </c>
      <c r="AZ106">
        <f>(AK106-AR106)/AR106</f>
        <v>0</v>
      </c>
      <c r="BA106" t="s">
        <v>271</v>
      </c>
      <c r="BB106">
        <v>0</v>
      </c>
      <c r="BC106">
        <f>AR106-BB106</f>
        <v>0</v>
      </c>
      <c r="BD106">
        <f>(AR106-AQ106)/(AR106-BB106)</f>
        <v>0</v>
      </c>
      <c r="BE106">
        <f>(AK106-AR106)/(AK106-BB106)</f>
        <v>0</v>
      </c>
      <c r="BF106">
        <f>(AR106-AQ106)/(AR106-AJ106)</f>
        <v>0</v>
      </c>
      <c r="BG106">
        <f>(AK106-AR106)/(AK106-AJ106)</f>
        <v>0</v>
      </c>
      <c r="BH106">
        <f>(BD106*BB106/AQ106)</f>
        <v>0</v>
      </c>
      <c r="BI106">
        <f>(1-BH106)</f>
        <v>0</v>
      </c>
      <c r="BJ106">
        <f>$B$11*CH106+$C$11*CI106+$F$11*CJ106*(1-CM106)</f>
        <v>0</v>
      </c>
      <c r="BK106">
        <f>BJ106*BL106</f>
        <v>0</v>
      </c>
      <c r="BL106">
        <f>($B$11*$D$9+$C$11*$D$9+$F$11*((CW106+CO106)/MAX(CW106+CO106+CX106, 0.1)*$I$9+CX106/MAX(CW106+CO106+CX106, 0.1)*$J$9))/($B$11+$C$11+$F$11)</f>
        <v>0</v>
      </c>
      <c r="BM106">
        <f>($B$11*$K$9+$C$11*$K$9+$F$11*((CW106+CO106)/MAX(CW106+CO106+CX106, 0.1)*$P$9+CX106/MAX(CW106+CO106+CX106, 0.1)*$Q$9))/($B$11+$C$11+$F$11)</f>
        <v>0</v>
      </c>
      <c r="BN106">
        <v>6</v>
      </c>
      <c r="BO106">
        <v>0.5</v>
      </c>
      <c r="BP106" t="s">
        <v>272</v>
      </c>
      <c r="BQ106">
        <v>2</v>
      </c>
      <c r="BR106">
        <v>1604418407.1</v>
      </c>
      <c r="BS106">
        <v>277.625</v>
      </c>
      <c r="BT106">
        <v>302.481</v>
      </c>
      <c r="BU106">
        <v>21.7694</v>
      </c>
      <c r="BV106">
        <v>20.0375</v>
      </c>
      <c r="BW106">
        <v>277.667</v>
      </c>
      <c r="BX106">
        <v>21.4414</v>
      </c>
      <c r="BY106">
        <v>500.047</v>
      </c>
      <c r="BZ106">
        <v>100.544</v>
      </c>
      <c r="CA106">
        <v>0.100145</v>
      </c>
      <c r="CB106">
        <v>25.1156</v>
      </c>
      <c r="CC106">
        <v>24.9936</v>
      </c>
      <c r="CD106">
        <v>999.9</v>
      </c>
      <c r="CE106">
        <v>0</v>
      </c>
      <c r="CF106">
        <v>0</v>
      </c>
      <c r="CG106">
        <v>9985</v>
      </c>
      <c r="CH106">
        <v>0</v>
      </c>
      <c r="CI106">
        <v>1.05975</v>
      </c>
      <c r="CJ106">
        <v>1199.78</v>
      </c>
      <c r="CK106">
        <v>0.967003</v>
      </c>
      <c r="CL106">
        <v>0.0329973</v>
      </c>
      <c r="CM106">
        <v>0</v>
      </c>
      <c r="CN106">
        <v>2.7295</v>
      </c>
      <c r="CO106">
        <v>0</v>
      </c>
      <c r="CP106">
        <v>7896.4</v>
      </c>
      <c r="CQ106">
        <v>11399.3</v>
      </c>
      <c r="CR106">
        <v>38.125</v>
      </c>
      <c r="CS106">
        <v>41.187</v>
      </c>
      <c r="CT106">
        <v>39.562</v>
      </c>
      <c r="CU106">
        <v>39.937</v>
      </c>
      <c r="CV106">
        <v>38.437</v>
      </c>
      <c r="CW106">
        <v>1160.19</v>
      </c>
      <c r="CX106">
        <v>39.59</v>
      </c>
      <c r="CY106">
        <v>0</v>
      </c>
      <c r="CZ106">
        <v>1604418407.3</v>
      </c>
      <c r="DA106">
        <v>0</v>
      </c>
      <c r="DB106">
        <v>2.55272307692308</v>
      </c>
      <c r="DC106">
        <v>0.0561777666883401</v>
      </c>
      <c r="DD106">
        <v>214.946324976922</v>
      </c>
      <c r="DE106">
        <v>7871.18307692308</v>
      </c>
      <c r="DF106">
        <v>15</v>
      </c>
      <c r="DG106">
        <v>1604417947.1</v>
      </c>
      <c r="DH106" t="s">
        <v>273</v>
      </c>
      <c r="DI106">
        <v>1604417940.1</v>
      </c>
      <c r="DJ106">
        <v>1604417947.1</v>
      </c>
      <c r="DK106">
        <v>1</v>
      </c>
      <c r="DL106">
        <v>-0.134</v>
      </c>
      <c r="DM106">
        <v>0.013</v>
      </c>
      <c r="DN106">
        <v>0.037</v>
      </c>
      <c r="DO106">
        <v>0.31</v>
      </c>
      <c r="DP106">
        <v>420</v>
      </c>
      <c r="DQ106">
        <v>20</v>
      </c>
      <c r="DR106">
        <v>0.08</v>
      </c>
      <c r="DS106">
        <v>0.06</v>
      </c>
      <c r="DT106">
        <v>0</v>
      </c>
      <c r="DU106">
        <v>0</v>
      </c>
      <c r="DV106" t="s">
        <v>274</v>
      </c>
      <c r="DW106">
        <v>100</v>
      </c>
      <c r="DX106">
        <v>100</v>
      </c>
      <c r="DY106">
        <v>-0.042</v>
      </c>
      <c r="DZ106">
        <v>0.328</v>
      </c>
      <c r="EA106">
        <v>-0.278027610152098</v>
      </c>
      <c r="EB106">
        <v>0.00106189765250334</v>
      </c>
      <c r="EC106">
        <v>-8.23004791133579e-07</v>
      </c>
      <c r="ED106">
        <v>1.95222372915411e-10</v>
      </c>
      <c r="EE106">
        <v>0.0605696754882689</v>
      </c>
      <c r="EF106">
        <v>0.0242991256848972</v>
      </c>
      <c r="EG106">
        <v>-0.00102667963148939</v>
      </c>
      <c r="EH106">
        <v>2.21636158600722e-05</v>
      </c>
      <c r="EI106">
        <v>2</v>
      </c>
      <c r="EJ106">
        <v>2037</v>
      </c>
      <c r="EK106">
        <v>1</v>
      </c>
      <c r="EL106">
        <v>24</v>
      </c>
      <c r="EM106">
        <v>7.8</v>
      </c>
      <c r="EN106">
        <v>7.7</v>
      </c>
      <c r="EO106">
        <v>2</v>
      </c>
      <c r="EP106">
        <v>511.602</v>
      </c>
      <c r="EQ106">
        <v>526.818</v>
      </c>
      <c r="ER106">
        <v>22.7879</v>
      </c>
      <c r="ES106">
        <v>25.4707</v>
      </c>
      <c r="ET106">
        <v>29.9998</v>
      </c>
      <c r="EU106">
        <v>25.3297</v>
      </c>
      <c r="EV106">
        <v>25.2885</v>
      </c>
      <c r="EW106">
        <v>16.0632</v>
      </c>
      <c r="EX106">
        <v>26.0118</v>
      </c>
      <c r="EY106">
        <v>100</v>
      </c>
      <c r="EZ106">
        <v>22.7887</v>
      </c>
      <c r="FA106">
        <v>312.98</v>
      </c>
      <c r="FB106">
        <v>20</v>
      </c>
      <c r="FC106">
        <v>102.329</v>
      </c>
      <c r="FD106">
        <v>102.101</v>
      </c>
    </row>
    <row r="107" spans="1:160">
      <c r="A107">
        <v>91</v>
      </c>
      <c r="B107">
        <v>1604418409.1</v>
      </c>
      <c r="C107">
        <v>180</v>
      </c>
      <c r="D107" t="s">
        <v>453</v>
      </c>
      <c r="E107" t="s">
        <v>454</v>
      </c>
      <c r="F107">
        <v>1604418409.1</v>
      </c>
      <c r="G107">
        <f>BY107*AE107*(BU107-BV107)/(100*BN107*(1000-AE107*BU107))</f>
        <v>0</v>
      </c>
      <c r="H107">
        <f>BY107*AE107*(BT107-BS107*(1000-AE107*BV107)/(1000-AE107*BU107))/(100*BN107)</f>
        <v>0</v>
      </c>
      <c r="I107">
        <f>BS107 - IF(AE107&gt;1, H107*BN107*100.0/(AG107*CG107), 0)</f>
        <v>0</v>
      </c>
      <c r="J107">
        <f>((P107-G107/2)*I107-H107)/(P107+G107/2)</f>
        <v>0</v>
      </c>
      <c r="K107">
        <f>J107*(BZ107+CA107)/1000.0</f>
        <v>0</v>
      </c>
      <c r="L107">
        <f>(BS107 - IF(AE107&gt;1, H107*BN107*100.0/(AG107*CG107), 0))*(BZ107+CA107)/1000.0</f>
        <v>0</v>
      </c>
      <c r="M107">
        <f>2.0/((1/O107-1/N107)+SIGN(O107)*SQRT((1/O107-1/N107)*(1/O107-1/N107) + 4*BO107/((BO107+1)*(BO107+1))*(2*1/O107*1/N107-1/N107*1/N107)))</f>
        <v>0</v>
      </c>
      <c r="N107">
        <f>IF(LEFT(BP107,1)&lt;&gt;"0",IF(LEFT(BP107,1)="1",3.0,BQ107),$D$5+$E$5*(CG107*BZ107/($K$5*1000))+$F$5*(CG107*BZ107/($K$5*1000))*MAX(MIN(BN107,$J$5),$I$5)*MAX(MIN(BN107,$J$5),$I$5)+$G$5*MAX(MIN(BN107,$J$5),$I$5)*(CG107*BZ107/($K$5*1000))+$H$5*(CG107*BZ107/($K$5*1000))*(CG107*BZ107/($K$5*1000)))</f>
        <v>0</v>
      </c>
      <c r="O107">
        <f>G107*(1000-(1000*0.61365*exp(17.502*S107/(240.97+S107))/(BZ107+CA107)+BU107)/2)/(1000*0.61365*exp(17.502*S107/(240.97+S107))/(BZ107+CA107)-BU107)</f>
        <v>0</v>
      </c>
      <c r="P107">
        <f>1/((BO107+1)/(M107/1.6)+1/(N107/1.37)) + BO107/((BO107+1)/(M107/1.6) + BO107/(N107/1.37))</f>
        <v>0</v>
      </c>
      <c r="Q107">
        <f>(BK107*BM107)</f>
        <v>0</v>
      </c>
      <c r="R107">
        <f>(CB107+(Q107+2*0.95*5.67E-8*(((CB107+$B$7)+273)^4-(CB107+273)^4)-44100*G107)/(1.84*29.3*N107+8*0.95*5.67E-8*(CB107+273)^3))</f>
        <v>0</v>
      </c>
      <c r="S107">
        <f>($C$7*CC107+$D$7*CD107+$E$7*R107)</f>
        <v>0</v>
      </c>
      <c r="T107">
        <f>0.61365*exp(17.502*S107/(240.97+S107))</f>
        <v>0</v>
      </c>
      <c r="U107">
        <f>(V107/W107*100)</f>
        <v>0</v>
      </c>
      <c r="V107">
        <f>BU107*(BZ107+CA107)/1000</f>
        <v>0</v>
      </c>
      <c r="W107">
        <f>0.61365*exp(17.502*CB107/(240.97+CB107))</f>
        <v>0</v>
      </c>
      <c r="X107">
        <f>(T107-BU107*(BZ107+CA107)/1000)</f>
        <v>0</v>
      </c>
      <c r="Y107">
        <f>(-G107*44100)</f>
        <v>0</v>
      </c>
      <c r="Z107">
        <f>2*29.3*N107*0.92*(CB107-S107)</f>
        <v>0</v>
      </c>
      <c r="AA107">
        <f>2*0.95*5.67E-8*(((CB107+$B$7)+273)^4-(S107+273)^4)</f>
        <v>0</v>
      </c>
      <c r="AB107">
        <f>Q107+AA107+Y107+Z107</f>
        <v>0</v>
      </c>
      <c r="AC107">
        <v>0</v>
      </c>
      <c r="AD107">
        <v>0</v>
      </c>
      <c r="AE107">
        <f>IF(AC107*$H$13&gt;=AG107,1.0,(AG107/(AG107-AC107*$H$13)))</f>
        <v>0</v>
      </c>
      <c r="AF107">
        <f>(AE107-1)*100</f>
        <v>0</v>
      </c>
      <c r="AG107">
        <f>MAX(0,($B$13+$C$13*CG107)/(1+$D$13*CG107)*BZ107/(CB107+273)*$E$13)</f>
        <v>0</v>
      </c>
      <c r="AH107" t="s">
        <v>271</v>
      </c>
      <c r="AI107" t="s">
        <v>271</v>
      </c>
      <c r="AJ107">
        <v>0</v>
      </c>
      <c r="AK107">
        <v>0</v>
      </c>
      <c r="AL107">
        <f>AK107-AJ107</f>
        <v>0</v>
      </c>
      <c r="AM107">
        <f>AL107/AK107</f>
        <v>0</v>
      </c>
      <c r="AN107">
        <v>0</v>
      </c>
      <c r="AO107" t="s">
        <v>271</v>
      </c>
      <c r="AP107" t="s">
        <v>271</v>
      </c>
      <c r="AQ107">
        <v>0</v>
      </c>
      <c r="AR107">
        <v>0</v>
      </c>
      <c r="AS107">
        <f>1-AQ107/AR107</f>
        <v>0</v>
      </c>
      <c r="AT107">
        <v>0.5</v>
      </c>
      <c r="AU107">
        <f>BK107</f>
        <v>0</v>
      </c>
      <c r="AV107">
        <f>H107</f>
        <v>0</v>
      </c>
      <c r="AW107">
        <f>AS107*AT107*AU107</f>
        <v>0</v>
      </c>
      <c r="AX107">
        <f>BC107/AR107</f>
        <v>0</v>
      </c>
      <c r="AY107">
        <f>(AV107-AN107)/AU107</f>
        <v>0</v>
      </c>
      <c r="AZ107">
        <f>(AK107-AR107)/AR107</f>
        <v>0</v>
      </c>
      <c r="BA107" t="s">
        <v>271</v>
      </c>
      <c r="BB107">
        <v>0</v>
      </c>
      <c r="BC107">
        <f>AR107-BB107</f>
        <v>0</v>
      </c>
      <c r="BD107">
        <f>(AR107-AQ107)/(AR107-BB107)</f>
        <v>0</v>
      </c>
      <c r="BE107">
        <f>(AK107-AR107)/(AK107-BB107)</f>
        <v>0</v>
      </c>
      <c r="BF107">
        <f>(AR107-AQ107)/(AR107-AJ107)</f>
        <v>0</v>
      </c>
      <c r="BG107">
        <f>(AK107-AR107)/(AK107-AJ107)</f>
        <v>0</v>
      </c>
      <c r="BH107">
        <f>(BD107*BB107/AQ107)</f>
        <v>0</v>
      </c>
      <c r="BI107">
        <f>(1-BH107)</f>
        <v>0</v>
      </c>
      <c r="BJ107">
        <f>$B$11*CH107+$C$11*CI107+$F$11*CJ107*(1-CM107)</f>
        <v>0</v>
      </c>
      <c r="BK107">
        <f>BJ107*BL107</f>
        <v>0</v>
      </c>
      <c r="BL107">
        <f>($B$11*$D$9+$C$11*$D$9+$F$11*((CW107+CO107)/MAX(CW107+CO107+CX107, 0.1)*$I$9+CX107/MAX(CW107+CO107+CX107, 0.1)*$J$9))/($B$11+$C$11+$F$11)</f>
        <v>0</v>
      </c>
      <c r="BM107">
        <f>($B$11*$K$9+$C$11*$K$9+$F$11*((CW107+CO107)/MAX(CW107+CO107+CX107, 0.1)*$P$9+CX107/MAX(CW107+CO107+CX107, 0.1)*$Q$9))/($B$11+$C$11+$F$11)</f>
        <v>0</v>
      </c>
      <c r="BN107">
        <v>6</v>
      </c>
      <c r="BO107">
        <v>0.5</v>
      </c>
      <c r="BP107" t="s">
        <v>272</v>
      </c>
      <c r="BQ107">
        <v>2</v>
      </c>
      <c r="BR107">
        <v>1604418409.1</v>
      </c>
      <c r="BS107">
        <v>280.83</v>
      </c>
      <c r="BT107">
        <v>306.019</v>
      </c>
      <c r="BU107">
        <v>21.7696</v>
      </c>
      <c r="BV107">
        <v>20.0401</v>
      </c>
      <c r="BW107">
        <v>280.871</v>
      </c>
      <c r="BX107">
        <v>21.4415</v>
      </c>
      <c r="BY107">
        <v>500.002</v>
      </c>
      <c r="BZ107">
        <v>100.543</v>
      </c>
      <c r="CA107">
        <v>0.100116</v>
      </c>
      <c r="CB107">
        <v>25.1169</v>
      </c>
      <c r="CC107">
        <v>24.9917</v>
      </c>
      <c r="CD107">
        <v>999.9</v>
      </c>
      <c r="CE107">
        <v>0</v>
      </c>
      <c r="CF107">
        <v>0</v>
      </c>
      <c r="CG107">
        <v>9972.5</v>
      </c>
      <c r="CH107">
        <v>0</v>
      </c>
      <c r="CI107">
        <v>1.04995</v>
      </c>
      <c r="CJ107">
        <v>1200.1</v>
      </c>
      <c r="CK107">
        <v>0.967011</v>
      </c>
      <c r="CL107">
        <v>0.032989</v>
      </c>
      <c r="CM107">
        <v>0</v>
      </c>
      <c r="CN107">
        <v>2.4642</v>
      </c>
      <c r="CO107">
        <v>0</v>
      </c>
      <c r="CP107">
        <v>7906.33</v>
      </c>
      <c r="CQ107">
        <v>11402.4</v>
      </c>
      <c r="CR107">
        <v>38.125</v>
      </c>
      <c r="CS107">
        <v>41.187</v>
      </c>
      <c r="CT107">
        <v>39.562</v>
      </c>
      <c r="CU107">
        <v>39.937</v>
      </c>
      <c r="CV107">
        <v>38.437</v>
      </c>
      <c r="CW107">
        <v>1160.51</v>
      </c>
      <c r="CX107">
        <v>39.59</v>
      </c>
      <c r="CY107">
        <v>0</v>
      </c>
      <c r="CZ107">
        <v>1604418409.1</v>
      </c>
      <c r="DA107">
        <v>0</v>
      </c>
      <c r="DB107">
        <v>2.551912</v>
      </c>
      <c r="DC107">
        <v>0.363669228880436</v>
      </c>
      <c r="DD107">
        <v>221.476154207254</v>
      </c>
      <c r="DE107">
        <v>7878.7972</v>
      </c>
      <c r="DF107">
        <v>15</v>
      </c>
      <c r="DG107">
        <v>1604417947.1</v>
      </c>
      <c r="DH107" t="s">
        <v>273</v>
      </c>
      <c r="DI107">
        <v>1604417940.1</v>
      </c>
      <c r="DJ107">
        <v>1604417947.1</v>
      </c>
      <c r="DK107">
        <v>1</v>
      </c>
      <c r="DL107">
        <v>-0.134</v>
      </c>
      <c r="DM107">
        <v>0.013</v>
      </c>
      <c r="DN107">
        <v>0.037</v>
      </c>
      <c r="DO107">
        <v>0.31</v>
      </c>
      <c r="DP107">
        <v>420</v>
      </c>
      <c r="DQ107">
        <v>20</v>
      </c>
      <c r="DR107">
        <v>0.08</v>
      </c>
      <c r="DS107">
        <v>0.06</v>
      </c>
      <c r="DT107">
        <v>0</v>
      </c>
      <c r="DU107">
        <v>0</v>
      </c>
      <c r="DV107" t="s">
        <v>274</v>
      </c>
      <c r="DW107">
        <v>100</v>
      </c>
      <c r="DX107">
        <v>100</v>
      </c>
      <c r="DY107">
        <v>-0.041</v>
      </c>
      <c r="DZ107">
        <v>0.3281</v>
      </c>
      <c r="EA107">
        <v>-0.278027610152098</v>
      </c>
      <c r="EB107">
        <v>0.00106189765250334</v>
      </c>
      <c r="EC107">
        <v>-8.23004791133579e-07</v>
      </c>
      <c r="ED107">
        <v>1.95222372915411e-10</v>
      </c>
      <c r="EE107">
        <v>0.0605696754882689</v>
      </c>
      <c r="EF107">
        <v>0.0242991256848972</v>
      </c>
      <c r="EG107">
        <v>-0.00102667963148939</v>
      </c>
      <c r="EH107">
        <v>2.21636158600722e-05</v>
      </c>
      <c r="EI107">
        <v>2</v>
      </c>
      <c r="EJ107">
        <v>2037</v>
      </c>
      <c r="EK107">
        <v>1</v>
      </c>
      <c r="EL107">
        <v>24</v>
      </c>
      <c r="EM107">
        <v>7.8</v>
      </c>
      <c r="EN107">
        <v>7.7</v>
      </c>
      <c r="EO107">
        <v>2</v>
      </c>
      <c r="EP107">
        <v>511.608</v>
      </c>
      <c r="EQ107">
        <v>527.029</v>
      </c>
      <c r="ER107">
        <v>22.7909</v>
      </c>
      <c r="ES107">
        <v>25.4696</v>
      </c>
      <c r="ET107">
        <v>29.9998</v>
      </c>
      <c r="EU107">
        <v>25.3286</v>
      </c>
      <c r="EV107">
        <v>25.2885</v>
      </c>
      <c r="EW107">
        <v>16.2014</v>
      </c>
      <c r="EX107">
        <v>26.0118</v>
      </c>
      <c r="EY107">
        <v>100</v>
      </c>
      <c r="EZ107">
        <v>22.7954</v>
      </c>
      <c r="FA107">
        <v>318.03</v>
      </c>
      <c r="FB107">
        <v>20</v>
      </c>
      <c r="FC107">
        <v>102.33</v>
      </c>
      <c r="FD107">
        <v>102.101</v>
      </c>
    </row>
    <row r="108" spans="1:160">
      <c r="A108">
        <v>92</v>
      </c>
      <c r="B108">
        <v>1604418411.1</v>
      </c>
      <c r="C108">
        <v>182</v>
      </c>
      <c r="D108" t="s">
        <v>455</v>
      </c>
      <c r="E108" t="s">
        <v>456</v>
      </c>
      <c r="F108">
        <v>1604418411.1</v>
      </c>
      <c r="G108">
        <f>BY108*AE108*(BU108-BV108)/(100*BN108*(1000-AE108*BU108))</f>
        <v>0</v>
      </c>
      <c r="H108">
        <f>BY108*AE108*(BT108-BS108*(1000-AE108*BV108)/(1000-AE108*BU108))/(100*BN108)</f>
        <v>0</v>
      </c>
      <c r="I108">
        <f>BS108 - IF(AE108&gt;1, H108*BN108*100.0/(AG108*CG108), 0)</f>
        <v>0</v>
      </c>
      <c r="J108">
        <f>((P108-G108/2)*I108-H108)/(P108+G108/2)</f>
        <v>0</v>
      </c>
      <c r="K108">
        <f>J108*(BZ108+CA108)/1000.0</f>
        <v>0</v>
      </c>
      <c r="L108">
        <f>(BS108 - IF(AE108&gt;1, H108*BN108*100.0/(AG108*CG108), 0))*(BZ108+CA108)/1000.0</f>
        <v>0</v>
      </c>
      <c r="M108">
        <f>2.0/((1/O108-1/N108)+SIGN(O108)*SQRT((1/O108-1/N108)*(1/O108-1/N108) + 4*BO108/((BO108+1)*(BO108+1))*(2*1/O108*1/N108-1/N108*1/N108)))</f>
        <v>0</v>
      </c>
      <c r="N108">
        <f>IF(LEFT(BP108,1)&lt;&gt;"0",IF(LEFT(BP108,1)="1",3.0,BQ108),$D$5+$E$5*(CG108*BZ108/($K$5*1000))+$F$5*(CG108*BZ108/($K$5*1000))*MAX(MIN(BN108,$J$5),$I$5)*MAX(MIN(BN108,$J$5),$I$5)+$G$5*MAX(MIN(BN108,$J$5),$I$5)*(CG108*BZ108/($K$5*1000))+$H$5*(CG108*BZ108/($K$5*1000))*(CG108*BZ108/($K$5*1000)))</f>
        <v>0</v>
      </c>
      <c r="O108">
        <f>G108*(1000-(1000*0.61365*exp(17.502*S108/(240.97+S108))/(BZ108+CA108)+BU108)/2)/(1000*0.61365*exp(17.502*S108/(240.97+S108))/(BZ108+CA108)-BU108)</f>
        <v>0</v>
      </c>
      <c r="P108">
        <f>1/((BO108+1)/(M108/1.6)+1/(N108/1.37)) + BO108/((BO108+1)/(M108/1.6) + BO108/(N108/1.37))</f>
        <v>0</v>
      </c>
      <c r="Q108">
        <f>(BK108*BM108)</f>
        <v>0</v>
      </c>
      <c r="R108">
        <f>(CB108+(Q108+2*0.95*5.67E-8*(((CB108+$B$7)+273)^4-(CB108+273)^4)-44100*G108)/(1.84*29.3*N108+8*0.95*5.67E-8*(CB108+273)^3))</f>
        <v>0</v>
      </c>
      <c r="S108">
        <f>($C$7*CC108+$D$7*CD108+$E$7*R108)</f>
        <v>0</v>
      </c>
      <c r="T108">
        <f>0.61365*exp(17.502*S108/(240.97+S108))</f>
        <v>0</v>
      </c>
      <c r="U108">
        <f>(V108/W108*100)</f>
        <v>0</v>
      </c>
      <c r="V108">
        <f>BU108*(BZ108+CA108)/1000</f>
        <v>0</v>
      </c>
      <c r="W108">
        <f>0.61365*exp(17.502*CB108/(240.97+CB108))</f>
        <v>0</v>
      </c>
      <c r="X108">
        <f>(T108-BU108*(BZ108+CA108)/1000)</f>
        <v>0</v>
      </c>
      <c r="Y108">
        <f>(-G108*44100)</f>
        <v>0</v>
      </c>
      <c r="Z108">
        <f>2*29.3*N108*0.92*(CB108-S108)</f>
        <v>0</v>
      </c>
      <c r="AA108">
        <f>2*0.95*5.67E-8*(((CB108+$B$7)+273)^4-(S108+273)^4)</f>
        <v>0</v>
      </c>
      <c r="AB108">
        <f>Q108+AA108+Y108+Z108</f>
        <v>0</v>
      </c>
      <c r="AC108">
        <v>0</v>
      </c>
      <c r="AD108">
        <v>0</v>
      </c>
      <c r="AE108">
        <f>IF(AC108*$H$13&gt;=AG108,1.0,(AG108/(AG108-AC108*$H$13)))</f>
        <v>0</v>
      </c>
      <c r="AF108">
        <f>(AE108-1)*100</f>
        <v>0</v>
      </c>
      <c r="AG108">
        <f>MAX(0,($B$13+$C$13*CG108)/(1+$D$13*CG108)*BZ108/(CB108+273)*$E$13)</f>
        <v>0</v>
      </c>
      <c r="AH108" t="s">
        <v>271</v>
      </c>
      <c r="AI108" t="s">
        <v>271</v>
      </c>
      <c r="AJ108">
        <v>0</v>
      </c>
      <c r="AK108">
        <v>0</v>
      </c>
      <c r="AL108">
        <f>AK108-AJ108</f>
        <v>0</v>
      </c>
      <c r="AM108">
        <f>AL108/AK108</f>
        <v>0</v>
      </c>
      <c r="AN108">
        <v>0</v>
      </c>
      <c r="AO108" t="s">
        <v>271</v>
      </c>
      <c r="AP108" t="s">
        <v>271</v>
      </c>
      <c r="AQ108">
        <v>0</v>
      </c>
      <c r="AR108">
        <v>0</v>
      </c>
      <c r="AS108">
        <f>1-AQ108/AR108</f>
        <v>0</v>
      </c>
      <c r="AT108">
        <v>0.5</v>
      </c>
      <c r="AU108">
        <f>BK108</f>
        <v>0</v>
      </c>
      <c r="AV108">
        <f>H108</f>
        <v>0</v>
      </c>
      <c r="AW108">
        <f>AS108*AT108*AU108</f>
        <v>0</v>
      </c>
      <c r="AX108">
        <f>BC108/AR108</f>
        <v>0</v>
      </c>
      <c r="AY108">
        <f>(AV108-AN108)/AU108</f>
        <v>0</v>
      </c>
      <c r="AZ108">
        <f>(AK108-AR108)/AR108</f>
        <v>0</v>
      </c>
      <c r="BA108" t="s">
        <v>271</v>
      </c>
      <c r="BB108">
        <v>0</v>
      </c>
      <c r="BC108">
        <f>AR108-BB108</f>
        <v>0</v>
      </c>
      <c r="BD108">
        <f>(AR108-AQ108)/(AR108-BB108)</f>
        <v>0</v>
      </c>
      <c r="BE108">
        <f>(AK108-AR108)/(AK108-BB108)</f>
        <v>0</v>
      </c>
      <c r="BF108">
        <f>(AR108-AQ108)/(AR108-AJ108)</f>
        <v>0</v>
      </c>
      <c r="BG108">
        <f>(AK108-AR108)/(AK108-AJ108)</f>
        <v>0</v>
      </c>
      <c r="BH108">
        <f>(BD108*BB108/AQ108)</f>
        <v>0</v>
      </c>
      <c r="BI108">
        <f>(1-BH108)</f>
        <v>0</v>
      </c>
      <c r="BJ108">
        <f>$B$11*CH108+$C$11*CI108+$F$11*CJ108*(1-CM108)</f>
        <v>0</v>
      </c>
      <c r="BK108">
        <f>BJ108*BL108</f>
        <v>0</v>
      </c>
      <c r="BL108">
        <f>($B$11*$D$9+$C$11*$D$9+$F$11*((CW108+CO108)/MAX(CW108+CO108+CX108, 0.1)*$I$9+CX108/MAX(CW108+CO108+CX108, 0.1)*$J$9))/($B$11+$C$11+$F$11)</f>
        <v>0</v>
      </c>
      <c r="BM108">
        <f>($B$11*$K$9+$C$11*$K$9+$F$11*((CW108+CO108)/MAX(CW108+CO108+CX108, 0.1)*$P$9+CX108/MAX(CW108+CO108+CX108, 0.1)*$Q$9))/($B$11+$C$11+$F$11)</f>
        <v>0</v>
      </c>
      <c r="BN108">
        <v>6</v>
      </c>
      <c r="BO108">
        <v>0.5</v>
      </c>
      <c r="BP108" t="s">
        <v>272</v>
      </c>
      <c r="BQ108">
        <v>2</v>
      </c>
      <c r="BR108">
        <v>1604418411.1</v>
      </c>
      <c r="BS108">
        <v>284.082</v>
      </c>
      <c r="BT108">
        <v>309.301</v>
      </c>
      <c r="BU108">
        <v>21.7692</v>
      </c>
      <c r="BV108">
        <v>20.0428</v>
      </c>
      <c r="BW108">
        <v>284.12</v>
      </c>
      <c r="BX108">
        <v>21.4412</v>
      </c>
      <c r="BY108">
        <v>500.001</v>
      </c>
      <c r="BZ108">
        <v>100.543</v>
      </c>
      <c r="CA108">
        <v>0.0996988</v>
      </c>
      <c r="CB108">
        <v>25.1191</v>
      </c>
      <c r="CC108">
        <v>24.9911</v>
      </c>
      <c r="CD108">
        <v>999.9</v>
      </c>
      <c r="CE108">
        <v>0</v>
      </c>
      <c r="CF108">
        <v>0</v>
      </c>
      <c r="CG108">
        <v>10033.1</v>
      </c>
      <c r="CH108">
        <v>0</v>
      </c>
      <c r="CI108">
        <v>1.05135</v>
      </c>
      <c r="CJ108">
        <v>1200.11</v>
      </c>
      <c r="CK108">
        <v>0.967011</v>
      </c>
      <c r="CL108">
        <v>0.032989</v>
      </c>
      <c r="CM108">
        <v>0</v>
      </c>
      <c r="CN108">
        <v>2.1103</v>
      </c>
      <c r="CO108">
        <v>0</v>
      </c>
      <c r="CP108">
        <v>7913.71</v>
      </c>
      <c r="CQ108">
        <v>11402.5</v>
      </c>
      <c r="CR108">
        <v>38.125</v>
      </c>
      <c r="CS108">
        <v>41.187</v>
      </c>
      <c r="CT108">
        <v>39.562</v>
      </c>
      <c r="CU108">
        <v>39.937</v>
      </c>
      <c r="CV108">
        <v>38.437</v>
      </c>
      <c r="CW108">
        <v>1160.52</v>
      </c>
      <c r="CX108">
        <v>39.59</v>
      </c>
      <c r="CY108">
        <v>0</v>
      </c>
      <c r="CZ108">
        <v>1604418410.9</v>
      </c>
      <c r="DA108">
        <v>0</v>
      </c>
      <c r="DB108">
        <v>2.54001153846154</v>
      </c>
      <c r="DC108">
        <v>-0.289295731609284</v>
      </c>
      <c r="DD108">
        <v>223.206837644356</v>
      </c>
      <c r="DE108">
        <v>7884.39307692308</v>
      </c>
      <c r="DF108">
        <v>15</v>
      </c>
      <c r="DG108">
        <v>1604417947.1</v>
      </c>
      <c r="DH108" t="s">
        <v>273</v>
      </c>
      <c r="DI108">
        <v>1604417940.1</v>
      </c>
      <c r="DJ108">
        <v>1604417947.1</v>
      </c>
      <c r="DK108">
        <v>1</v>
      </c>
      <c r="DL108">
        <v>-0.134</v>
      </c>
      <c r="DM108">
        <v>0.013</v>
      </c>
      <c r="DN108">
        <v>0.037</v>
      </c>
      <c r="DO108">
        <v>0.31</v>
      </c>
      <c r="DP108">
        <v>420</v>
      </c>
      <c r="DQ108">
        <v>20</v>
      </c>
      <c r="DR108">
        <v>0.08</v>
      </c>
      <c r="DS108">
        <v>0.06</v>
      </c>
      <c r="DT108">
        <v>0</v>
      </c>
      <c r="DU108">
        <v>0</v>
      </c>
      <c r="DV108" t="s">
        <v>274</v>
      </c>
      <c r="DW108">
        <v>100</v>
      </c>
      <c r="DX108">
        <v>100</v>
      </c>
      <c r="DY108">
        <v>-0.038</v>
      </c>
      <c r="DZ108">
        <v>0.328</v>
      </c>
      <c r="EA108">
        <v>-0.278027610152098</v>
      </c>
      <c r="EB108">
        <v>0.00106189765250334</v>
      </c>
      <c r="EC108">
        <v>-8.23004791133579e-07</v>
      </c>
      <c r="ED108">
        <v>1.95222372915411e-10</v>
      </c>
      <c r="EE108">
        <v>0.0605696754882689</v>
      </c>
      <c r="EF108">
        <v>0.0242991256848972</v>
      </c>
      <c r="EG108">
        <v>-0.00102667963148939</v>
      </c>
      <c r="EH108">
        <v>2.21636158600722e-05</v>
      </c>
      <c r="EI108">
        <v>2</v>
      </c>
      <c r="EJ108">
        <v>2037</v>
      </c>
      <c r="EK108">
        <v>1</v>
      </c>
      <c r="EL108">
        <v>24</v>
      </c>
      <c r="EM108">
        <v>7.8</v>
      </c>
      <c r="EN108">
        <v>7.7</v>
      </c>
      <c r="EO108">
        <v>2</v>
      </c>
      <c r="EP108">
        <v>511.629</v>
      </c>
      <c r="EQ108">
        <v>527.01</v>
      </c>
      <c r="ER108">
        <v>22.7935</v>
      </c>
      <c r="ES108">
        <v>25.4688</v>
      </c>
      <c r="ET108">
        <v>29.9999</v>
      </c>
      <c r="EU108">
        <v>25.3278</v>
      </c>
      <c r="EV108">
        <v>25.2885</v>
      </c>
      <c r="EW108">
        <v>16.2991</v>
      </c>
      <c r="EX108">
        <v>26.0118</v>
      </c>
      <c r="EY108">
        <v>100</v>
      </c>
      <c r="EZ108">
        <v>22.7954</v>
      </c>
      <c r="FA108">
        <v>323.06</v>
      </c>
      <c r="FB108">
        <v>20</v>
      </c>
      <c r="FC108">
        <v>102.331</v>
      </c>
      <c r="FD108">
        <v>102.101</v>
      </c>
    </row>
    <row r="109" spans="1:160">
      <c r="A109">
        <v>93</v>
      </c>
      <c r="B109">
        <v>1604418413.1</v>
      </c>
      <c r="C109">
        <v>184</v>
      </c>
      <c r="D109" t="s">
        <v>457</v>
      </c>
      <c r="E109" t="s">
        <v>458</v>
      </c>
      <c r="F109">
        <v>1604418413.1</v>
      </c>
      <c r="G109">
        <f>BY109*AE109*(BU109-BV109)/(100*BN109*(1000-AE109*BU109))</f>
        <v>0</v>
      </c>
      <c r="H109">
        <f>BY109*AE109*(BT109-BS109*(1000-AE109*BV109)/(1000-AE109*BU109))/(100*BN109)</f>
        <v>0</v>
      </c>
      <c r="I109">
        <f>BS109 - IF(AE109&gt;1, H109*BN109*100.0/(AG109*CG109), 0)</f>
        <v>0</v>
      </c>
      <c r="J109">
        <f>((P109-G109/2)*I109-H109)/(P109+G109/2)</f>
        <v>0</v>
      </c>
      <c r="K109">
        <f>J109*(BZ109+CA109)/1000.0</f>
        <v>0</v>
      </c>
      <c r="L109">
        <f>(BS109 - IF(AE109&gt;1, H109*BN109*100.0/(AG109*CG109), 0))*(BZ109+CA109)/1000.0</f>
        <v>0</v>
      </c>
      <c r="M109">
        <f>2.0/((1/O109-1/N109)+SIGN(O109)*SQRT((1/O109-1/N109)*(1/O109-1/N109) + 4*BO109/((BO109+1)*(BO109+1))*(2*1/O109*1/N109-1/N109*1/N109)))</f>
        <v>0</v>
      </c>
      <c r="N109">
        <f>IF(LEFT(BP109,1)&lt;&gt;"0",IF(LEFT(BP109,1)="1",3.0,BQ109),$D$5+$E$5*(CG109*BZ109/($K$5*1000))+$F$5*(CG109*BZ109/($K$5*1000))*MAX(MIN(BN109,$J$5),$I$5)*MAX(MIN(BN109,$J$5),$I$5)+$G$5*MAX(MIN(BN109,$J$5),$I$5)*(CG109*BZ109/($K$5*1000))+$H$5*(CG109*BZ109/($K$5*1000))*(CG109*BZ109/($K$5*1000)))</f>
        <v>0</v>
      </c>
      <c r="O109">
        <f>G109*(1000-(1000*0.61365*exp(17.502*S109/(240.97+S109))/(BZ109+CA109)+BU109)/2)/(1000*0.61365*exp(17.502*S109/(240.97+S109))/(BZ109+CA109)-BU109)</f>
        <v>0</v>
      </c>
      <c r="P109">
        <f>1/((BO109+1)/(M109/1.6)+1/(N109/1.37)) + BO109/((BO109+1)/(M109/1.6) + BO109/(N109/1.37))</f>
        <v>0</v>
      </c>
      <c r="Q109">
        <f>(BK109*BM109)</f>
        <v>0</v>
      </c>
      <c r="R109">
        <f>(CB109+(Q109+2*0.95*5.67E-8*(((CB109+$B$7)+273)^4-(CB109+273)^4)-44100*G109)/(1.84*29.3*N109+8*0.95*5.67E-8*(CB109+273)^3))</f>
        <v>0</v>
      </c>
      <c r="S109">
        <f>($C$7*CC109+$D$7*CD109+$E$7*R109)</f>
        <v>0</v>
      </c>
      <c r="T109">
        <f>0.61365*exp(17.502*S109/(240.97+S109))</f>
        <v>0</v>
      </c>
      <c r="U109">
        <f>(V109/W109*100)</f>
        <v>0</v>
      </c>
      <c r="V109">
        <f>BU109*(BZ109+CA109)/1000</f>
        <v>0</v>
      </c>
      <c r="W109">
        <f>0.61365*exp(17.502*CB109/(240.97+CB109))</f>
        <v>0</v>
      </c>
      <c r="X109">
        <f>(T109-BU109*(BZ109+CA109)/1000)</f>
        <v>0</v>
      </c>
      <c r="Y109">
        <f>(-G109*44100)</f>
        <v>0</v>
      </c>
      <c r="Z109">
        <f>2*29.3*N109*0.92*(CB109-S109)</f>
        <v>0</v>
      </c>
      <c r="AA109">
        <f>2*0.95*5.67E-8*(((CB109+$B$7)+273)^4-(S109+273)^4)</f>
        <v>0</v>
      </c>
      <c r="AB109">
        <f>Q109+AA109+Y109+Z109</f>
        <v>0</v>
      </c>
      <c r="AC109">
        <v>0</v>
      </c>
      <c r="AD109">
        <v>0</v>
      </c>
      <c r="AE109">
        <f>IF(AC109*$H$13&gt;=AG109,1.0,(AG109/(AG109-AC109*$H$13)))</f>
        <v>0</v>
      </c>
      <c r="AF109">
        <f>(AE109-1)*100</f>
        <v>0</v>
      </c>
      <c r="AG109">
        <f>MAX(0,($B$13+$C$13*CG109)/(1+$D$13*CG109)*BZ109/(CB109+273)*$E$13)</f>
        <v>0</v>
      </c>
      <c r="AH109" t="s">
        <v>271</v>
      </c>
      <c r="AI109" t="s">
        <v>271</v>
      </c>
      <c r="AJ109">
        <v>0</v>
      </c>
      <c r="AK109">
        <v>0</v>
      </c>
      <c r="AL109">
        <f>AK109-AJ109</f>
        <v>0</v>
      </c>
      <c r="AM109">
        <f>AL109/AK109</f>
        <v>0</v>
      </c>
      <c r="AN109">
        <v>0</v>
      </c>
      <c r="AO109" t="s">
        <v>271</v>
      </c>
      <c r="AP109" t="s">
        <v>271</v>
      </c>
      <c r="AQ109">
        <v>0</v>
      </c>
      <c r="AR109">
        <v>0</v>
      </c>
      <c r="AS109">
        <f>1-AQ109/AR109</f>
        <v>0</v>
      </c>
      <c r="AT109">
        <v>0.5</v>
      </c>
      <c r="AU109">
        <f>BK109</f>
        <v>0</v>
      </c>
      <c r="AV109">
        <f>H109</f>
        <v>0</v>
      </c>
      <c r="AW109">
        <f>AS109*AT109*AU109</f>
        <v>0</v>
      </c>
      <c r="AX109">
        <f>BC109/AR109</f>
        <v>0</v>
      </c>
      <c r="AY109">
        <f>(AV109-AN109)/AU109</f>
        <v>0</v>
      </c>
      <c r="AZ109">
        <f>(AK109-AR109)/AR109</f>
        <v>0</v>
      </c>
      <c r="BA109" t="s">
        <v>271</v>
      </c>
      <c r="BB109">
        <v>0</v>
      </c>
      <c r="BC109">
        <f>AR109-BB109</f>
        <v>0</v>
      </c>
      <c r="BD109">
        <f>(AR109-AQ109)/(AR109-BB109)</f>
        <v>0</v>
      </c>
      <c r="BE109">
        <f>(AK109-AR109)/(AK109-BB109)</f>
        <v>0</v>
      </c>
      <c r="BF109">
        <f>(AR109-AQ109)/(AR109-AJ109)</f>
        <v>0</v>
      </c>
      <c r="BG109">
        <f>(AK109-AR109)/(AK109-AJ109)</f>
        <v>0</v>
      </c>
      <c r="BH109">
        <f>(BD109*BB109/AQ109)</f>
        <v>0</v>
      </c>
      <c r="BI109">
        <f>(1-BH109)</f>
        <v>0</v>
      </c>
      <c r="BJ109">
        <f>$B$11*CH109+$C$11*CI109+$F$11*CJ109*(1-CM109)</f>
        <v>0</v>
      </c>
      <c r="BK109">
        <f>BJ109*BL109</f>
        <v>0</v>
      </c>
      <c r="BL109">
        <f>($B$11*$D$9+$C$11*$D$9+$F$11*((CW109+CO109)/MAX(CW109+CO109+CX109, 0.1)*$I$9+CX109/MAX(CW109+CO109+CX109, 0.1)*$J$9))/($B$11+$C$11+$F$11)</f>
        <v>0</v>
      </c>
      <c r="BM109">
        <f>($B$11*$K$9+$C$11*$K$9+$F$11*((CW109+CO109)/MAX(CW109+CO109+CX109, 0.1)*$P$9+CX109/MAX(CW109+CO109+CX109, 0.1)*$Q$9))/($B$11+$C$11+$F$11)</f>
        <v>0</v>
      </c>
      <c r="BN109">
        <v>6</v>
      </c>
      <c r="BO109">
        <v>0.5</v>
      </c>
      <c r="BP109" t="s">
        <v>272</v>
      </c>
      <c r="BQ109">
        <v>2</v>
      </c>
      <c r="BR109">
        <v>1604418413.1</v>
      </c>
      <c r="BS109">
        <v>287.278</v>
      </c>
      <c r="BT109">
        <v>312.321</v>
      </c>
      <c r="BU109">
        <v>21.7699</v>
      </c>
      <c r="BV109">
        <v>20.0438</v>
      </c>
      <c r="BW109">
        <v>287.314</v>
      </c>
      <c r="BX109">
        <v>21.4419</v>
      </c>
      <c r="BY109">
        <v>500.04</v>
      </c>
      <c r="BZ109">
        <v>100.544</v>
      </c>
      <c r="CA109">
        <v>0.0997006</v>
      </c>
      <c r="CB109">
        <v>25.1196</v>
      </c>
      <c r="CC109">
        <v>24.9975</v>
      </c>
      <c r="CD109">
        <v>999.9</v>
      </c>
      <c r="CE109">
        <v>0</v>
      </c>
      <c r="CF109">
        <v>0</v>
      </c>
      <c r="CG109">
        <v>10056.2</v>
      </c>
      <c r="CH109">
        <v>0</v>
      </c>
      <c r="CI109">
        <v>1.06395</v>
      </c>
      <c r="CJ109">
        <v>1200.1</v>
      </c>
      <c r="CK109">
        <v>0.967011</v>
      </c>
      <c r="CL109">
        <v>0.032989</v>
      </c>
      <c r="CM109">
        <v>0</v>
      </c>
      <c r="CN109">
        <v>2.7846</v>
      </c>
      <c r="CO109">
        <v>0</v>
      </c>
      <c r="CP109">
        <v>7923.02</v>
      </c>
      <c r="CQ109">
        <v>11402.4</v>
      </c>
      <c r="CR109">
        <v>38.125</v>
      </c>
      <c r="CS109">
        <v>41.187</v>
      </c>
      <c r="CT109">
        <v>39.562</v>
      </c>
      <c r="CU109">
        <v>39.937</v>
      </c>
      <c r="CV109">
        <v>38.437</v>
      </c>
      <c r="CW109">
        <v>1160.51</v>
      </c>
      <c r="CX109">
        <v>39.59</v>
      </c>
      <c r="CY109">
        <v>0</v>
      </c>
      <c r="CZ109">
        <v>1604418413.3</v>
      </c>
      <c r="DA109">
        <v>0</v>
      </c>
      <c r="DB109">
        <v>2.56285769230769</v>
      </c>
      <c r="DC109">
        <v>0.339449574298909</v>
      </c>
      <c r="DD109">
        <v>225.395213841113</v>
      </c>
      <c r="DE109">
        <v>7893.46423076923</v>
      </c>
      <c r="DF109">
        <v>15</v>
      </c>
      <c r="DG109">
        <v>1604417947.1</v>
      </c>
      <c r="DH109" t="s">
        <v>273</v>
      </c>
      <c r="DI109">
        <v>1604417940.1</v>
      </c>
      <c r="DJ109">
        <v>1604417947.1</v>
      </c>
      <c r="DK109">
        <v>1</v>
      </c>
      <c r="DL109">
        <v>-0.134</v>
      </c>
      <c r="DM109">
        <v>0.013</v>
      </c>
      <c r="DN109">
        <v>0.037</v>
      </c>
      <c r="DO109">
        <v>0.31</v>
      </c>
      <c r="DP109">
        <v>420</v>
      </c>
      <c r="DQ109">
        <v>20</v>
      </c>
      <c r="DR109">
        <v>0.08</v>
      </c>
      <c r="DS109">
        <v>0.06</v>
      </c>
      <c r="DT109">
        <v>0</v>
      </c>
      <c r="DU109">
        <v>0</v>
      </c>
      <c r="DV109" t="s">
        <v>274</v>
      </c>
      <c r="DW109">
        <v>100</v>
      </c>
      <c r="DX109">
        <v>100</v>
      </c>
      <c r="DY109">
        <v>-0.036</v>
      </c>
      <c r="DZ109">
        <v>0.328</v>
      </c>
      <c r="EA109">
        <v>-0.278027610152098</v>
      </c>
      <c r="EB109">
        <v>0.00106189765250334</v>
      </c>
      <c r="EC109">
        <v>-8.23004791133579e-07</v>
      </c>
      <c r="ED109">
        <v>1.95222372915411e-10</v>
      </c>
      <c r="EE109">
        <v>0.0605696754882689</v>
      </c>
      <c r="EF109">
        <v>0.0242991256848972</v>
      </c>
      <c r="EG109">
        <v>-0.00102667963148939</v>
      </c>
      <c r="EH109">
        <v>2.21636158600722e-05</v>
      </c>
      <c r="EI109">
        <v>2</v>
      </c>
      <c r="EJ109">
        <v>2037</v>
      </c>
      <c r="EK109">
        <v>1</v>
      </c>
      <c r="EL109">
        <v>24</v>
      </c>
      <c r="EM109">
        <v>7.9</v>
      </c>
      <c r="EN109">
        <v>7.8</v>
      </c>
      <c r="EO109">
        <v>2</v>
      </c>
      <c r="EP109">
        <v>511.557</v>
      </c>
      <c r="EQ109">
        <v>526.985</v>
      </c>
      <c r="ER109">
        <v>22.7964</v>
      </c>
      <c r="ES109">
        <v>25.4688</v>
      </c>
      <c r="ET109">
        <v>29.9999</v>
      </c>
      <c r="EU109">
        <v>25.3278</v>
      </c>
      <c r="EV109">
        <v>25.2878</v>
      </c>
      <c r="EW109">
        <v>16.468</v>
      </c>
      <c r="EX109">
        <v>26.0118</v>
      </c>
      <c r="EY109">
        <v>100</v>
      </c>
      <c r="EZ109">
        <v>22.8005</v>
      </c>
      <c r="FA109">
        <v>323.06</v>
      </c>
      <c r="FB109">
        <v>20</v>
      </c>
      <c r="FC109">
        <v>102.33</v>
      </c>
      <c r="FD109">
        <v>102.102</v>
      </c>
    </row>
    <row r="110" spans="1:160">
      <c r="A110">
        <v>94</v>
      </c>
      <c r="B110">
        <v>1604418415.1</v>
      </c>
      <c r="C110">
        <v>186</v>
      </c>
      <c r="D110" t="s">
        <v>459</v>
      </c>
      <c r="E110" t="s">
        <v>460</v>
      </c>
      <c r="F110">
        <v>1604418415.1</v>
      </c>
      <c r="G110">
        <f>BY110*AE110*(BU110-BV110)/(100*BN110*(1000-AE110*BU110))</f>
        <v>0</v>
      </c>
      <c r="H110">
        <f>BY110*AE110*(BT110-BS110*(1000-AE110*BV110)/(1000-AE110*BU110))/(100*BN110)</f>
        <v>0</v>
      </c>
      <c r="I110">
        <f>BS110 - IF(AE110&gt;1, H110*BN110*100.0/(AG110*CG110), 0)</f>
        <v>0</v>
      </c>
      <c r="J110">
        <f>((P110-G110/2)*I110-H110)/(P110+G110/2)</f>
        <v>0</v>
      </c>
      <c r="K110">
        <f>J110*(BZ110+CA110)/1000.0</f>
        <v>0</v>
      </c>
      <c r="L110">
        <f>(BS110 - IF(AE110&gt;1, H110*BN110*100.0/(AG110*CG110), 0))*(BZ110+CA110)/1000.0</f>
        <v>0</v>
      </c>
      <c r="M110">
        <f>2.0/((1/O110-1/N110)+SIGN(O110)*SQRT((1/O110-1/N110)*(1/O110-1/N110) + 4*BO110/((BO110+1)*(BO110+1))*(2*1/O110*1/N110-1/N110*1/N110)))</f>
        <v>0</v>
      </c>
      <c r="N110">
        <f>IF(LEFT(BP110,1)&lt;&gt;"0",IF(LEFT(BP110,1)="1",3.0,BQ110),$D$5+$E$5*(CG110*BZ110/($K$5*1000))+$F$5*(CG110*BZ110/($K$5*1000))*MAX(MIN(BN110,$J$5),$I$5)*MAX(MIN(BN110,$J$5),$I$5)+$G$5*MAX(MIN(BN110,$J$5),$I$5)*(CG110*BZ110/($K$5*1000))+$H$5*(CG110*BZ110/($K$5*1000))*(CG110*BZ110/($K$5*1000)))</f>
        <v>0</v>
      </c>
      <c r="O110">
        <f>G110*(1000-(1000*0.61365*exp(17.502*S110/(240.97+S110))/(BZ110+CA110)+BU110)/2)/(1000*0.61365*exp(17.502*S110/(240.97+S110))/(BZ110+CA110)-BU110)</f>
        <v>0</v>
      </c>
      <c r="P110">
        <f>1/((BO110+1)/(M110/1.6)+1/(N110/1.37)) + BO110/((BO110+1)/(M110/1.6) + BO110/(N110/1.37))</f>
        <v>0</v>
      </c>
      <c r="Q110">
        <f>(BK110*BM110)</f>
        <v>0</v>
      </c>
      <c r="R110">
        <f>(CB110+(Q110+2*0.95*5.67E-8*(((CB110+$B$7)+273)^4-(CB110+273)^4)-44100*G110)/(1.84*29.3*N110+8*0.95*5.67E-8*(CB110+273)^3))</f>
        <v>0</v>
      </c>
      <c r="S110">
        <f>($C$7*CC110+$D$7*CD110+$E$7*R110)</f>
        <v>0</v>
      </c>
      <c r="T110">
        <f>0.61365*exp(17.502*S110/(240.97+S110))</f>
        <v>0</v>
      </c>
      <c r="U110">
        <f>(V110/W110*100)</f>
        <v>0</v>
      </c>
      <c r="V110">
        <f>BU110*(BZ110+CA110)/1000</f>
        <v>0</v>
      </c>
      <c r="W110">
        <f>0.61365*exp(17.502*CB110/(240.97+CB110))</f>
        <v>0</v>
      </c>
      <c r="X110">
        <f>(T110-BU110*(BZ110+CA110)/1000)</f>
        <v>0</v>
      </c>
      <c r="Y110">
        <f>(-G110*44100)</f>
        <v>0</v>
      </c>
      <c r="Z110">
        <f>2*29.3*N110*0.92*(CB110-S110)</f>
        <v>0</v>
      </c>
      <c r="AA110">
        <f>2*0.95*5.67E-8*(((CB110+$B$7)+273)^4-(S110+273)^4)</f>
        <v>0</v>
      </c>
      <c r="AB110">
        <f>Q110+AA110+Y110+Z110</f>
        <v>0</v>
      </c>
      <c r="AC110">
        <v>0</v>
      </c>
      <c r="AD110">
        <v>0</v>
      </c>
      <c r="AE110">
        <f>IF(AC110*$H$13&gt;=AG110,1.0,(AG110/(AG110-AC110*$H$13)))</f>
        <v>0</v>
      </c>
      <c r="AF110">
        <f>(AE110-1)*100</f>
        <v>0</v>
      </c>
      <c r="AG110">
        <f>MAX(0,($B$13+$C$13*CG110)/(1+$D$13*CG110)*BZ110/(CB110+273)*$E$13)</f>
        <v>0</v>
      </c>
      <c r="AH110" t="s">
        <v>271</v>
      </c>
      <c r="AI110" t="s">
        <v>271</v>
      </c>
      <c r="AJ110">
        <v>0</v>
      </c>
      <c r="AK110">
        <v>0</v>
      </c>
      <c r="AL110">
        <f>AK110-AJ110</f>
        <v>0</v>
      </c>
      <c r="AM110">
        <f>AL110/AK110</f>
        <v>0</v>
      </c>
      <c r="AN110">
        <v>0</v>
      </c>
      <c r="AO110" t="s">
        <v>271</v>
      </c>
      <c r="AP110" t="s">
        <v>271</v>
      </c>
      <c r="AQ110">
        <v>0</v>
      </c>
      <c r="AR110">
        <v>0</v>
      </c>
      <c r="AS110">
        <f>1-AQ110/AR110</f>
        <v>0</v>
      </c>
      <c r="AT110">
        <v>0.5</v>
      </c>
      <c r="AU110">
        <f>BK110</f>
        <v>0</v>
      </c>
      <c r="AV110">
        <f>H110</f>
        <v>0</v>
      </c>
      <c r="AW110">
        <f>AS110*AT110*AU110</f>
        <v>0</v>
      </c>
      <c r="AX110">
        <f>BC110/AR110</f>
        <v>0</v>
      </c>
      <c r="AY110">
        <f>(AV110-AN110)/AU110</f>
        <v>0</v>
      </c>
      <c r="AZ110">
        <f>(AK110-AR110)/AR110</f>
        <v>0</v>
      </c>
      <c r="BA110" t="s">
        <v>271</v>
      </c>
      <c r="BB110">
        <v>0</v>
      </c>
      <c r="BC110">
        <f>AR110-BB110</f>
        <v>0</v>
      </c>
      <c r="BD110">
        <f>(AR110-AQ110)/(AR110-BB110)</f>
        <v>0</v>
      </c>
      <c r="BE110">
        <f>(AK110-AR110)/(AK110-BB110)</f>
        <v>0</v>
      </c>
      <c r="BF110">
        <f>(AR110-AQ110)/(AR110-AJ110)</f>
        <v>0</v>
      </c>
      <c r="BG110">
        <f>(AK110-AR110)/(AK110-AJ110)</f>
        <v>0</v>
      </c>
      <c r="BH110">
        <f>(BD110*BB110/AQ110)</f>
        <v>0</v>
      </c>
      <c r="BI110">
        <f>(1-BH110)</f>
        <v>0</v>
      </c>
      <c r="BJ110">
        <f>$B$11*CH110+$C$11*CI110+$F$11*CJ110*(1-CM110)</f>
        <v>0</v>
      </c>
      <c r="BK110">
        <f>BJ110*BL110</f>
        <v>0</v>
      </c>
      <c r="BL110">
        <f>($B$11*$D$9+$C$11*$D$9+$F$11*((CW110+CO110)/MAX(CW110+CO110+CX110, 0.1)*$I$9+CX110/MAX(CW110+CO110+CX110, 0.1)*$J$9))/($B$11+$C$11+$F$11)</f>
        <v>0</v>
      </c>
      <c r="BM110">
        <f>($B$11*$K$9+$C$11*$K$9+$F$11*((CW110+CO110)/MAX(CW110+CO110+CX110, 0.1)*$P$9+CX110/MAX(CW110+CO110+CX110, 0.1)*$Q$9))/($B$11+$C$11+$F$11)</f>
        <v>0</v>
      </c>
      <c r="BN110">
        <v>6</v>
      </c>
      <c r="BO110">
        <v>0.5</v>
      </c>
      <c r="BP110" t="s">
        <v>272</v>
      </c>
      <c r="BQ110">
        <v>2</v>
      </c>
      <c r="BR110">
        <v>1604418415.1</v>
      </c>
      <c r="BS110">
        <v>290.416</v>
      </c>
      <c r="BT110">
        <v>315.532</v>
      </c>
      <c r="BU110">
        <v>21.771</v>
      </c>
      <c r="BV110">
        <v>20.0448</v>
      </c>
      <c r="BW110">
        <v>290.45</v>
      </c>
      <c r="BX110">
        <v>21.4429</v>
      </c>
      <c r="BY110">
        <v>499.937</v>
      </c>
      <c r="BZ110">
        <v>100.544</v>
      </c>
      <c r="CA110">
        <v>0.0999312</v>
      </c>
      <c r="CB110">
        <v>25.119</v>
      </c>
      <c r="CC110">
        <v>24.9944</v>
      </c>
      <c r="CD110">
        <v>999.9</v>
      </c>
      <c r="CE110">
        <v>0</v>
      </c>
      <c r="CF110">
        <v>0</v>
      </c>
      <c r="CG110">
        <v>10013.8</v>
      </c>
      <c r="CH110">
        <v>0</v>
      </c>
      <c r="CI110">
        <v>1.06395</v>
      </c>
      <c r="CJ110">
        <v>1200.1</v>
      </c>
      <c r="CK110">
        <v>0.967011</v>
      </c>
      <c r="CL110">
        <v>0.032989</v>
      </c>
      <c r="CM110">
        <v>0</v>
      </c>
      <c r="CN110">
        <v>2.4941</v>
      </c>
      <c r="CO110">
        <v>0</v>
      </c>
      <c r="CP110">
        <v>7930.66</v>
      </c>
      <c r="CQ110">
        <v>11402.4</v>
      </c>
      <c r="CR110">
        <v>38.125</v>
      </c>
      <c r="CS110">
        <v>41.187</v>
      </c>
      <c r="CT110">
        <v>39.562</v>
      </c>
      <c r="CU110">
        <v>39.937</v>
      </c>
      <c r="CV110">
        <v>38.375</v>
      </c>
      <c r="CW110">
        <v>1160.51</v>
      </c>
      <c r="CX110">
        <v>39.59</v>
      </c>
      <c r="CY110">
        <v>0</v>
      </c>
      <c r="CZ110">
        <v>1604418415.1</v>
      </c>
      <c r="DA110">
        <v>0</v>
      </c>
      <c r="DB110">
        <v>2.573296</v>
      </c>
      <c r="DC110">
        <v>0.644500003964778</v>
      </c>
      <c r="DD110">
        <v>229.296154189334</v>
      </c>
      <c r="DE110">
        <v>7901.4608</v>
      </c>
      <c r="DF110">
        <v>15</v>
      </c>
      <c r="DG110">
        <v>1604417947.1</v>
      </c>
      <c r="DH110" t="s">
        <v>273</v>
      </c>
      <c r="DI110">
        <v>1604417940.1</v>
      </c>
      <c r="DJ110">
        <v>1604417947.1</v>
      </c>
      <c r="DK110">
        <v>1</v>
      </c>
      <c r="DL110">
        <v>-0.134</v>
      </c>
      <c r="DM110">
        <v>0.013</v>
      </c>
      <c r="DN110">
        <v>0.037</v>
      </c>
      <c r="DO110">
        <v>0.31</v>
      </c>
      <c r="DP110">
        <v>420</v>
      </c>
      <c r="DQ110">
        <v>20</v>
      </c>
      <c r="DR110">
        <v>0.08</v>
      </c>
      <c r="DS110">
        <v>0.06</v>
      </c>
      <c r="DT110">
        <v>0</v>
      </c>
      <c r="DU110">
        <v>0</v>
      </c>
      <c r="DV110" t="s">
        <v>274</v>
      </c>
      <c r="DW110">
        <v>100</v>
      </c>
      <c r="DX110">
        <v>100</v>
      </c>
      <c r="DY110">
        <v>-0.034</v>
      </c>
      <c r="DZ110">
        <v>0.3281</v>
      </c>
      <c r="EA110">
        <v>-0.278027610152098</v>
      </c>
      <c r="EB110">
        <v>0.00106189765250334</v>
      </c>
      <c r="EC110">
        <v>-8.23004791133579e-07</v>
      </c>
      <c r="ED110">
        <v>1.95222372915411e-10</v>
      </c>
      <c r="EE110">
        <v>0.0605696754882689</v>
      </c>
      <c r="EF110">
        <v>0.0242991256848972</v>
      </c>
      <c r="EG110">
        <v>-0.00102667963148939</v>
      </c>
      <c r="EH110">
        <v>2.21636158600722e-05</v>
      </c>
      <c r="EI110">
        <v>2</v>
      </c>
      <c r="EJ110">
        <v>2037</v>
      </c>
      <c r="EK110">
        <v>1</v>
      </c>
      <c r="EL110">
        <v>24</v>
      </c>
      <c r="EM110">
        <v>7.9</v>
      </c>
      <c r="EN110">
        <v>7.8</v>
      </c>
      <c r="EO110">
        <v>2</v>
      </c>
      <c r="EP110">
        <v>511.429</v>
      </c>
      <c r="EQ110">
        <v>527.031</v>
      </c>
      <c r="ER110">
        <v>22.7985</v>
      </c>
      <c r="ES110">
        <v>25.468</v>
      </c>
      <c r="ET110">
        <v>29.9999</v>
      </c>
      <c r="EU110">
        <v>25.3278</v>
      </c>
      <c r="EV110">
        <v>25.2868</v>
      </c>
      <c r="EW110">
        <v>16.62</v>
      </c>
      <c r="EX110">
        <v>26.0118</v>
      </c>
      <c r="EY110">
        <v>100</v>
      </c>
      <c r="EZ110">
        <v>22.8005</v>
      </c>
      <c r="FA110">
        <v>328.14</v>
      </c>
      <c r="FB110">
        <v>20</v>
      </c>
      <c r="FC110">
        <v>102.33</v>
      </c>
      <c r="FD110">
        <v>102.103</v>
      </c>
    </row>
    <row r="111" spans="1:160">
      <c r="A111">
        <v>95</v>
      </c>
      <c r="B111">
        <v>1604418417.1</v>
      </c>
      <c r="C111">
        <v>188</v>
      </c>
      <c r="D111" t="s">
        <v>461</v>
      </c>
      <c r="E111" t="s">
        <v>462</v>
      </c>
      <c r="F111">
        <v>1604418417.1</v>
      </c>
      <c r="G111">
        <f>BY111*AE111*(BU111-BV111)/(100*BN111*(1000-AE111*BU111))</f>
        <v>0</v>
      </c>
      <c r="H111">
        <f>BY111*AE111*(BT111-BS111*(1000-AE111*BV111)/(1000-AE111*BU111))/(100*BN111)</f>
        <v>0</v>
      </c>
      <c r="I111">
        <f>BS111 - IF(AE111&gt;1, H111*BN111*100.0/(AG111*CG111), 0)</f>
        <v>0</v>
      </c>
      <c r="J111">
        <f>((P111-G111/2)*I111-H111)/(P111+G111/2)</f>
        <v>0</v>
      </c>
      <c r="K111">
        <f>J111*(BZ111+CA111)/1000.0</f>
        <v>0</v>
      </c>
      <c r="L111">
        <f>(BS111 - IF(AE111&gt;1, H111*BN111*100.0/(AG111*CG111), 0))*(BZ111+CA111)/1000.0</f>
        <v>0</v>
      </c>
      <c r="M111">
        <f>2.0/((1/O111-1/N111)+SIGN(O111)*SQRT((1/O111-1/N111)*(1/O111-1/N111) + 4*BO111/((BO111+1)*(BO111+1))*(2*1/O111*1/N111-1/N111*1/N111)))</f>
        <v>0</v>
      </c>
      <c r="N111">
        <f>IF(LEFT(BP111,1)&lt;&gt;"0",IF(LEFT(BP111,1)="1",3.0,BQ111),$D$5+$E$5*(CG111*BZ111/($K$5*1000))+$F$5*(CG111*BZ111/($K$5*1000))*MAX(MIN(BN111,$J$5),$I$5)*MAX(MIN(BN111,$J$5),$I$5)+$G$5*MAX(MIN(BN111,$J$5),$I$5)*(CG111*BZ111/($K$5*1000))+$H$5*(CG111*BZ111/($K$5*1000))*(CG111*BZ111/($K$5*1000)))</f>
        <v>0</v>
      </c>
      <c r="O111">
        <f>G111*(1000-(1000*0.61365*exp(17.502*S111/(240.97+S111))/(BZ111+CA111)+BU111)/2)/(1000*0.61365*exp(17.502*S111/(240.97+S111))/(BZ111+CA111)-BU111)</f>
        <v>0</v>
      </c>
      <c r="P111">
        <f>1/((BO111+1)/(M111/1.6)+1/(N111/1.37)) + BO111/((BO111+1)/(M111/1.6) + BO111/(N111/1.37))</f>
        <v>0</v>
      </c>
      <c r="Q111">
        <f>(BK111*BM111)</f>
        <v>0</v>
      </c>
      <c r="R111">
        <f>(CB111+(Q111+2*0.95*5.67E-8*(((CB111+$B$7)+273)^4-(CB111+273)^4)-44100*G111)/(1.84*29.3*N111+8*0.95*5.67E-8*(CB111+273)^3))</f>
        <v>0</v>
      </c>
      <c r="S111">
        <f>($C$7*CC111+$D$7*CD111+$E$7*R111)</f>
        <v>0</v>
      </c>
      <c r="T111">
        <f>0.61365*exp(17.502*S111/(240.97+S111))</f>
        <v>0</v>
      </c>
      <c r="U111">
        <f>(V111/W111*100)</f>
        <v>0</v>
      </c>
      <c r="V111">
        <f>BU111*(BZ111+CA111)/1000</f>
        <v>0</v>
      </c>
      <c r="W111">
        <f>0.61365*exp(17.502*CB111/(240.97+CB111))</f>
        <v>0</v>
      </c>
      <c r="X111">
        <f>(T111-BU111*(BZ111+CA111)/1000)</f>
        <v>0</v>
      </c>
      <c r="Y111">
        <f>(-G111*44100)</f>
        <v>0</v>
      </c>
      <c r="Z111">
        <f>2*29.3*N111*0.92*(CB111-S111)</f>
        <v>0</v>
      </c>
      <c r="AA111">
        <f>2*0.95*5.67E-8*(((CB111+$B$7)+273)^4-(S111+273)^4)</f>
        <v>0</v>
      </c>
      <c r="AB111">
        <f>Q111+AA111+Y111+Z111</f>
        <v>0</v>
      </c>
      <c r="AC111">
        <v>0</v>
      </c>
      <c r="AD111">
        <v>0</v>
      </c>
      <c r="AE111">
        <f>IF(AC111*$H$13&gt;=AG111,1.0,(AG111/(AG111-AC111*$H$13)))</f>
        <v>0</v>
      </c>
      <c r="AF111">
        <f>(AE111-1)*100</f>
        <v>0</v>
      </c>
      <c r="AG111">
        <f>MAX(0,($B$13+$C$13*CG111)/(1+$D$13*CG111)*BZ111/(CB111+273)*$E$13)</f>
        <v>0</v>
      </c>
      <c r="AH111" t="s">
        <v>271</v>
      </c>
      <c r="AI111" t="s">
        <v>271</v>
      </c>
      <c r="AJ111">
        <v>0</v>
      </c>
      <c r="AK111">
        <v>0</v>
      </c>
      <c r="AL111">
        <f>AK111-AJ111</f>
        <v>0</v>
      </c>
      <c r="AM111">
        <f>AL111/AK111</f>
        <v>0</v>
      </c>
      <c r="AN111">
        <v>0</v>
      </c>
      <c r="AO111" t="s">
        <v>271</v>
      </c>
      <c r="AP111" t="s">
        <v>271</v>
      </c>
      <c r="AQ111">
        <v>0</v>
      </c>
      <c r="AR111">
        <v>0</v>
      </c>
      <c r="AS111">
        <f>1-AQ111/AR111</f>
        <v>0</v>
      </c>
      <c r="AT111">
        <v>0.5</v>
      </c>
      <c r="AU111">
        <f>BK111</f>
        <v>0</v>
      </c>
      <c r="AV111">
        <f>H111</f>
        <v>0</v>
      </c>
      <c r="AW111">
        <f>AS111*AT111*AU111</f>
        <v>0</v>
      </c>
      <c r="AX111">
        <f>BC111/AR111</f>
        <v>0</v>
      </c>
      <c r="AY111">
        <f>(AV111-AN111)/AU111</f>
        <v>0</v>
      </c>
      <c r="AZ111">
        <f>(AK111-AR111)/AR111</f>
        <v>0</v>
      </c>
      <c r="BA111" t="s">
        <v>271</v>
      </c>
      <c r="BB111">
        <v>0</v>
      </c>
      <c r="BC111">
        <f>AR111-BB111</f>
        <v>0</v>
      </c>
      <c r="BD111">
        <f>(AR111-AQ111)/(AR111-BB111)</f>
        <v>0</v>
      </c>
      <c r="BE111">
        <f>(AK111-AR111)/(AK111-BB111)</f>
        <v>0</v>
      </c>
      <c r="BF111">
        <f>(AR111-AQ111)/(AR111-AJ111)</f>
        <v>0</v>
      </c>
      <c r="BG111">
        <f>(AK111-AR111)/(AK111-AJ111)</f>
        <v>0</v>
      </c>
      <c r="BH111">
        <f>(BD111*BB111/AQ111)</f>
        <v>0</v>
      </c>
      <c r="BI111">
        <f>(1-BH111)</f>
        <v>0</v>
      </c>
      <c r="BJ111">
        <f>$B$11*CH111+$C$11*CI111+$F$11*CJ111*(1-CM111)</f>
        <v>0</v>
      </c>
      <c r="BK111">
        <f>BJ111*BL111</f>
        <v>0</v>
      </c>
      <c r="BL111">
        <f>($B$11*$D$9+$C$11*$D$9+$F$11*((CW111+CO111)/MAX(CW111+CO111+CX111, 0.1)*$I$9+CX111/MAX(CW111+CO111+CX111, 0.1)*$J$9))/($B$11+$C$11+$F$11)</f>
        <v>0</v>
      </c>
      <c r="BM111">
        <f>($B$11*$K$9+$C$11*$K$9+$F$11*((CW111+CO111)/MAX(CW111+CO111+CX111, 0.1)*$P$9+CX111/MAX(CW111+CO111+CX111, 0.1)*$Q$9))/($B$11+$C$11+$F$11)</f>
        <v>0</v>
      </c>
      <c r="BN111">
        <v>6</v>
      </c>
      <c r="BO111">
        <v>0.5</v>
      </c>
      <c r="BP111" t="s">
        <v>272</v>
      </c>
      <c r="BQ111">
        <v>2</v>
      </c>
      <c r="BR111">
        <v>1604418417.1</v>
      </c>
      <c r="BS111">
        <v>293.525</v>
      </c>
      <c r="BT111">
        <v>318.825</v>
      </c>
      <c r="BU111">
        <v>21.7711</v>
      </c>
      <c r="BV111">
        <v>20.0478</v>
      </c>
      <c r="BW111">
        <v>293.557</v>
      </c>
      <c r="BX111">
        <v>21.443</v>
      </c>
      <c r="BY111">
        <v>500.052</v>
      </c>
      <c r="BZ111">
        <v>100.543</v>
      </c>
      <c r="CA111">
        <v>0.100244</v>
      </c>
      <c r="CB111">
        <v>25.1213</v>
      </c>
      <c r="CC111">
        <v>24.9907</v>
      </c>
      <c r="CD111">
        <v>999.9</v>
      </c>
      <c r="CE111">
        <v>0</v>
      </c>
      <c r="CF111">
        <v>0</v>
      </c>
      <c r="CG111">
        <v>10000.6</v>
      </c>
      <c r="CH111">
        <v>0</v>
      </c>
      <c r="CI111">
        <v>1.06395</v>
      </c>
      <c r="CJ111">
        <v>1200.11</v>
      </c>
      <c r="CK111">
        <v>0.967011</v>
      </c>
      <c r="CL111">
        <v>0.032989</v>
      </c>
      <c r="CM111">
        <v>0</v>
      </c>
      <c r="CN111">
        <v>2.6745</v>
      </c>
      <c r="CO111">
        <v>0</v>
      </c>
      <c r="CP111">
        <v>7940.25</v>
      </c>
      <c r="CQ111">
        <v>11402.5</v>
      </c>
      <c r="CR111">
        <v>38.125</v>
      </c>
      <c r="CS111">
        <v>41.187</v>
      </c>
      <c r="CT111">
        <v>39.562</v>
      </c>
      <c r="CU111">
        <v>39.937</v>
      </c>
      <c r="CV111">
        <v>38.437</v>
      </c>
      <c r="CW111">
        <v>1160.52</v>
      </c>
      <c r="CX111">
        <v>39.59</v>
      </c>
      <c r="CY111">
        <v>0</v>
      </c>
      <c r="CZ111">
        <v>1604418417.5</v>
      </c>
      <c r="DA111">
        <v>0</v>
      </c>
      <c r="DB111">
        <v>2.599936</v>
      </c>
      <c r="DC111">
        <v>0.446323084204231</v>
      </c>
      <c r="DD111">
        <v>236.518461139424</v>
      </c>
      <c r="DE111">
        <v>7910.7652</v>
      </c>
      <c r="DF111">
        <v>15</v>
      </c>
      <c r="DG111">
        <v>1604417947.1</v>
      </c>
      <c r="DH111" t="s">
        <v>273</v>
      </c>
      <c r="DI111">
        <v>1604417940.1</v>
      </c>
      <c r="DJ111">
        <v>1604417947.1</v>
      </c>
      <c r="DK111">
        <v>1</v>
      </c>
      <c r="DL111">
        <v>-0.134</v>
      </c>
      <c r="DM111">
        <v>0.013</v>
      </c>
      <c r="DN111">
        <v>0.037</v>
      </c>
      <c r="DO111">
        <v>0.31</v>
      </c>
      <c r="DP111">
        <v>420</v>
      </c>
      <c r="DQ111">
        <v>20</v>
      </c>
      <c r="DR111">
        <v>0.08</v>
      </c>
      <c r="DS111">
        <v>0.06</v>
      </c>
      <c r="DT111">
        <v>0</v>
      </c>
      <c r="DU111">
        <v>0</v>
      </c>
      <c r="DV111" t="s">
        <v>274</v>
      </c>
      <c r="DW111">
        <v>100</v>
      </c>
      <c r="DX111">
        <v>100</v>
      </c>
      <c r="DY111">
        <v>-0.032</v>
      </c>
      <c r="DZ111">
        <v>0.3281</v>
      </c>
      <c r="EA111">
        <v>-0.278027610152098</v>
      </c>
      <c r="EB111">
        <v>0.00106189765250334</v>
      </c>
      <c r="EC111">
        <v>-8.23004791133579e-07</v>
      </c>
      <c r="ED111">
        <v>1.95222372915411e-10</v>
      </c>
      <c r="EE111">
        <v>0.0605696754882689</v>
      </c>
      <c r="EF111">
        <v>0.0242991256848972</v>
      </c>
      <c r="EG111">
        <v>-0.00102667963148939</v>
      </c>
      <c r="EH111">
        <v>2.21636158600722e-05</v>
      </c>
      <c r="EI111">
        <v>2</v>
      </c>
      <c r="EJ111">
        <v>2037</v>
      </c>
      <c r="EK111">
        <v>1</v>
      </c>
      <c r="EL111">
        <v>24</v>
      </c>
      <c r="EM111">
        <v>8</v>
      </c>
      <c r="EN111">
        <v>7.8</v>
      </c>
      <c r="EO111">
        <v>2</v>
      </c>
      <c r="EP111">
        <v>511.557</v>
      </c>
      <c r="EQ111">
        <v>526.873</v>
      </c>
      <c r="ER111">
        <v>22.8002</v>
      </c>
      <c r="ES111">
        <v>25.467</v>
      </c>
      <c r="ET111">
        <v>29.9999</v>
      </c>
      <c r="EU111">
        <v>25.3278</v>
      </c>
      <c r="EV111">
        <v>25.2864</v>
      </c>
      <c r="EW111">
        <v>16.7225</v>
      </c>
      <c r="EX111">
        <v>26.0118</v>
      </c>
      <c r="EY111">
        <v>100</v>
      </c>
      <c r="EZ111">
        <v>22.8005</v>
      </c>
      <c r="FA111">
        <v>333.22</v>
      </c>
      <c r="FB111">
        <v>20</v>
      </c>
      <c r="FC111">
        <v>102.331</v>
      </c>
      <c r="FD111">
        <v>102.103</v>
      </c>
    </row>
    <row r="112" spans="1:160">
      <c r="A112">
        <v>96</v>
      </c>
      <c r="B112">
        <v>1604418419.1</v>
      </c>
      <c r="C112">
        <v>190</v>
      </c>
      <c r="D112" t="s">
        <v>463</v>
      </c>
      <c r="E112" t="s">
        <v>464</v>
      </c>
      <c r="F112">
        <v>1604418419.1</v>
      </c>
      <c r="G112">
        <f>BY112*AE112*(BU112-BV112)/(100*BN112*(1000-AE112*BU112))</f>
        <v>0</v>
      </c>
      <c r="H112">
        <f>BY112*AE112*(BT112-BS112*(1000-AE112*BV112)/(1000-AE112*BU112))/(100*BN112)</f>
        <v>0</v>
      </c>
      <c r="I112">
        <f>BS112 - IF(AE112&gt;1, H112*BN112*100.0/(AG112*CG112), 0)</f>
        <v>0</v>
      </c>
      <c r="J112">
        <f>((P112-G112/2)*I112-H112)/(P112+G112/2)</f>
        <v>0</v>
      </c>
      <c r="K112">
        <f>J112*(BZ112+CA112)/1000.0</f>
        <v>0</v>
      </c>
      <c r="L112">
        <f>(BS112 - IF(AE112&gt;1, H112*BN112*100.0/(AG112*CG112), 0))*(BZ112+CA112)/1000.0</f>
        <v>0</v>
      </c>
      <c r="M112">
        <f>2.0/((1/O112-1/N112)+SIGN(O112)*SQRT((1/O112-1/N112)*(1/O112-1/N112) + 4*BO112/((BO112+1)*(BO112+1))*(2*1/O112*1/N112-1/N112*1/N112)))</f>
        <v>0</v>
      </c>
      <c r="N112">
        <f>IF(LEFT(BP112,1)&lt;&gt;"0",IF(LEFT(BP112,1)="1",3.0,BQ112),$D$5+$E$5*(CG112*BZ112/($K$5*1000))+$F$5*(CG112*BZ112/($K$5*1000))*MAX(MIN(BN112,$J$5),$I$5)*MAX(MIN(BN112,$J$5),$I$5)+$G$5*MAX(MIN(BN112,$J$5),$I$5)*(CG112*BZ112/($K$5*1000))+$H$5*(CG112*BZ112/($K$5*1000))*(CG112*BZ112/($K$5*1000)))</f>
        <v>0</v>
      </c>
      <c r="O112">
        <f>G112*(1000-(1000*0.61365*exp(17.502*S112/(240.97+S112))/(BZ112+CA112)+BU112)/2)/(1000*0.61365*exp(17.502*S112/(240.97+S112))/(BZ112+CA112)-BU112)</f>
        <v>0</v>
      </c>
      <c r="P112">
        <f>1/((BO112+1)/(M112/1.6)+1/(N112/1.37)) + BO112/((BO112+1)/(M112/1.6) + BO112/(N112/1.37))</f>
        <v>0</v>
      </c>
      <c r="Q112">
        <f>(BK112*BM112)</f>
        <v>0</v>
      </c>
      <c r="R112">
        <f>(CB112+(Q112+2*0.95*5.67E-8*(((CB112+$B$7)+273)^4-(CB112+273)^4)-44100*G112)/(1.84*29.3*N112+8*0.95*5.67E-8*(CB112+273)^3))</f>
        <v>0</v>
      </c>
      <c r="S112">
        <f>($C$7*CC112+$D$7*CD112+$E$7*R112)</f>
        <v>0</v>
      </c>
      <c r="T112">
        <f>0.61365*exp(17.502*S112/(240.97+S112))</f>
        <v>0</v>
      </c>
      <c r="U112">
        <f>(V112/W112*100)</f>
        <v>0</v>
      </c>
      <c r="V112">
        <f>BU112*(BZ112+CA112)/1000</f>
        <v>0</v>
      </c>
      <c r="W112">
        <f>0.61365*exp(17.502*CB112/(240.97+CB112))</f>
        <v>0</v>
      </c>
      <c r="X112">
        <f>(T112-BU112*(BZ112+CA112)/1000)</f>
        <v>0</v>
      </c>
      <c r="Y112">
        <f>(-G112*44100)</f>
        <v>0</v>
      </c>
      <c r="Z112">
        <f>2*29.3*N112*0.92*(CB112-S112)</f>
        <v>0</v>
      </c>
      <c r="AA112">
        <f>2*0.95*5.67E-8*(((CB112+$B$7)+273)^4-(S112+273)^4)</f>
        <v>0</v>
      </c>
      <c r="AB112">
        <f>Q112+AA112+Y112+Z112</f>
        <v>0</v>
      </c>
      <c r="AC112">
        <v>0</v>
      </c>
      <c r="AD112">
        <v>0</v>
      </c>
      <c r="AE112">
        <f>IF(AC112*$H$13&gt;=AG112,1.0,(AG112/(AG112-AC112*$H$13)))</f>
        <v>0</v>
      </c>
      <c r="AF112">
        <f>(AE112-1)*100</f>
        <v>0</v>
      </c>
      <c r="AG112">
        <f>MAX(0,($B$13+$C$13*CG112)/(1+$D$13*CG112)*BZ112/(CB112+273)*$E$13)</f>
        <v>0</v>
      </c>
      <c r="AH112" t="s">
        <v>271</v>
      </c>
      <c r="AI112" t="s">
        <v>271</v>
      </c>
      <c r="AJ112">
        <v>0</v>
      </c>
      <c r="AK112">
        <v>0</v>
      </c>
      <c r="AL112">
        <f>AK112-AJ112</f>
        <v>0</v>
      </c>
      <c r="AM112">
        <f>AL112/AK112</f>
        <v>0</v>
      </c>
      <c r="AN112">
        <v>0</v>
      </c>
      <c r="AO112" t="s">
        <v>271</v>
      </c>
      <c r="AP112" t="s">
        <v>271</v>
      </c>
      <c r="AQ112">
        <v>0</v>
      </c>
      <c r="AR112">
        <v>0</v>
      </c>
      <c r="AS112">
        <f>1-AQ112/AR112</f>
        <v>0</v>
      </c>
      <c r="AT112">
        <v>0.5</v>
      </c>
      <c r="AU112">
        <f>BK112</f>
        <v>0</v>
      </c>
      <c r="AV112">
        <f>H112</f>
        <v>0</v>
      </c>
      <c r="AW112">
        <f>AS112*AT112*AU112</f>
        <v>0</v>
      </c>
      <c r="AX112">
        <f>BC112/AR112</f>
        <v>0</v>
      </c>
      <c r="AY112">
        <f>(AV112-AN112)/AU112</f>
        <v>0</v>
      </c>
      <c r="AZ112">
        <f>(AK112-AR112)/AR112</f>
        <v>0</v>
      </c>
      <c r="BA112" t="s">
        <v>271</v>
      </c>
      <c r="BB112">
        <v>0</v>
      </c>
      <c r="BC112">
        <f>AR112-BB112</f>
        <v>0</v>
      </c>
      <c r="BD112">
        <f>(AR112-AQ112)/(AR112-BB112)</f>
        <v>0</v>
      </c>
      <c r="BE112">
        <f>(AK112-AR112)/(AK112-BB112)</f>
        <v>0</v>
      </c>
      <c r="BF112">
        <f>(AR112-AQ112)/(AR112-AJ112)</f>
        <v>0</v>
      </c>
      <c r="BG112">
        <f>(AK112-AR112)/(AK112-AJ112)</f>
        <v>0</v>
      </c>
      <c r="BH112">
        <f>(BD112*BB112/AQ112)</f>
        <v>0</v>
      </c>
      <c r="BI112">
        <f>(1-BH112)</f>
        <v>0</v>
      </c>
      <c r="BJ112">
        <f>$B$11*CH112+$C$11*CI112+$F$11*CJ112*(1-CM112)</f>
        <v>0</v>
      </c>
      <c r="BK112">
        <f>BJ112*BL112</f>
        <v>0</v>
      </c>
      <c r="BL112">
        <f>($B$11*$D$9+$C$11*$D$9+$F$11*((CW112+CO112)/MAX(CW112+CO112+CX112, 0.1)*$I$9+CX112/MAX(CW112+CO112+CX112, 0.1)*$J$9))/($B$11+$C$11+$F$11)</f>
        <v>0</v>
      </c>
      <c r="BM112">
        <f>($B$11*$K$9+$C$11*$K$9+$F$11*((CW112+CO112)/MAX(CW112+CO112+CX112, 0.1)*$P$9+CX112/MAX(CW112+CO112+CX112, 0.1)*$Q$9))/($B$11+$C$11+$F$11)</f>
        <v>0</v>
      </c>
      <c r="BN112">
        <v>6</v>
      </c>
      <c r="BO112">
        <v>0.5</v>
      </c>
      <c r="BP112" t="s">
        <v>272</v>
      </c>
      <c r="BQ112">
        <v>2</v>
      </c>
      <c r="BR112">
        <v>1604418419.1</v>
      </c>
      <c r="BS112">
        <v>296.619</v>
      </c>
      <c r="BT112">
        <v>322.138</v>
      </c>
      <c r="BU112">
        <v>21.7716</v>
      </c>
      <c r="BV112">
        <v>20.0498</v>
      </c>
      <c r="BW112">
        <v>296.65</v>
      </c>
      <c r="BX112">
        <v>21.4435</v>
      </c>
      <c r="BY112">
        <v>500.085</v>
      </c>
      <c r="BZ112">
        <v>100.544</v>
      </c>
      <c r="CA112">
        <v>0.100018</v>
      </c>
      <c r="CB112">
        <v>25.1241</v>
      </c>
      <c r="CC112">
        <v>24.994</v>
      </c>
      <c r="CD112">
        <v>999.9</v>
      </c>
      <c r="CE112">
        <v>0</v>
      </c>
      <c r="CF112">
        <v>0</v>
      </c>
      <c r="CG112">
        <v>10015</v>
      </c>
      <c r="CH112">
        <v>0</v>
      </c>
      <c r="CI112">
        <v>1.04575</v>
      </c>
      <c r="CJ112">
        <v>1199.79</v>
      </c>
      <c r="CK112">
        <v>0.967003</v>
      </c>
      <c r="CL112">
        <v>0.0329973</v>
      </c>
      <c r="CM112">
        <v>0</v>
      </c>
      <c r="CN112">
        <v>2.4455</v>
      </c>
      <c r="CO112">
        <v>0</v>
      </c>
      <c r="CP112">
        <v>7945.18</v>
      </c>
      <c r="CQ112">
        <v>11399.4</v>
      </c>
      <c r="CR112">
        <v>38.125</v>
      </c>
      <c r="CS112">
        <v>41.187</v>
      </c>
      <c r="CT112">
        <v>39.562</v>
      </c>
      <c r="CU112">
        <v>39.937</v>
      </c>
      <c r="CV112">
        <v>38.437</v>
      </c>
      <c r="CW112">
        <v>1160.2</v>
      </c>
      <c r="CX112">
        <v>39.59</v>
      </c>
      <c r="CY112">
        <v>0</v>
      </c>
      <c r="CZ112">
        <v>1604418419.3</v>
      </c>
      <c r="DA112">
        <v>0</v>
      </c>
      <c r="DB112">
        <v>2.5943</v>
      </c>
      <c r="DC112">
        <v>0.00384957859094543</v>
      </c>
      <c r="DD112">
        <v>239.607521509307</v>
      </c>
      <c r="DE112">
        <v>7916.63538461539</v>
      </c>
      <c r="DF112">
        <v>15</v>
      </c>
      <c r="DG112">
        <v>1604417947.1</v>
      </c>
      <c r="DH112" t="s">
        <v>273</v>
      </c>
      <c r="DI112">
        <v>1604417940.1</v>
      </c>
      <c r="DJ112">
        <v>1604417947.1</v>
      </c>
      <c r="DK112">
        <v>1</v>
      </c>
      <c r="DL112">
        <v>-0.134</v>
      </c>
      <c r="DM112">
        <v>0.013</v>
      </c>
      <c r="DN112">
        <v>0.037</v>
      </c>
      <c r="DO112">
        <v>0.31</v>
      </c>
      <c r="DP112">
        <v>420</v>
      </c>
      <c r="DQ112">
        <v>20</v>
      </c>
      <c r="DR112">
        <v>0.08</v>
      </c>
      <c r="DS112">
        <v>0.06</v>
      </c>
      <c r="DT112">
        <v>0</v>
      </c>
      <c r="DU112">
        <v>0</v>
      </c>
      <c r="DV112" t="s">
        <v>274</v>
      </c>
      <c r="DW112">
        <v>100</v>
      </c>
      <c r="DX112">
        <v>100</v>
      </c>
      <c r="DY112">
        <v>-0.031</v>
      </c>
      <c r="DZ112">
        <v>0.3281</v>
      </c>
      <c r="EA112">
        <v>-0.278027610152098</v>
      </c>
      <c r="EB112">
        <v>0.00106189765250334</v>
      </c>
      <c r="EC112">
        <v>-8.23004791133579e-07</v>
      </c>
      <c r="ED112">
        <v>1.95222372915411e-10</v>
      </c>
      <c r="EE112">
        <v>0.0605696754882689</v>
      </c>
      <c r="EF112">
        <v>0.0242991256848972</v>
      </c>
      <c r="EG112">
        <v>-0.00102667963148939</v>
      </c>
      <c r="EH112">
        <v>2.21636158600722e-05</v>
      </c>
      <c r="EI112">
        <v>2</v>
      </c>
      <c r="EJ112">
        <v>2037</v>
      </c>
      <c r="EK112">
        <v>1</v>
      </c>
      <c r="EL112">
        <v>24</v>
      </c>
      <c r="EM112">
        <v>8</v>
      </c>
      <c r="EN112">
        <v>7.9</v>
      </c>
      <c r="EO112">
        <v>2</v>
      </c>
      <c r="EP112">
        <v>511.629</v>
      </c>
      <c r="EQ112">
        <v>526.892</v>
      </c>
      <c r="ER112">
        <v>22.8021</v>
      </c>
      <c r="ES112">
        <v>25.4666</v>
      </c>
      <c r="ET112">
        <v>29.9999</v>
      </c>
      <c r="EU112">
        <v>25.3278</v>
      </c>
      <c r="EV112">
        <v>25.2864</v>
      </c>
      <c r="EW112">
        <v>16.8932</v>
      </c>
      <c r="EX112">
        <v>26.0118</v>
      </c>
      <c r="EY112">
        <v>100</v>
      </c>
      <c r="EZ112">
        <v>22.8049</v>
      </c>
      <c r="FA112">
        <v>333.22</v>
      </c>
      <c r="FB112">
        <v>20</v>
      </c>
      <c r="FC112">
        <v>102.332</v>
      </c>
      <c r="FD112">
        <v>102.103</v>
      </c>
    </row>
    <row r="113" spans="1:160">
      <c r="A113">
        <v>97</v>
      </c>
      <c r="B113">
        <v>1604418421.1</v>
      </c>
      <c r="C113">
        <v>192</v>
      </c>
      <c r="D113" t="s">
        <v>465</v>
      </c>
      <c r="E113" t="s">
        <v>466</v>
      </c>
      <c r="F113">
        <v>1604418421.1</v>
      </c>
      <c r="G113">
        <f>BY113*AE113*(BU113-BV113)/(100*BN113*(1000-AE113*BU113))</f>
        <v>0</v>
      </c>
      <c r="H113">
        <f>BY113*AE113*(BT113-BS113*(1000-AE113*BV113)/(1000-AE113*BU113))/(100*BN113)</f>
        <v>0</v>
      </c>
      <c r="I113">
        <f>BS113 - IF(AE113&gt;1, H113*BN113*100.0/(AG113*CG113), 0)</f>
        <v>0</v>
      </c>
      <c r="J113">
        <f>((P113-G113/2)*I113-H113)/(P113+G113/2)</f>
        <v>0</v>
      </c>
      <c r="K113">
        <f>J113*(BZ113+CA113)/1000.0</f>
        <v>0</v>
      </c>
      <c r="L113">
        <f>(BS113 - IF(AE113&gt;1, H113*BN113*100.0/(AG113*CG113), 0))*(BZ113+CA113)/1000.0</f>
        <v>0</v>
      </c>
      <c r="M113">
        <f>2.0/((1/O113-1/N113)+SIGN(O113)*SQRT((1/O113-1/N113)*(1/O113-1/N113) + 4*BO113/((BO113+1)*(BO113+1))*(2*1/O113*1/N113-1/N113*1/N113)))</f>
        <v>0</v>
      </c>
      <c r="N113">
        <f>IF(LEFT(BP113,1)&lt;&gt;"0",IF(LEFT(BP113,1)="1",3.0,BQ113),$D$5+$E$5*(CG113*BZ113/($K$5*1000))+$F$5*(CG113*BZ113/($K$5*1000))*MAX(MIN(BN113,$J$5),$I$5)*MAX(MIN(BN113,$J$5),$I$5)+$G$5*MAX(MIN(BN113,$J$5),$I$5)*(CG113*BZ113/($K$5*1000))+$H$5*(CG113*BZ113/($K$5*1000))*(CG113*BZ113/($K$5*1000)))</f>
        <v>0</v>
      </c>
      <c r="O113">
        <f>G113*(1000-(1000*0.61365*exp(17.502*S113/(240.97+S113))/(BZ113+CA113)+BU113)/2)/(1000*0.61365*exp(17.502*S113/(240.97+S113))/(BZ113+CA113)-BU113)</f>
        <v>0</v>
      </c>
      <c r="P113">
        <f>1/((BO113+1)/(M113/1.6)+1/(N113/1.37)) + BO113/((BO113+1)/(M113/1.6) + BO113/(N113/1.37))</f>
        <v>0</v>
      </c>
      <c r="Q113">
        <f>(BK113*BM113)</f>
        <v>0</v>
      </c>
      <c r="R113">
        <f>(CB113+(Q113+2*0.95*5.67E-8*(((CB113+$B$7)+273)^4-(CB113+273)^4)-44100*G113)/(1.84*29.3*N113+8*0.95*5.67E-8*(CB113+273)^3))</f>
        <v>0</v>
      </c>
      <c r="S113">
        <f>($C$7*CC113+$D$7*CD113+$E$7*R113)</f>
        <v>0</v>
      </c>
      <c r="T113">
        <f>0.61365*exp(17.502*S113/(240.97+S113))</f>
        <v>0</v>
      </c>
      <c r="U113">
        <f>(V113/W113*100)</f>
        <v>0</v>
      </c>
      <c r="V113">
        <f>BU113*(BZ113+CA113)/1000</f>
        <v>0</v>
      </c>
      <c r="W113">
        <f>0.61365*exp(17.502*CB113/(240.97+CB113))</f>
        <v>0</v>
      </c>
      <c r="X113">
        <f>(T113-BU113*(BZ113+CA113)/1000)</f>
        <v>0</v>
      </c>
      <c r="Y113">
        <f>(-G113*44100)</f>
        <v>0</v>
      </c>
      <c r="Z113">
        <f>2*29.3*N113*0.92*(CB113-S113)</f>
        <v>0</v>
      </c>
      <c r="AA113">
        <f>2*0.95*5.67E-8*(((CB113+$B$7)+273)^4-(S113+273)^4)</f>
        <v>0</v>
      </c>
      <c r="AB113">
        <f>Q113+AA113+Y113+Z113</f>
        <v>0</v>
      </c>
      <c r="AC113">
        <v>0</v>
      </c>
      <c r="AD113">
        <v>0</v>
      </c>
      <c r="AE113">
        <f>IF(AC113*$H$13&gt;=AG113,1.0,(AG113/(AG113-AC113*$H$13)))</f>
        <v>0</v>
      </c>
      <c r="AF113">
        <f>(AE113-1)*100</f>
        <v>0</v>
      </c>
      <c r="AG113">
        <f>MAX(0,($B$13+$C$13*CG113)/(1+$D$13*CG113)*BZ113/(CB113+273)*$E$13)</f>
        <v>0</v>
      </c>
      <c r="AH113" t="s">
        <v>271</v>
      </c>
      <c r="AI113" t="s">
        <v>271</v>
      </c>
      <c r="AJ113">
        <v>0</v>
      </c>
      <c r="AK113">
        <v>0</v>
      </c>
      <c r="AL113">
        <f>AK113-AJ113</f>
        <v>0</v>
      </c>
      <c r="AM113">
        <f>AL113/AK113</f>
        <v>0</v>
      </c>
      <c r="AN113">
        <v>0</v>
      </c>
      <c r="AO113" t="s">
        <v>271</v>
      </c>
      <c r="AP113" t="s">
        <v>271</v>
      </c>
      <c r="AQ113">
        <v>0</v>
      </c>
      <c r="AR113">
        <v>0</v>
      </c>
      <c r="AS113">
        <f>1-AQ113/AR113</f>
        <v>0</v>
      </c>
      <c r="AT113">
        <v>0.5</v>
      </c>
      <c r="AU113">
        <f>BK113</f>
        <v>0</v>
      </c>
      <c r="AV113">
        <f>H113</f>
        <v>0</v>
      </c>
      <c r="AW113">
        <f>AS113*AT113*AU113</f>
        <v>0</v>
      </c>
      <c r="AX113">
        <f>BC113/AR113</f>
        <v>0</v>
      </c>
      <c r="AY113">
        <f>(AV113-AN113)/AU113</f>
        <v>0</v>
      </c>
      <c r="AZ113">
        <f>(AK113-AR113)/AR113</f>
        <v>0</v>
      </c>
      <c r="BA113" t="s">
        <v>271</v>
      </c>
      <c r="BB113">
        <v>0</v>
      </c>
      <c r="BC113">
        <f>AR113-BB113</f>
        <v>0</v>
      </c>
      <c r="BD113">
        <f>(AR113-AQ113)/(AR113-BB113)</f>
        <v>0</v>
      </c>
      <c r="BE113">
        <f>(AK113-AR113)/(AK113-BB113)</f>
        <v>0</v>
      </c>
      <c r="BF113">
        <f>(AR113-AQ113)/(AR113-AJ113)</f>
        <v>0</v>
      </c>
      <c r="BG113">
        <f>(AK113-AR113)/(AK113-AJ113)</f>
        <v>0</v>
      </c>
      <c r="BH113">
        <f>(BD113*BB113/AQ113)</f>
        <v>0</v>
      </c>
      <c r="BI113">
        <f>(1-BH113)</f>
        <v>0</v>
      </c>
      <c r="BJ113">
        <f>$B$11*CH113+$C$11*CI113+$F$11*CJ113*(1-CM113)</f>
        <v>0</v>
      </c>
      <c r="BK113">
        <f>BJ113*BL113</f>
        <v>0</v>
      </c>
      <c r="BL113">
        <f>($B$11*$D$9+$C$11*$D$9+$F$11*((CW113+CO113)/MAX(CW113+CO113+CX113, 0.1)*$I$9+CX113/MAX(CW113+CO113+CX113, 0.1)*$J$9))/($B$11+$C$11+$F$11)</f>
        <v>0</v>
      </c>
      <c r="BM113">
        <f>($B$11*$K$9+$C$11*$K$9+$F$11*((CW113+CO113)/MAX(CW113+CO113+CX113, 0.1)*$P$9+CX113/MAX(CW113+CO113+CX113, 0.1)*$Q$9))/($B$11+$C$11+$F$11)</f>
        <v>0</v>
      </c>
      <c r="BN113">
        <v>6</v>
      </c>
      <c r="BO113">
        <v>0.5</v>
      </c>
      <c r="BP113" t="s">
        <v>272</v>
      </c>
      <c r="BQ113">
        <v>2</v>
      </c>
      <c r="BR113">
        <v>1604418421.1</v>
      </c>
      <c r="BS113">
        <v>299.769</v>
      </c>
      <c r="BT113">
        <v>325.591</v>
      </c>
      <c r="BU113">
        <v>21.7729</v>
      </c>
      <c r="BV113">
        <v>20.0512</v>
      </c>
      <c r="BW113">
        <v>299.797</v>
      </c>
      <c r="BX113">
        <v>21.4449</v>
      </c>
      <c r="BY113">
        <v>499.947</v>
      </c>
      <c r="BZ113">
        <v>100.544</v>
      </c>
      <c r="CA113">
        <v>0.0994936</v>
      </c>
      <c r="CB113">
        <v>25.1251</v>
      </c>
      <c r="CC113">
        <v>24.9955</v>
      </c>
      <c r="CD113">
        <v>999.9</v>
      </c>
      <c r="CE113">
        <v>0</v>
      </c>
      <c r="CF113">
        <v>0</v>
      </c>
      <c r="CG113">
        <v>10027.5</v>
      </c>
      <c r="CH113">
        <v>0</v>
      </c>
      <c r="CI113">
        <v>1.01775</v>
      </c>
      <c r="CJ113">
        <v>1200.1</v>
      </c>
      <c r="CK113">
        <v>0.967011</v>
      </c>
      <c r="CL113">
        <v>0.032989</v>
      </c>
      <c r="CM113">
        <v>0</v>
      </c>
      <c r="CN113">
        <v>2.675</v>
      </c>
      <c r="CO113">
        <v>0</v>
      </c>
      <c r="CP113">
        <v>7954.77</v>
      </c>
      <c r="CQ113">
        <v>11402.4</v>
      </c>
      <c r="CR113">
        <v>38.125</v>
      </c>
      <c r="CS113">
        <v>41.187</v>
      </c>
      <c r="CT113">
        <v>39.562</v>
      </c>
      <c r="CU113">
        <v>39.937</v>
      </c>
      <c r="CV113">
        <v>38.437</v>
      </c>
      <c r="CW113">
        <v>1160.51</v>
      </c>
      <c r="CX113">
        <v>39.59</v>
      </c>
      <c r="CY113">
        <v>0</v>
      </c>
      <c r="CZ113">
        <v>1604418421.1</v>
      </c>
      <c r="DA113">
        <v>0</v>
      </c>
      <c r="DB113">
        <v>2.611684</v>
      </c>
      <c r="DC113">
        <v>0.130492314154949</v>
      </c>
      <c r="DD113">
        <v>244.474615776774</v>
      </c>
      <c r="DE113">
        <v>7925.068</v>
      </c>
      <c r="DF113">
        <v>15</v>
      </c>
      <c r="DG113">
        <v>1604417947.1</v>
      </c>
      <c r="DH113" t="s">
        <v>273</v>
      </c>
      <c r="DI113">
        <v>1604417940.1</v>
      </c>
      <c r="DJ113">
        <v>1604417947.1</v>
      </c>
      <c r="DK113">
        <v>1</v>
      </c>
      <c r="DL113">
        <v>-0.134</v>
      </c>
      <c r="DM113">
        <v>0.013</v>
      </c>
      <c r="DN113">
        <v>0.037</v>
      </c>
      <c r="DO113">
        <v>0.31</v>
      </c>
      <c r="DP113">
        <v>420</v>
      </c>
      <c r="DQ113">
        <v>20</v>
      </c>
      <c r="DR113">
        <v>0.08</v>
      </c>
      <c r="DS113">
        <v>0.06</v>
      </c>
      <c r="DT113">
        <v>0</v>
      </c>
      <c r="DU113">
        <v>0</v>
      </c>
      <c r="DV113" t="s">
        <v>274</v>
      </c>
      <c r="DW113">
        <v>100</v>
      </c>
      <c r="DX113">
        <v>100</v>
      </c>
      <c r="DY113">
        <v>-0.028</v>
      </c>
      <c r="DZ113">
        <v>0.328</v>
      </c>
      <c r="EA113">
        <v>-0.278027610152098</v>
      </c>
      <c r="EB113">
        <v>0.00106189765250334</v>
      </c>
      <c r="EC113">
        <v>-8.23004791133579e-07</v>
      </c>
      <c r="ED113">
        <v>1.95222372915411e-10</v>
      </c>
      <c r="EE113">
        <v>0.0605696754882689</v>
      </c>
      <c r="EF113">
        <v>0.0242991256848972</v>
      </c>
      <c r="EG113">
        <v>-0.00102667963148939</v>
      </c>
      <c r="EH113">
        <v>2.21636158600722e-05</v>
      </c>
      <c r="EI113">
        <v>2</v>
      </c>
      <c r="EJ113">
        <v>2037</v>
      </c>
      <c r="EK113">
        <v>1</v>
      </c>
      <c r="EL113">
        <v>24</v>
      </c>
      <c r="EM113">
        <v>8</v>
      </c>
      <c r="EN113">
        <v>7.9</v>
      </c>
      <c r="EO113">
        <v>2</v>
      </c>
      <c r="EP113">
        <v>511.466</v>
      </c>
      <c r="EQ113">
        <v>527.141</v>
      </c>
      <c r="ER113">
        <v>22.8036</v>
      </c>
      <c r="ES113">
        <v>25.4659</v>
      </c>
      <c r="ET113">
        <v>29.9999</v>
      </c>
      <c r="EU113">
        <v>25.327</v>
      </c>
      <c r="EV113">
        <v>25.2864</v>
      </c>
      <c r="EW113">
        <v>17.0445</v>
      </c>
      <c r="EX113">
        <v>26.0118</v>
      </c>
      <c r="EY113">
        <v>100</v>
      </c>
      <c r="EZ113">
        <v>22.8049</v>
      </c>
      <c r="FA113">
        <v>338.33</v>
      </c>
      <c r="FB113">
        <v>20</v>
      </c>
      <c r="FC113">
        <v>102.331</v>
      </c>
      <c r="FD113">
        <v>102.104</v>
      </c>
    </row>
    <row r="114" spans="1:160">
      <c r="A114">
        <v>98</v>
      </c>
      <c r="B114">
        <v>1604418423.1</v>
      </c>
      <c r="C114">
        <v>194</v>
      </c>
      <c r="D114" t="s">
        <v>467</v>
      </c>
      <c r="E114" t="s">
        <v>468</v>
      </c>
      <c r="F114">
        <v>1604418423.1</v>
      </c>
      <c r="G114">
        <f>BY114*AE114*(BU114-BV114)/(100*BN114*(1000-AE114*BU114))</f>
        <v>0</v>
      </c>
      <c r="H114">
        <f>BY114*AE114*(BT114-BS114*(1000-AE114*BV114)/(1000-AE114*BU114))/(100*BN114)</f>
        <v>0</v>
      </c>
      <c r="I114">
        <f>BS114 - IF(AE114&gt;1, H114*BN114*100.0/(AG114*CG114), 0)</f>
        <v>0</v>
      </c>
      <c r="J114">
        <f>((P114-G114/2)*I114-H114)/(P114+G114/2)</f>
        <v>0</v>
      </c>
      <c r="K114">
        <f>J114*(BZ114+CA114)/1000.0</f>
        <v>0</v>
      </c>
      <c r="L114">
        <f>(BS114 - IF(AE114&gt;1, H114*BN114*100.0/(AG114*CG114), 0))*(BZ114+CA114)/1000.0</f>
        <v>0</v>
      </c>
      <c r="M114">
        <f>2.0/((1/O114-1/N114)+SIGN(O114)*SQRT((1/O114-1/N114)*(1/O114-1/N114) + 4*BO114/((BO114+1)*(BO114+1))*(2*1/O114*1/N114-1/N114*1/N114)))</f>
        <v>0</v>
      </c>
      <c r="N114">
        <f>IF(LEFT(BP114,1)&lt;&gt;"0",IF(LEFT(BP114,1)="1",3.0,BQ114),$D$5+$E$5*(CG114*BZ114/($K$5*1000))+$F$5*(CG114*BZ114/($K$5*1000))*MAX(MIN(BN114,$J$5),$I$5)*MAX(MIN(BN114,$J$5),$I$5)+$G$5*MAX(MIN(BN114,$J$5),$I$5)*(CG114*BZ114/($K$5*1000))+$H$5*(CG114*BZ114/($K$5*1000))*(CG114*BZ114/($K$5*1000)))</f>
        <v>0</v>
      </c>
      <c r="O114">
        <f>G114*(1000-(1000*0.61365*exp(17.502*S114/(240.97+S114))/(BZ114+CA114)+BU114)/2)/(1000*0.61365*exp(17.502*S114/(240.97+S114))/(BZ114+CA114)-BU114)</f>
        <v>0</v>
      </c>
      <c r="P114">
        <f>1/((BO114+1)/(M114/1.6)+1/(N114/1.37)) + BO114/((BO114+1)/(M114/1.6) + BO114/(N114/1.37))</f>
        <v>0</v>
      </c>
      <c r="Q114">
        <f>(BK114*BM114)</f>
        <v>0</v>
      </c>
      <c r="R114">
        <f>(CB114+(Q114+2*0.95*5.67E-8*(((CB114+$B$7)+273)^4-(CB114+273)^4)-44100*G114)/(1.84*29.3*N114+8*0.95*5.67E-8*(CB114+273)^3))</f>
        <v>0</v>
      </c>
      <c r="S114">
        <f>($C$7*CC114+$D$7*CD114+$E$7*R114)</f>
        <v>0</v>
      </c>
      <c r="T114">
        <f>0.61365*exp(17.502*S114/(240.97+S114))</f>
        <v>0</v>
      </c>
      <c r="U114">
        <f>(V114/W114*100)</f>
        <v>0</v>
      </c>
      <c r="V114">
        <f>BU114*(BZ114+CA114)/1000</f>
        <v>0</v>
      </c>
      <c r="W114">
        <f>0.61365*exp(17.502*CB114/(240.97+CB114))</f>
        <v>0</v>
      </c>
      <c r="X114">
        <f>(T114-BU114*(BZ114+CA114)/1000)</f>
        <v>0</v>
      </c>
      <c r="Y114">
        <f>(-G114*44100)</f>
        <v>0</v>
      </c>
      <c r="Z114">
        <f>2*29.3*N114*0.92*(CB114-S114)</f>
        <v>0</v>
      </c>
      <c r="AA114">
        <f>2*0.95*5.67E-8*(((CB114+$B$7)+273)^4-(S114+273)^4)</f>
        <v>0</v>
      </c>
      <c r="AB114">
        <f>Q114+AA114+Y114+Z114</f>
        <v>0</v>
      </c>
      <c r="AC114">
        <v>0</v>
      </c>
      <c r="AD114">
        <v>0</v>
      </c>
      <c r="AE114">
        <f>IF(AC114*$H$13&gt;=AG114,1.0,(AG114/(AG114-AC114*$H$13)))</f>
        <v>0</v>
      </c>
      <c r="AF114">
        <f>(AE114-1)*100</f>
        <v>0</v>
      </c>
      <c r="AG114">
        <f>MAX(0,($B$13+$C$13*CG114)/(1+$D$13*CG114)*BZ114/(CB114+273)*$E$13)</f>
        <v>0</v>
      </c>
      <c r="AH114" t="s">
        <v>271</v>
      </c>
      <c r="AI114" t="s">
        <v>271</v>
      </c>
      <c r="AJ114">
        <v>0</v>
      </c>
      <c r="AK114">
        <v>0</v>
      </c>
      <c r="AL114">
        <f>AK114-AJ114</f>
        <v>0</v>
      </c>
      <c r="AM114">
        <f>AL114/AK114</f>
        <v>0</v>
      </c>
      <c r="AN114">
        <v>0</v>
      </c>
      <c r="AO114" t="s">
        <v>271</v>
      </c>
      <c r="AP114" t="s">
        <v>271</v>
      </c>
      <c r="AQ114">
        <v>0</v>
      </c>
      <c r="AR114">
        <v>0</v>
      </c>
      <c r="AS114">
        <f>1-AQ114/AR114</f>
        <v>0</v>
      </c>
      <c r="AT114">
        <v>0.5</v>
      </c>
      <c r="AU114">
        <f>BK114</f>
        <v>0</v>
      </c>
      <c r="AV114">
        <f>H114</f>
        <v>0</v>
      </c>
      <c r="AW114">
        <f>AS114*AT114*AU114</f>
        <v>0</v>
      </c>
      <c r="AX114">
        <f>BC114/AR114</f>
        <v>0</v>
      </c>
      <c r="AY114">
        <f>(AV114-AN114)/AU114</f>
        <v>0</v>
      </c>
      <c r="AZ114">
        <f>(AK114-AR114)/AR114</f>
        <v>0</v>
      </c>
      <c r="BA114" t="s">
        <v>271</v>
      </c>
      <c r="BB114">
        <v>0</v>
      </c>
      <c r="BC114">
        <f>AR114-BB114</f>
        <v>0</v>
      </c>
      <c r="BD114">
        <f>(AR114-AQ114)/(AR114-BB114)</f>
        <v>0</v>
      </c>
      <c r="BE114">
        <f>(AK114-AR114)/(AK114-BB114)</f>
        <v>0</v>
      </c>
      <c r="BF114">
        <f>(AR114-AQ114)/(AR114-AJ114)</f>
        <v>0</v>
      </c>
      <c r="BG114">
        <f>(AK114-AR114)/(AK114-AJ114)</f>
        <v>0</v>
      </c>
      <c r="BH114">
        <f>(BD114*BB114/AQ114)</f>
        <v>0</v>
      </c>
      <c r="BI114">
        <f>(1-BH114)</f>
        <v>0</v>
      </c>
      <c r="BJ114">
        <f>$B$11*CH114+$C$11*CI114+$F$11*CJ114*(1-CM114)</f>
        <v>0</v>
      </c>
      <c r="BK114">
        <f>BJ114*BL114</f>
        <v>0</v>
      </c>
      <c r="BL114">
        <f>($B$11*$D$9+$C$11*$D$9+$F$11*((CW114+CO114)/MAX(CW114+CO114+CX114, 0.1)*$I$9+CX114/MAX(CW114+CO114+CX114, 0.1)*$J$9))/($B$11+$C$11+$F$11)</f>
        <v>0</v>
      </c>
      <c r="BM114">
        <f>($B$11*$K$9+$C$11*$K$9+$F$11*((CW114+CO114)/MAX(CW114+CO114+CX114, 0.1)*$P$9+CX114/MAX(CW114+CO114+CX114, 0.1)*$Q$9))/($B$11+$C$11+$F$11)</f>
        <v>0</v>
      </c>
      <c r="BN114">
        <v>6</v>
      </c>
      <c r="BO114">
        <v>0.5</v>
      </c>
      <c r="BP114" t="s">
        <v>272</v>
      </c>
      <c r="BQ114">
        <v>2</v>
      </c>
      <c r="BR114">
        <v>1604418423.1</v>
      </c>
      <c r="BS114">
        <v>302.933</v>
      </c>
      <c r="BT114">
        <v>328.978</v>
      </c>
      <c r="BU114">
        <v>21.7734</v>
      </c>
      <c r="BV114">
        <v>20.0535</v>
      </c>
      <c r="BW114">
        <v>302.96</v>
      </c>
      <c r="BX114">
        <v>21.4453</v>
      </c>
      <c r="BY114">
        <v>500.036</v>
      </c>
      <c r="BZ114">
        <v>100.542</v>
      </c>
      <c r="CA114">
        <v>0.100347</v>
      </c>
      <c r="CB114">
        <v>25.1246</v>
      </c>
      <c r="CC114">
        <v>24.9955</v>
      </c>
      <c r="CD114">
        <v>999.9</v>
      </c>
      <c r="CE114">
        <v>0</v>
      </c>
      <c r="CF114">
        <v>0</v>
      </c>
      <c r="CG114">
        <v>9991.25</v>
      </c>
      <c r="CH114">
        <v>0</v>
      </c>
      <c r="CI114">
        <v>1.00795</v>
      </c>
      <c r="CJ114">
        <v>1200.1</v>
      </c>
      <c r="CK114">
        <v>0.967011</v>
      </c>
      <c r="CL114">
        <v>0.032989</v>
      </c>
      <c r="CM114">
        <v>0</v>
      </c>
      <c r="CN114">
        <v>2.3256</v>
      </c>
      <c r="CO114">
        <v>0</v>
      </c>
      <c r="CP114">
        <v>7962.87</v>
      </c>
      <c r="CQ114">
        <v>11402.4</v>
      </c>
      <c r="CR114">
        <v>38.125</v>
      </c>
      <c r="CS114">
        <v>41.187</v>
      </c>
      <c r="CT114">
        <v>39.562</v>
      </c>
      <c r="CU114">
        <v>39.937</v>
      </c>
      <c r="CV114">
        <v>38.437</v>
      </c>
      <c r="CW114">
        <v>1160.51</v>
      </c>
      <c r="CX114">
        <v>39.59</v>
      </c>
      <c r="CY114">
        <v>0</v>
      </c>
      <c r="CZ114">
        <v>1604418422.9</v>
      </c>
      <c r="DA114">
        <v>0</v>
      </c>
      <c r="DB114">
        <v>2.60262692307692</v>
      </c>
      <c r="DC114">
        <v>0.0759623962404973</v>
      </c>
      <c r="DD114">
        <v>243.671111110176</v>
      </c>
      <c r="DE114">
        <v>7931.20615384615</v>
      </c>
      <c r="DF114">
        <v>15</v>
      </c>
      <c r="DG114">
        <v>1604417947.1</v>
      </c>
      <c r="DH114" t="s">
        <v>273</v>
      </c>
      <c r="DI114">
        <v>1604417940.1</v>
      </c>
      <c r="DJ114">
        <v>1604417947.1</v>
      </c>
      <c r="DK114">
        <v>1</v>
      </c>
      <c r="DL114">
        <v>-0.134</v>
      </c>
      <c r="DM114">
        <v>0.013</v>
      </c>
      <c r="DN114">
        <v>0.037</v>
      </c>
      <c r="DO114">
        <v>0.31</v>
      </c>
      <c r="DP114">
        <v>420</v>
      </c>
      <c r="DQ114">
        <v>20</v>
      </c>
      <c r="DR114">
        <v>0.08</v>
      </c>
      <c r="DS114">
        <v>0.06</v>
      </c>
      <c r="DT114">
        <v>0</v>
      </c>
      <c r="DU114">
        <v>0</v>
      </c>
      <c r="DV114" t="s">
        <v>274</v>
      </c>
      <c r="DW114">
        <v>100</v>
      </c>
      <c r="DX114">
        <v>100</v>
      </c>
      <c r="DY114">
        <v>-0.027</v>
      </c>
      <c r="DZ114">
        <v>0.3281</v>
      </c>
      <c r="EA114">
        <v>-0.278027610152098</v>
      </c>
      <c r="EB114">
        <v>0.00106189765250334</v>
      </c>
      <c r="EC114">
        <v>-8.23004791133579e-07</v>
      </c>
      <c r="ED114">
        <v>1.95222372915411e-10</v>
      </c>
      <c r="EE114">
        <v>0.0605696754882689</v>
      </c>
      <c r="EF114">
        <v>0.0242991256848972</v>
      </c>
      <c r="EG114">
        <v>-0.00102667963148939</v>
      </c>
      <c r="EH114">
        <v>2.21636158600722e-05</v>
      </c>
      <c r="EI114">
        <v>2</v>
      </c>
      <c r="EJ114">
        <v>2037</v>
      </c>
      <c r="EK114">
        <v>1</v>
      </c>
      <c r="EL114">
        <v>24</v>
      </c>
      <c r="EM114">
        <v>8.1</v>
      </c>
      <c r="EN114">
        <v>7.9</v>
      </c>
      <c r="EO114">
        <v>2</v>
      </c>
      <c r="EP114">
        <v>511.642</v>
      </c>
      <c r="EQ114">
        <v>526.969</v>
      </c>
      <c r="ER114">
        <v>22.8054</v>
      </c>
      <c r="ES114">
        <v>25.4648</v>
      </c>
      <c r="ET114">
        <v>29.9999</v>
      </c>
      <c r="EU114">
        <v>25.326</v>
      </c>
      <c r="EV114">
        <v>25.2864</v>
      </c>
      <c r="EW114">
        <v>17.1473</v>
      </c>
      <c r="EX114">
        <v>26.0118</v>
      </c>
      <c r="EY114">
        <v>100</v>
      </c>
      <c r="EZ114">
        <v>22.8085</v>
      </c>
      <c r="FA114">
        <v>338.33</v>
      </c>
      <c r="FB114">
        <v>20</v>
      </c>
      <c r="FC114">
        <v>102.331</v>
      </c>
      <c r="FD114">
        <v>102.104</v>
      </c>
    </row>
    <row r="115" spans="1:160">
      <c r="A115">
        <v>99</v>
      </c>
      <c r="B115">
        <v>1604418425.1</v>
      </c>
      <c r="C115">
        <v>196</v>
      </c>
      <c r="D115" t="s">
        <v>469</v>
      </c>
      <c r="E115" t="s">
        <v>470</v>
      </c>
      <c r="F115">
        <v>1604418425.1</v>
      </c>
      <c r="G115">
        <f>BY115*AE115*(BU115-BV115)/(100*BN115*(1000-AE115*BU115))</f>
        <v>0</v>
      </c>
      <c r="H115">
        <f>BY115*AE115*(BT115-BS115*(1000-AE115*BV115)/(1000-AE115*BU115))/(100*BN115)</f>
        <v>0</v>
      </c>
      <c r="I115">
        <f>BS115 - IF(AE115&gt;1, H115*BN115*100.0/(AG115*CG115), 0)</f>
        <v>0</v>
      </c>
      <c r="J115">
        <f>((P115-G115/2)*I115-H115)/(P115+G115/2)</f>
        <v>0</v>
      </c>
      <c r="K115">
        <f>J115*(BZ115+CA115)/1000.0</f>
        <v>0</v>
      </c>
      <c r="L115">
        <f>(BS115 - IF(AE115&gt;1, H115*BN115*100.0/(AG115*CG115), 0))*(BZ115+CA115)/1000.0</f>
        <v>0</v>
      </c>
      <c r="M115">
        <f>2.0/((1/O115-1/N115)+SIGN(O115)*SQRT((1/O115-1/N115)*(1/O115-1/N115) + 4*BO115/((BO115+1)*(BO115+1))*(2*1/O115*1/N115-1/N115*1/N115)))</f>
        <v>0</v>
      </c>
      <c r="N115">
        <f>IF(LEFT(BP115,1)&lt;&gt;"0",IF(LEFT(BP115,1)="1",3.0,BQ115),$D$5+$E$5*(CG115*BZ115/($K$5*1000))+$F$5*(CG115*BZ115/($K$5*1000))*MAX(MIN(BN115,$J$5),$I$5)*MAX(MIN(BN115,$J$5),$I$5)+$G$5*MAX(MIN(BN115,$J$5),$I$5)*(CG115*BZ115/($K$5*1000))+$H$5*(CG115*BZ115/($K$5*1000))*(CG115*BZ115/($K$5*1000)))</f>
        <v>0</v>
      </c>
      <c r="O115">
        <f>G115*(1000-(1000*0.61365*exp(17.502*S115/(240.97+S115))/(BZ115+CA115)+BU115)/2)/(1000*0.61365*exp(17.502*S115/(240.97+S115))/(BZ115+CA115)-BU115)</f>
        <v>0</v>
      </c>
      <c r="P115">
        <f>1/((BO115+1)/(M115/1.6)+1/(N115/1.37)) + BO115/((BO115+1)/(M115/1.6) + BO115/(N115/1.37))</f>
        <v>0</v>
      </c>
      <c r="Q115">
        <f>(BK115*BM115)</f>
        <v>0</v>
      </c>
      <c r="R115">
        <f>(CB115+(Q115+2*0.95*5.67E-8*(((CB115+$B$7)+273)^4-(CB115+273)^4)-44100*G115)/(1.84*29.3*N115+8*0.95*5.67E-8*(CB115+273)^3))</f>
        <v>0</v>
      </c>
      <c r="S115">
        <f>($C$7*CC115+$D$7*CD115+$E$7*R115)</f>
        <v>0</v>
      </c>
      <c r="T115">
        <f>0.61365*exp(17.502*S115/(240.97+S115))</f>
        <v>0</v>
      </c>
      <c r="U115">
        <f>(V115/W115*100)</f>
        <v>0</v>
      </c>
      <c r="V115">
        <f>BU115*(BZ115+CA115)/1000</f>
        <v>0</v>
      </c>
      <c r="W115">
        <f>0.61365*exp(17.502*CB115/(240.97+CB115))</f>
        <v>0</v>
      </c>
      <c r="X115">
        <f>(T115-BU115*(BZ115+CA115)/1000)</f>
        <v>0</v>
      </c>
      <c r="Y115">
        <f>(-G115*44100)</f>
        <v>0</v>
      </c>
      <c r="Z115">
        <f>2*29.3*N115*0.92*(CB115-S115)</f>
        <v>0</v>
      </c>
      <c r="AA115">
        <f>2*0.95*5.67E-8*(((CB115+$B$7)+273)^4-(S115+273)^4)</f>
        <v>0</v>
      </c>
      <c r="AB115">
        <f>Q115+AA115+Y115+Z115</f>
        <v>0</v>
      </c>
      <c r="AC115">
        <v>0</v>
      </c>
      <c r="AD115">
        <v>0</v>
      </c>
      <c r="AE115">
        <f>IF(AC115*$H$13&gt;=AG115,1.0,(AG115/(AG115-AC115*$H$13)))</f>
        <v>0</v>
      </c>
      <c r="AF115">
        <f>(AE115-1)*100</f>
        <v>0</v>
      </c>
      <c r="AG115">
        <f>MAX(0,($B$13+$C$13*CG115)/(1+$D$13*CG115)*BZ115/(CB115+273)*$E$13)</f>
        <v>0</v>
      </c>
      <c r="AH115" t="s">
        <v>271</v>
      </c>
      <c r="AI115" t="s">
        <v>271</v>
      </c>
      <c r="AJ115">
        <v>0</v>
      </c>
      <c r="AK115">
        <v>0</v>
      </c>
      <c r="AL115">
        <f>AK115-AJ115</f>
        <v>0</v>
      </c>
      <c r="AM115">
        <f>AL115/AK115</f>
        <v>0</v>
      </c>
      <c r="AN115">
        <v>0</v>
      </c>
      <c r="AO115" t="s">
        <v>271</v>
      </c>
      <c r="AP115" t="s">
        <v>271</v>
      </c>
      <c r="AQ115">
        <v>0</v>
      </c>
      <c r="AR115">
        <v>0</v>
      </c>
      <c r="AS115">
        <f>1-AQ115/AR115</f>
        <v>0</v>
      </c>
      <c r="AT115">
        <v>0.5</v>
      </c>
      <c r="AU115">
        <f>BK115</f>
        <v>0</v>
      </c>
      <c r="AV115">
        <f>H115</f>
        <v>0</v>
      </c>
      <c r="AW115">
        <f>AS115*AT115*AU115</f>
        <v>0</v>
      </c>
      <c r="AX115">
        <f>BC115/AR115</f>
        <v>0</v>
      </c>
      <c r="AY115">
        <f>(AV115-AN115)/AU115</f>
        <v>0</v>
      </c>
      <c r="AZ115">
        <f>(AK115-AR115)/AR115</f>
        <v>0</v>
      </c>
      <c r="BA115" t="s">
        <v>271</v>
      </c>
      <c r="BB115">
        <v>0</v>
      </c>
      <c r="BC115">
        <f>AR115-BB115</f>
        <v>0</v>
      </c>
      <c r="BD115">
        <f>(AR115-AQ115)/(AR115-BB115)</f>
        <v>0</v>
      </c>
      <c r="BE115">
        <f>(AK115-AR115)/(AK115-BB115)</f>
        <v>0</v>
      </c>
      <c r="BF115">
        <f>(AR115-AQ115)/(AR115-AJ115)</f>
        <v>0</v>
      </c>
      <c r="BG115">
        <f>(AK115-AR115)/(AK115-AJ115)</f>
        <v>0</v>
      </c>
      <c r="BH115">
        <f>(BD115*BB115/AQ115)</f>
        <v>0</v>
      </c>
      <c r="BI115">
        <f>(1-BH115)</f>
        <v>0</v>
      </c>
      <c r="BJ115">
        <f>$B$11*CH115+$C$11*CI115+$F$11*CJ115*(1-CM115)</f>
        <v>0</v>
      </c>
      <c r="BK115">
        <f>BJ115*BL115</f>
        <v>0</v>
      </c>
      <c r="BL115">
        <f>($B$11*$D$9+$C$11*$D$9+$F$11*((CW115+CO115)/MAX(CW115+CO115+CX115, 0.1)*$I$9+CX115/MAX(CW115+CO115+CX115, 0.1)*$J$9))/($B$11+$C$11+$F$11)</f>
        <v>0</v>
      </c>
      <c r="BM115">
        <f>($B$11*$K$9+$C$11*$K$9+$F$11*((CW115+CO115)/MAX(CW115+CO115+CX115, 0.1)*$P$9+CX115/MAX(CW115+CO115+CX115, 0.1)*$Q$9))/($B$11+$C$11+$F$11)</f>
        <v>0</v>
      </c>
      <c r="BN115">
        <v>6</v>
      </c>
      <c r="BO115">
        <v>0.5</v>
      </c>
      <c r="BP115" t="s">
        <v>272</v>
      </c>
      <c r="BQ115">
        <v>2</v>
      </c>
      <c r="BR115">
        <v>1604418425.1</v>
      </c>
      <c r="BS115">
        <v>306.076</v>
      </c>
      <c r="BT115">
        <v>332.289</v>
      </c>
      <c r="BU115">
        <v>21.775</v>
      </c>
      <c r="BV115">
        <v>20.0549</v>
      </c>
      <c r="BW115">
        <v>306.101</v>
      </c>
      <c r="BX115">
        <v>21.4469</v>
      </c>
      <c r="BY115">
        <v>500.073</v>
      </c>
      <c r="BZ115">
        <v>100.543</v>
      </c>
      <c r="CA115">
        <v>0.100346</v>
      </c>
      <c r="CB115">
        <v>25.1254</v>
      </c>
      <c r="CC115">
        <v>24.9961</v>
      </c>
      <c r="CD115">
        <v>999.9</v>
      </c>
      <c r="CE115">
        <v>0</v>
      </c>
      <c r="CF115">
        <v>0</v>
      </c>
      <c r="CG115">
        <v>9978.75</v>
      </c>
      <c r="CH115">
        <v>0</v>
      </c>
      <c r="CI115">
        <v>1.00795</v>
      </c>
      <c r="CJ115">
        <v>1200.09</v>
      </c>
      <c r="CK115">
        <v>0.967011</v>
      </c>
      <c r="CL115">
        <v>0.032989</v>
      </c>
      <c r="CM115">
        <v>0</v>
      </c>
      <c r="CN115">
        <v>2.2979</v>
      </c>
      <c r="CO115">
        <v>0</v>
      </c>
      <c r="CP115">
        <v>7974.01</v>
      </c>
      <c r="CQ115">
        <v>11402.3</v>
      </c>
      <c r="CR115">
        <v>38.125</v>
      </c>
      <c r="CS115">
        <v>41.187</v>
      </c>
      <c r="CT115">
        <v>39.562</v>
      </c>
      <c r="CU115">
        <v>39.937</v>
      </c>
      <c r="CV115">
        <v>38.375</v>
      </c>
      <c r="CW115">
        <v>1160.5</v>
      </c>
      <c r="CX115">
        <v>39.59</v>
      </c>
      <c r="CY115">
        <v>0</v>
      </c>
      <c r="CZ115">
        <v>1604418425.3</v>
      </c>
      <c r="DA115">
        <v>0</v>
      </c>
      <c r="DB115">
        <v>2.56752307692308</v>
      </c>
      <c r="DC115">
        <v>-0.561251283229336</v>
      </c>
      <c r="DD115">
        <v>248.385983093766</v>
      </c>
      <c r="DE115">
        <v>7941.14576923077</v>
      </c>
      <c r="DF115">
        <v>15</v>
      </c>
      <c r="DG115">
        <v>1604417947.1</v>
      </c>
      <c r="DH115" t="s">
        <v>273</v>
      </c>
      <c r="DI115">
        <v>1604417940.1</v>
      </c>
      <c r="DJ115">
        <v>1604417947.1</v>
      </c>
      <c r="DK115">
        <v>1</v>
      </c>
      <c r="DL115">
        <v>-0.134</v>
      </c>
      <c r="DM115">
        <v>0.013</v>
      </c>
      <c r="DN115">
        <v>0.037</v>
      </c>
      <c r="DO115">
        <v>0.31</v>
      </c>
      <c r="DP115">
        <v>420</v>
      </c>
      <c r="DQ115">
        <v>20</v>
      </c>
      <c r="DR115">
        <v>0.08</v>
      </c>
      <c r="DS115">
        <v>0.06</v>
      </c>
      <c r="DT115">
        <v>0</v>
      </c>
      <c r="DU115">
        <v>0</v>
      </c>
      <c r="DV115" t="s">
        <v>274</v>
      </c>
      <c r="DW115">
        <v>100</v>
      </c>
      <c r="DX115">
        <v>100</v>
      </c>
      <c r="DY115">
        <v>-0.025</v>
      </c>
      <c r="DZ115">
        <v>0.3281</v>
      </c>
      <c r="EA115">
        <v>-0.278027610152098</v>
      </c>
      <c r="EB115">
        <v>0.00106189765250334</v>
      </c>
      <c r="EC115">
        <v>-8.23004791133579e-07</v>
      </c>
      <c r="ED115">
        <v>1.95222372915411e-10</v>
      </c>
      <c r="EE115">
        <v>0.0605696754882689</v>
      </c>
      <c r="EF115">
        <v>0.0242991256848972</v>
      </c>
      <c r="EG115">
        <v>-0.00102667963148939</v>
      </c>
      <c r="EH115">
        <v>2.21636158600722e-05</v>
      </c>
      <c r="EI115">
        <v>2</v>
      </c>
      <c r="EJ115">
        <v>2037</v>
      </c>
      <c r="EK115">
        <v>1</v>
      </c>
      <c r="EL115">
        <v>24</v>
      </c>
      <c r="EM115">
        <v>8.1</v>
      </c>
      <c r="EN115">
        <v>8</v>
      </c>
      <c r="EO115">
        <v>2</v>
      </c>
      <c r="EP115">
        <v>511.768</v>
      </c>
      <c r="EQ115">
        <v>526.854</v>
      </c>
      <c r="ER115">
        <v>22.8068</v>
      </c>
      <c r="ES115">
        <v>25.4645</v>
      </c>
      <c r="ET115">
        <v>30</v>
      </c>
      <c r="EU115">
        <v>25.3256</v>
      </c>
      <c r="EV115">
        <v>25.2864</v>
      </c>
      <c r="EW115">
        <v>17.3183</v>
      </c>
      <c r="EX115">
        <v>26.0118</v>
      </c>
      <c r="EY115">
        <v>100</v>
      </c>
      <c r="EZ115">
        <v>22.8085</v>
      </c>
      <c r="FA115">
        <v>343.36</v>
      </c>
      <c r="FB115">
        <v>20</v>
      </c>
      <c r="FC115">
        <v>102.33</v>
      </c>
      <c r="FD115">
        <v>102.105</v>
      </c>
    </row>
    <row r="116" spans="1:160">
      <c r="A116">
        <v>100</v>
      </c>
      <c r="B116">
        <v>1604418427.1</v>
      </c>
      <c r="C116">
        <v>198</v>
      </c>
      <c r="D116" t="s">
        <v>471</v>
      </c>
      <c r="E116" t="s">
        <v>472</v>
      </c>
      <c r="F116">
        <v>1604418427.1</v>
      </c>
      <c r="G116">
        <f>BY116*AE116*(BU116-BV116)/(100*BN116*(1000-AE116*BU116))</f>
        <v>0</v>
      </c>
      <c r="H116">
        <f>BY116*AE116*(BT116-BS116*(1000-AE116*BV116)/(1000-AE116*BU116))/(100*BN116)</f>
        <v>0</v>
      </c>
      <c r="I116">
        <f>BS116 - IF(AE116&gt;1, H116*BN116*100.0/(AG116*CG116), 0)</f>
        <v>0</v>
      </c>
      <c r="J116">
        <f>((P116-G116/2)*I116-H116)/(P116+G116/2)</f>
        <v>0</v>
      </c>
      <c r="K116">
        <f>J116*(BZ116+CA116)/1000.0</f>
        <v>0</v>
      </c>
      <c r="L116">
        <f>(BS116 - IF(AE116&gt;1, H116*BN116*100.0/(AG116*CG116), 0))*(BZ116+CA116)/1000.0</f>
        <v>0</v>
      </c>
      <c r="M116">
        <f>2.0/((1/O116-1/N116)+SIGN(O116)*SQRT((1/O116-1/N116)*(1/O116-1/N116) + 4*BO116/((BO116+1)*(BO116+1))*(2*1/O116*1/N116-1/N116*1/N116)))</f>
        <v>0</v>
      </c>
      <c r="N116">
        <f>IF(LEFT(BP116,1)&lt;&gt;"0",IF(LEFT(BP116,1)="1",3.0,BQ116),$D$5+$E$5*(CG116*BZ116/($K$5*1000))+$F$5*(CG116*BZ116/($K$5*1000))*MAX(MIN(BN116,$J$5),$I$5)*MAX(MIN(BN116,$J$5),$I$5)+$G$5*MAX(MIN(BN116,$J$5),$I$5)*(CG116*BZ116/($K$5*1000))+$H$5*(CG116*BZ116/($K$5*1000))*(CG116*BZ116/($K$5*1000)))</f>
        <v>0</v>
      </c>
      <c r="O116">
        <f>G116*(1000-(1000*0.61365*exp(17.502*S116/(240.97+S116))/(BZ116+CA116)+BU116)/2)/(1000*0.61365*exp(17.502*S116/(240.97+S116))/(BZ116+CA116)-BU116)</f>
        <v>0</v>
      </c>
      <c r="P116">
        <f>1/((BO116+1)/(M116/1.6)+1/(N116/1.37)) + BO116/((BO116+1)/(M116/1.6) + BO116/(N116/1.37))</f>
        <v>0</v>
      </c>
      <c r="Q116">
        <f>(BK116*BM116)</f>
        <v>0</v>
      </c>
      <c r="R116">
        <f>(CB116+(Q116+2*0.95*5.67E-8*(((CB116+$B$7)+273)^4-(CB116+273)^4)-44100*G116)/(1.84*29.3*N116+8*0.95*5.67E-8*(CB116+273)^3))</f>
        <v>0</v>
      </c>
      <c r="S116">
        <f>($C$7*CC116+$D$7*CD116+$E$7*R116)</f>
        <v>0</v>
      </c>
      <c r="T116">
        <f>0.61365*exp(17.502*S116/(240.97+S116))</f>
        <v>0</v>
      </c>
      <c r="U116">
        <f>(V116/W116*100)</f>
        <v>0</v>
      </c>
      <c r="V116">
        <f>BU116*(BZ116+CA116)/1000</f>
        <v>0</v>
      </c>
      <c r="W116">
        <f>0.61365*exp(17.502*CB116/(240.97+CB116))</f>
        <v>0</v>
      </c>
      <c r="X116">
        <f>(T116-BU116*(BZ116+CA116)/1000)</f>
        <v>0</v>
      </c>
      <c r="Y116">
        <f>(-G116*44100)</f>
        <v>0</v>
      </c>
      <c r="Z116">
        <f>2*29.3*N116*0.92*(CB116-S116)</f>
        <v>0</v>
      </c>
      <c r="AA116">
        <f>2*0.95*5.67E-8*(((CB116+$B$7)+273)^4-(S116+273)^4)</f>
        <v>0</v>
      </c>
      <c r="AB116">
        <f>Q116+AA116+Y116+Z116</f>
        <v>0</v>
      </c>
      <c r="AC116">
        <v>0</v>
      </c>
      <c r="AD116">
        <v>0</v>
      </c>
      <c r="AE116">
        <f>IF(AC116*$H$13&gt;=AG116,1.0,(AG116/(AG116-AC116*$H$13)))</f>
        <v>0</v>
      </c>
      <c r="AF116">
        <f>(AE116-1)*100</f>
        <v>0</v>
      </c>
      <c r="AG116">
        <f>MAX(0,($B$13+$C$13*CG116)/(1+$D$13*CG116)*BZ116/(CB116+273)*$E$13)</f>
        <v>0</v>
      </c>
      <c r="AH116" t="s">
        <v>271</v>
      </c>
      <c r="AI116" t="s">
        <v>271</v>
      </c>
      <c r="AJ116">
        <v>0</v>
      </c>
      <c r="AK116">
        <v>0</v>
      </c>
      <c r="AL116">
        <f>AK116-AJ116</f>
        <v>0</v>
      </c>
      <c r="AM116">
        <f>AL116/AK116</f>
        <v>0</v>
      </c>
      <c r="AN116">
        <v>0</v>
      </c>
      <c r="AO116" t="s">
        <v>271</v>
      </c>
      <c r="AP116" t="s">
        <v>271</v>
      </c>
      <c r="AQ116">
        <v>0</v>
      </c>
      <c r="AR116">
        <v>0</v>
      </c>
      <c r="AS116">
        <f>1-AQ116/AR116</f>
        <v>0</v>
      </c>
      <c r="AT116">
        <v>0.5</v>
      </c>
      <c r="AU116">
        <f>BK116</f>
        <v>0</v>
      </c>
      <c r="AV116">
        <f>H116</f>
        <v>0</v>
      </c>
      <c r="AW116">
        <f>AS116*AT116*AU116</f>
        <v>0</v>
      </c>
      <c r="AX116">
        <f>BC116/AR116</f>
        <v>0</v>
      </c>
      <c r="AY116">
        <f>(AV116-AN116)/AU116</f>
        <v>0</v>
      </c>
      <c r="AZ116">
        <f>(AK116-AR116)/AR116</f>
        <v>0</v>
      </c>
      <c r="BA116" t="s">
        <v>271</v>
      </c>
      <c r="BB116">
        <v>0</v>
      </c>
      <c r="BC116">
        <f>AR116-BB116</f>
        <v>0</v>
      </c>
      <c r="BD116">
        <f>(AR116-AQ116)/(AR116-BB116)</f>
        <v>0</v>
      </c>
      <c r="BE116">
        <f>(AK116-AR116)/(AK116-BB116)</f>
        <v>0</v>
      </c>
      <c r="BF116">
        <f>(AR116-AQ116)/(AR116-AJ116)</f>
        <v>0</v>
      </c>
      <c r="BG116">
        <f>(AK116-AR116)/(AK116-AJ116)</f>
        <v>0</v>
      </c>
      <c r="BH116">
        <f>(BD116*BB116/AQ116)</f>
        <v>0</v>
      </c>
      <c r="BI116">
        <f>(1-BH116)</f>
        <v>0</v>
      </c>
      <c r="BJ116">
        <f>$B$11*CH116+$C$11*CI116+$F$11*CJ116*(1-CM116)</f>
        <v>0</v>
      </c>
      <c r="BK116">
        <f>BJ116*BL116</f>
        <v>0</v>
      </c>
      <c r="BL116">
        <f>($B$11*$D$9+$C$11*$D$9+$F$11*((CW116+CO116)/MAX(CW116+CO116+CX116, 0.1)*$I$9+CX116/MAX(CW116+CO116+CX116, 0.1)*$J$9))/($B$11+$C$11+$F$11)</f>
        <v>0</v>
      </c>
      <c r="BM116">
        <f>($B$11*$K$9+$C$11*$K$9+$F$11*((CW116+CO116)/MAX(CW116+CO116+CX116, 0.1)*$P$9+CX116/MAX(CW116+CO116+CX116, 0.1)*$Q$9))/($B$11+$C$11+$F$11)</f>
        <v>0</v>
      </c>
      <c r="BN116">
        <v>6</v>
      </c>
      <c r="BO116">
        <v>0.5</v>
      </c>
      <c r="BP116" t="s">
        <v>272</v>
      </c>
      <c r="BQ116">
        <v>2</v>
      </c>
      <c r="BR116">
        <v>1604418427.1</v>
      </c>
      <c r="BS116">
        <v>309.242</v>
      </c>
      <c r="BT116">
        <v>335.736</v>
      </c>
      <c r="BU116">
        <v>21.7764</v>
      </c>
      <c r="BV116">
        <v>20.0556</v>
      </c>
      <c r="BW116">
        <v>309.264</v>
      </c>
      <c r="BX116">
        <v>21.4483</v>
      </c>
      <c r="BY116">
        <v>499.907</v>
      </c>
      <c r="BZ116">
        <v>100.544</v>
      </c>
      <c r="CA116">
        <v>0.0996113</v>
      </c>
      <c r="CB116">
        <v>25.1285</v>
      </c>
      <c r="CC116">
        <v>24.9992</v>
      </c>
      <c r="CD116">
        <v>999.9</v>
      </c>
      <c r="CE116">
        <v>0</v>
      </c>
      <c r="CF116">
        <v>0</v>
      </c>
      <c r="CG116">
        <v>9989.38</v>
      </c>
      <c r="CH116">
        <v>0</v>
      </c>
      <c r="CI116">
        <v>1.01215</v>
      </c>
      <c r="CJ116">
        <v>1199.78</v>
      </c>
      <c r="CK116">
        <v>0.967003</v>
      </c>
      <c r="CL116">
        <v>0.0329973</v>
      </c>
      <c r="CM116">
        <v>0</v>
      </c>
      <c r="CN116">
        <v>2.5808</v>
      </c>
      <c r="CO116">
        <v>0</v>
      </c>
      <c r="CP116">
        <v>7979.99</v>
      </c>
      <c r="CQ116">
        <v>11399.3</v>
      </c>
      <c r="CR116">
        <v>38.125</v>
      </c>
      <c r="CS116">
        <v>41.187</v>
      </c>
      <c r="CT116">
        <v>39.562</v>
      </c>
      <c r="CU116">
        <v>39.937</v>
      </c>
      <c r="CV116">
        <v>38.437</v>
      </c>
      <c r="CW116">
        <v>1160.19</v>
      </c>
      <c r="CX116">
        <v>39.59</v>
      </c>
      <c r="CY116">
        <v>0</v>
      </c>
      <c r="CZ116">
        <v>1604418427.1</v>
      </c>
      <c r="DA116">
        <v>0</v>
      </c>
      <c r="DB116">
        <v>2.605724</v>
      </c>
      <c r="DC116">
        <v>-0.886184612487472</v>
      </c>
      <c r="DD116">
        <v>253.819231178217</v>
      </c>
      <c r="DE116">
        <v>7950.0108</v>
      </c>
      <c r="DF116">
        <v>15</v>
      </c>
      <c r="DG116">
        <v>1604417947.1</v>
      </c>
      <c r="DH116" t="s">
        <v>273</v>
      </c>
      <c r="DI116">
        <v>1604417940.1</v>
      </c>
      <c r="DJ116">
        <v>1604417947.1</v>
      </c>
      <c r="DK116">
        <v>1</v>
      </c>
      <c r="DL116">
        <v>-0.134</v>
      </c>
      <c r="DM116">
        <v>0.013</v>
      </c>
      <c r="DN116">
        <v>0.037</v>
      </c>
      <c r="DO116">
        <v>0.31</v>
      </c>
      <c r="DP116">
        <v>420</v>
      </c>
      <c r="DQ116">
        <v>20</v>
      </c>
      <c r="DR116">
        <v>0.08</v>
      </c>
      <c r="DS116">
        <v>0.06</v>
      </c>
      <c r="DT116">
        <v>0</v>
      </c>
      <c r="DU116">
        <v>0</v>
      </c>
      <c r="DV116" t="s">
        <v>274</v>
      </c>
      <c r="DW116">
        <v>100</v>
      </c>
      <c r="DX116">
        <v>100</v>
      </c>
      <c r="DY116">
        <v>-0.022</v>
      </c>
      <c r="DZ116">
        <v>0.3281</v>
      </c>
      <c r="EA116">
        <v>-0.278027610152098</v>
      </c>
      <c r="EB116">
        <v>0.00106189765250334</v>
      </c>
      <c r="EC116">
        <v>-8.23004791133579e-07</v>
      </c>
      <c r="ED116">
        <v>1.95222372915411e-10</v>
      </c>
      <c r="EE116">
        <v>0.0605696754882689</v>
      </c>
      <c r="EF116">
        <v>0.0242991256848972</v>
      </c>
      <c r="EG116">
        <v>-0.00102667963148939</v>
      </c>
      <c r="EH116">
        <v>2.21636158600722e-05</v>
      </c>
      <c r="EI116">
        <v>2</v>
      </c>
      <c r="EJ116">
        <v>2037</v>
      </c>
      <c r="EK116">
        <v>1</v>
      </c>
      <c r="EL116">
        <v>24</v>
      </c>
      <c r="EM116">
        <v>8.1</v>
      </c>
      <c r="EN116">
        <v>8</v>
      </c>
      <c r="EO116">
        <v>2</v>
      </c>
      <c r="EP116">
        <v>511.482</v>
      </c>
      <c r="EQ116">
        <v>527.084</v>
      </c>
      <c r="ER116">
        <v>22.8085</v>
      </c>
      <c r="ES116">
        <v>25.4637</v>
      </c>
      <c r="ET116">
        <v>30</v>
      </c>
      <c r="EU116">
        <v>25.3256</v>
      </c>
      <c r="EV116">
        <v>25.2864</v>
      </c>
      <c r="EW116">
        <v>17.4683</v>
      </c>
      <c r="EX116">
        <v>26.0118</v>
      </c>
      <c r="EY116">
        <v>100</v>
      </c>
      <c r="EZ116">
        <v>22.8085</v>
      </c>
      <c r="FA116">
        <v>348.39</v>
      </c>
      <c r="FB116">
        <v>20</v>
      </c>
      <c r="FC116">
        <v>102.33</v>
      </c>
      <c r="FD116">
        <v>102.105</v>
      </c>
    </row>
    <row r="117" spans="1:160">
      <c r="A117">
        <v>101</v>
      </c>
      <c r="B117">
        <v>1604418429.1</v>
      </c>
      <c r="C117">
        <v>200</v>
      </c>
      <c r="D117" t="s">
        <v>473</v>
      </c>
      <c r="E117" t="s">
        <v>474</v>
      </c>
      <c r="F117">
        <v>1604418429.1</v>
      </c>
      <c r="G117">
        <f>BY117*AE117*(BU117-BV117)/(100*BN117*(1000-AE117*BU117))</f>
        <v>0</v>
      </c>
      <c r="H117">
        <f>BY117*AE117*(BT117-BS117*(1000-AE117*BV117)/(1000-AE117*BU117))/(100*BN117)</f>
        <v>0</v>
      </c>
      <c r="I117">
        <f>BS117 - IF(AE117&gt;1, H117*BN117*100.0/(AG117*CG117), 0)</f>
        <v>0</v>
      </c>
      <c r="J117">
        <f>((P117-G117/2)*I117-H117)/(P117+G117/2)</f>
        <v>0</v>
      </c>
      <c r="K117">
        <f>J117*(BZ117+CA117)/1000.0</f>
        <v>0</v>
      </c>
      <c r="L117">
        <f>(BS117 - IF(AE117&gt;1, H117*BN117*100.0/(AG117*CG117), 0))*(BZ117+CA117)/1000.0</f>
        <v>0</v>
      </c>
      <c r="M117">
        <f>2.0/((1/O117-1/N117)+SIGN(O117)*SQRT((1/O117-1/N117)*(1/O117-1/N117) + 4*BO117/((BO117+1)*(BO117+1))*(2*1/O117*1/N117-1/N117*1/N117)))</f>
        <v>0</v>
      </c>
      <c r="N117">
        <f>IF(LEFT(BP117,1)&lt;&gt;"0",IF(LEFT(BP117,1)="1",3.0,BQ117),$D$5+$E$5*(CG117*BZ117/($K$5*1000))+$F$5*(CG117*BZ117/($K$5*1000))*MAX(MIN(BN117,$J$5),$I$5)*MAX(MIN(BN117,$J$5),$I$5)+$G$5*MAX(MIN(BN117,$J$5),$I$5)*(CG117*BZ117/($K$5*1000))+$H$5*(CG117*BZ117/($K$5*1000))*(CG117*BZ117/($K$5*1000)))</f>
        <v>0</v>
      </c>
      <c r="O117">
        <f>G117*(1000-(1000*0.61365*exp(17.502*S117/(240.97+S117))/(BZ117+CA117)+BU117)/2)/(1000*0.61365*exp(17.502*S117/(240.97+S117))/(BZ117+CA117)-BU117)</f>
        <v>0</v>
      </c>
      <c r="P117">
        <f>1/((BO117+1)/(M117/1.6)+1/(N117/1.37)) + BO117/((BO117+1)/(M117/1.6) + BO117/(N117/1.37))</f>
        <v>0</v>
      </c>
      <c r="Q117">
        <f>(BK117*BM117)</f>
        <v>0</v>
      </c>
      <c r="R117">
        <f>(CB117+(Q117+2*0.95*5.67E-8*(((CB117+$B$7)+273)^4-(CB117+273)^4)-44100*G117)/(1.84*29.3*N117+8*0.95*5.67E-8*(CB117+273)^3))</f>
        <v>0</v>
      </c>
      <c r="S117">
        <f>($C$7*CC117+$D$7*CD117+$E$7*R117)</f>
        <v>0</v>
      </c>
      <c r="T117">
        <f>0.61365*exp(17.502*S117/(240.97+S117))</f>
        <v>0</v>
      </c>
      <c r="U117">
        <f>(V117/W117*100)</f>
        <v>0</v>
      </c>
      <c r="V117">
        <f>BU117*(BZ117+CA117)/1000</f>
        <v>0</v>
      </c>
      <c r="W117">
        <f>0.61365*exp(17.502*CB117/(240.97+CB117))</f>
        <v>0</v>
      </c>
      <c r="X117">
        <f>(T117-BU117*(BZ117+CA117)/1000)</f>
        <v>0</v>
      </c>
      <c r="Y117">
        <f>(-G117*44100)</f>
        <v>0</v>
      </c>
      <c r="Z117">
        <f>2*29.3*N117*0.92*(CB117-S117)</f>
        <v>0</v>
      </c>
      <c r="AA117">
        <f>2*0.95*5.67E-8*(((CB117+$B$7)+273)^4-(S117+273)^4)</f>
        <v>0</v>
      </c>
      <c r="AB117">
        <f>Q117+AA117+Y117+Z117</f>
        <v>0</v>
      </c>
      <c r="AC117">
        <v>0</v>
      </c>
      <c r="AD117">
        <v>0</v>
      </c>
      <c r="AE117">
        <f>IF(AC117*$H$13&gt;=AG117,1.0,(AG117/(AG117-AC117*$H$13)))</f>
        <v>0</v>
      </c>
      <c r="AF117">
        <f>(AE117-1)*100</f>
        <v>0</v>
      </c>
      <c r="AG117">
        <f>MAX(0,($B$13+$C$13*CG117)/(1+$D$13*CG117)*BZ117/(CB117+273)*$E$13)</f>
        <v>0</v>
      </c>
      <c r="AH117" t="s">
        <v>271</v>
      </c>
      <c r="AI117" t="s">
        <v>271</v>
      </c>
      <c r="AJ117">
        <v>0</v>
      </c>
      <c r="AK117">
        <v>0</v>
      </c>
      <c r="AL117">
        <f>AK117-AJ117</f>
        <v>0</v>
      </c>
      <c r="AM117">
        <f>AL117/AK117</f>
        <v>0</v>
      </c>
      <c r="AN117">
        <v>0</v>
      </c>
      <c r="AO117" t="s">
        <v>271</v>
      </c>
      <c r="AP117" t="s">
        <v>271</v>
      </c>
      <c r="AQ117">
        <v>0</v>
      </c>
      <c r="AR117">
        <v>0</v>
      </c>
      <c r="AS117">
        <f>1-AQ117/AR117</f>
        <v>0</v>
      </c>
      <c r="AT117">
        <v>0.5</v>
      </c>
      <c r="AU117">
        <f>BK117</f>
        <v>0</v>
      </c>
      <c r="AV117">
        <f>H117</f>
        <v>0</v>
      </c>
      <c r="AW117">
        <f>AS117*AT117*AU117</f>
        <v>0</v>
      </c>
      <c r="AX117">
        <f>BC117/AR117</f>
        <v>0</v>
      </c>
      <c r="AY117">
        <f>(AV117-AN117)/AU117</f>
        <v>0</v>
      </c>
      <c r="AZ117">
        <f>(AK117-AR117)/AR117</f>
        <v>0</v>
      </c>
      <c r="BA117" t="s">
        <v>271</v>
      </c>
      <c r="BB117">
        <v>0</v>
      </c>
      <c r="BC117">
        <f>AR117-BB117</f>
        <v>0</v>
      </c>
      <c r="BD117">
        <f>(AR117-AQ117)/(AR117-BB117)</f>
        <v>0</v>
      </c>
      <c r="BE117">
        <f>(AK117-AR117)/(AK117-BB117)</f>
        <v>0</v>
      </c>
      <c r="BF117">
        <f>(AR117-AQ117)/(AR117-AJ117)</f>
        <v>0</v>
      </c>
      <c r="BG117">
        <f>(AK117-AR117)/(AK117-AJ117)</f>
        <v>0</v>
      </c>
      <c r="BH117">
        <f>(BD117*BB117/AQ117)</f>
        <v>0</v>
      </c>
      <c r="BI117">
        <f>(1-BH117)</f>
        <v>0</v>
      </c>
      <c r="BJ117">
        <f>$B$11*CH117+$C$11*CI117+$F$11*CJ117*(1-CM117)</f>
        <v>0</v>
      </c>
      <c r="BK117">
        <f>BJ117*BL117</f>
        <v>0</v>
      </c>
      <c r="BL117">
        <f>($B$11*$D$9+$C$11*$D$9+$F$11*((CW117+CO117)/MAX(CW117+CO117+CX117, 0.1)*$I$9+CX117/MAX(CW117+CO117+CX117, 0.1)*$J$9))/($B$11+$C$11+$F$11)</f>
        <v>0</v>
      </c>
      <c r="BM117">
        <f>($B$11*$K$9+$C$11*$K$9+$F$11*((CW117+CO117)/MAX(CW117+CO117+CX117, 0.1)*$P$9+CX117/MAX(CW117+CO117+CX117, 0.1)*$Q$9))/($B$11+$C$11+$F$11)</f>
        <v>0</v>
      </c>
      <c r="BN117">
        <v>6</v>
      </c>
      <c r="BO117">
        <v>0.5</v>
      </c>
      <c r="BP117" t="s">
        <v>272</v>
      </c>
      <c r="BQ117">
        <v>2</v>
      </c>
      <c r="BR117">
        <v>1604418429.1</v>
      </c>
      <c r="BS117">
        <v>312.434</v>
      </c>
      <c r="BT117">
        <v>339.128</v>
      </c>
      <c r="BU117">
        <v>21.777</v>
      </c>
      <c r="BV117">
        <v>20.0579</v>
      </c>
      <c r="BW117">
        <v>312.454</v>
      </c>
      <c r="BX117">
        <v>21.4489</v>
      </c>
      <c r="BY117">
        <v>500.018</v>
      </c>
      <c r="BZ117">
        <v>100.542</v>
      </c>
      <c r="CA117">
        <v>0.10006</v>
      </c>
      <c r="CB117">
        <v>25.1296</v>
      </c>
      <c r="CC117">
        <v>24.9977</v>
      </c>
      <c r="CD117">
        <v>999.9</v>
      </c>
      <c r="CE117">
        <v>0</v>
      </c>
      <c r="CF117">
        <v>0</v>
      </c>
      <c r="CG117">
        <v>9992.5</v>
      </c>
      <c r="CH117">
        <v>0</v>
      </c>
      <c r="CI117">
        <v>1.02195</v>
      </c>
      <c r="CJ117">
        <v>1200.08</v>
      </c>
      <c r="CK117">
        <v>0.967011</v>
      </c>
      <c r="CL117">
        <v>0.032989</v>
      </c>
      <c r="CM117">
        <v>0</v>
      </c>
      <c r="CN117">
        <v>2.7131</v>
      </c>
      <c r="CO117">
        <v>0</v>
      </c>
      <c r="CP117">
        <v>7991.33</v>
      </c>
      <c r="CQ117">
        <v>11402.2</v>
      </c>
      <c r="CR117">
        <v>38.125</v>
      </c>
      <c r="CS117">
        <v>41.187</v>
      </c>
      <c r="CT117">
        <v>39.562</v>
      </c>
      <c r="CU117">
        <v>39.937</v>
      </c>
      <c r="CV117">
        <v>38.437</v>
      </c>
      <c r="CW117">
        <v>1160.49</v>
      </c>
      <c r="CX117">
        <v>39.59</v>
      </c>
      <c r="CY117">
        <v>0</v>
      </c>
      <c r="CZ117">
        <v>1604418428.9</v>
      </c>
      <c r="DA117">
        <v>0</v>
      </c>
      <c r="DB117">
        <v>2.59435384615385</v>
      </c>
      <c r="DC117">
        <v>-0.202694010961739</v>
      </c>
      <c r="DD117">
        <v>262.072136800487</v>
      </c>
      <c r="DE117">
        <v>7956.61115384615</v>
      </c>
      <c r="DF117">
        <v>15</v>
      </c>
      <c r="DG117">
        <v>1604417947.1</v>
      </c>
      <c r="DH117" t="s">
        <v>273</v>
      </c>
      <c r="DI117">
        <v>1604417940.1</v>
      </c>
      <c r="DJ117">
        <v>1604417947.1</v>
      </c>
      <c r="DK117">
        <v>1</v>
      </c>
      <c r="DL117">
        <v>-0.134</v>
      </c>
      <c r="DM117">
        <v>0.013</v>
      </c>
      <c r="DN117">
        <v>0.037</v>
      </c>
      <c r="DO117">
        <v>0.31</v>
      </c>
      <c r="DP117">
        <v>420</v>
      </c>
      <c r="DQ117">
        <v>20</v>
      </c>
      <c r="DR117">
        <v>0.08</v>
      </c>
      <c r="DS117">
        <v>0.06</v>
      </c>
      <c r="DT117">
        <v>0</v>
      </c>
      <c r="DU117">
        <v>0</v>
      </c>
      <c r="DV117" t="s">
        <v>274</v>
      </c>
      <c r="DW117">
        <v>100</v>
      </c>
      <c r="DX117">
        <v>100</v>
      </c>
      <c r="DY117">
        <v>-0.02</v>
      </c>
      <c r="DZ117">
        <v>0.3281</v>
      </c>
      <c r="EA117">
        <v>-0.278027610152098</v>
      </c>
      <c r="EB117">
        <v>0.00106189765250334</v>
      </c>
      <c r="EC117">
        <v>-8.23004791133579e-07</v>
      </c>
      <c r="ED117">
        <v>1.95222372915411e-10</v>
      </c>
      <c r="EE117">
        <v>0.0605696754882689</v>
      </c>
      <c r="EF117">
        <v>0.0242991256848972</v>
      </c>
      <c r="EG117">
        <v>-0.00102667963148939</v>
      </c>
      <c r="EH117">
        <v>2.21636158600722e-05</v>
      </c>
      <c r="EI117">
        <v>2</v>
      </c>
      <c r="EJ117">
        <v>2037</v>
      </c>
      <c r="EK117">
        <v>1</v>
      </c>
      <c r="EL117">
        <v>24</v>
      </c>
      <c r="EM117">
        <v>8.2</v>
      </c>
      <c r="EN117">
        <v>8</v>
      </c>
      <c r="EO117">
        <v>2</v>
      </c>
      <c r="EP117">
        <v>511.653</v>
      </c>
      <c r="EQ117">
        <v>527.026</v>
      </c>
      <c r="ER117">
        <v>22.8102</v>
      </c>
      <c r="ES117">
        <v>25.4626</v>
      </c>
      <c r="ET117">
        <v>30.0001</v>
      </c>
      <c r="EU117">
        <v>25.3256</v>
      </c>
      <c r="EV117">
        <v>25.2864</v>
      </c>
      <c r="EW117">
        <v>17.5693</v>
      </c>
      <c r="EX117">
        <v>26.0118</v>
      </c>
      <c r="EY117">
        <v>100</v>
      </c>
      <c r="EZ117">
        <v>22.8103</v>
      </c>
      <c r="FA117">
        <v>348.39</v>
      </c>
      <c r="FB117">
        <v>20</v>
      </c>
      <c r="FC117">
        <v>102.33</v>
      </c>
      <c r="FD117">
        <v>102.105</v>
      </c>
    </row>
    <row r="118" spans="1:160">
      <c r="A118">
        <v>102</v>
      </c>
      <c r="B118">
        <v>1604418431.1</v>
      </c>
      <c r="C118">
        <v>202</v>
      </c>
      <c r="D118" t="s">
        <v>475</v>
      </c>
      <c r="E118" t="s">
        <v>476</v>
      </c>
      <c r="F118">
        <v>1604418431.1</v>
      </c>
      <c r="G118">
        <f>BY118*AE118*(BU118-BV118)/(100*BN118*(1000-AE118*BU118))</f>
        <v>0</v>
      </c>
      <c r="H118">
        <f>BY118*AE118*(BT118-BS118*(1000-AE118*BV118)/(1000-AE118*BU118))/(100*BN118)</f>
        <v>0</v>
      </c>
      <c r="I118">
        <f>BS118 - IF(AE118&gt;1, H118*BN118*100.0/(AG118*CG118), 0)</f>
        <v>0</v>
      </c>
      <c r="J118">
        <f>((P118-G118/2)*I118-H118)/(P118+G118/2)</f>
        <v>0</v>
      </c>
      <c r="K118">
        <f>J118*(BZ118+CA118)/1000.0</f>
        <v>0</v>
      </c>
      <c r="L118">
        <f>(BS118 - IF(AE118&gt;1, H118*BN118*100.0/(AG118*CG118), 0))*(BZ118+CA118)/1000.0</f>
        <v>0</v>
      </c>
      <c r="M118">
        <f>2.0/((1/O118-1/N118)+SIGN(O118)*SQRT((1/O118-1/N118)*(1/O118-1/N118) + 4*BO118/((BO118+1)*(BO118+1))*(2*1/O118*1/N118-1/N118*1/N118)))</f>
        <v>0</v>
      </c>
      <c r="N118">
        <f>IF(LEFT(BP118,1)&lt;&gt;"0",IF(LEFT(BP118,1)="1",3.0,BQ118),$D$5+$E$5*(CG118*BZ118/($K$5*1000))+$F$5*(CG118*BZ118/($K$5*1000))*MAX(MIN(BN118,$J$5),$I$5)*MAX(MIN(BN118,$J$5),$I$5)+$G$5*MAX(MIN(BN118,$J$5),$I$5)*(CG118*BZ118/($K$5*1000))+$H$5*(CG118*BZ118/($K$5*1000))*(CG118*BZ118/($K$5*1000)))</f>
        <v>0</v>
      </c>
      <c r="O118">
        <f>G118*(1000-(1000*0.61365*exp(17.502*S118/(240.97+S118))/(BZ118+CA118)+BU118)/2)/(1000*0.61365*exp(17.502*S118/(240.97+S118))/(BZ118+CA118)-BU118)</f>
        <v>0</v>
      </c>
      <c r="P118">
        <f>1/((BO118+1)/(M118/1.6)+1/(N118/1.37)) + BO118/((BO118+1)/(M118/1.6) + BO118/(N118/1.37))</f>
        <v>0</v>
      </c>
      <c r="Q118">
        <f>(BK118*BM118)</f>
        <v>0</v>
      </c>
      <c r="R118">
        <f>(CB118+(Q118+2*0.95*5.67E-8*(((CB118+$B$7)+273)^4-(CB118+273)^4)-44100*G118)/(1.84*29.3*N118+8*0.95*5.67E-8*(CB118+273)^3))</f>
        <v>0</v>
      </c>
      <c r="S118">
        <f>($C$7*CC118+$D$7*CD118+$E$7*R118)</f>
        <v>0</v>
      </c>
      <c r="T118">
        <f>0.61365*exp(17.502*S118/(240.97+S118))</f>
        <v>0</v>
      </c>
      <c r="U118">
        <f>(V118/W118*100)</f>
        <v>0</v>
      </c>
      <c r="V118">
        <f>BU118*(BZ118+CA118)/1000</f>
        <v>0</v>
      </c>
      <c r="W118">
        <f>0.61365*exp(17.502*CB118/(240.97+CB118))</f>
        <v>0</v>
      </c>
      <c r="X118">
        <f>(T118-BU118*(BZ118+CA118)/1000)</f>
        <v>0</v>
      </c>
      <c r="Y118">
        <f>(-G118*44100)</f>
        <v>0</v>
      </c>
      <c r="Z118">
        <f>2*29.3*N118*0.92*(CB118-S118)</f>
        <v>0</v>
      </c>
      <c r="AA118">
        <f>2*0.95*5.67E-8*(((CB118+$B$7)+273)^4-(S118+273)^4)</f>
        <v>0</v>
      </c>
      <c r="AB118">
        <f>Q118+AA118+Y118+Z118</f>
        <v>0</v>
      </c>
      <c r="AC118">
        <v>0</v>
      </c>
      <c r="AD118">
        <v>0</v>
      </c>
      <c r="AE118">
        <f>IF(AC118*$H$13&gt;=AG118,1.0,(AG118/(AG118-AC118*$H$13)))</f>
        <v>0</v>
      </c>
      <c r="AF118">
        <f>(AE118-1)*100</f>
        <v>0</v>
      </c>
      <c r="AG118">
        <f>MAX(0,($B$13+$C$13*CG118)/(1+$D$13*CG118)*BZ118/(CB118+273)*$E$13)</f>
        <v>0</v>
      </c>
      <c r="AH118" t="s">
        <v>271</v>
      </c>
      <c r="AI118" t="s">
        <v>271</v>
      </c>
      <c r="AJ118">
        <v>0</v>
      </c>
      <c r="AK118">
        <v>0</v>
      </c>
      <c r="AL118">
        <f>AK118-AJ118</f>
        <v>0</v>
      </c>
      <c r="AM118">
        <f>AL118/AK118</f>
        <v>0</v>
      </c>
      <c r="AN118">
        <v>0</v>
      </c>
      <c r="AO118" t="s">
        <v>271</v>
      </c>
      <c r="AP118" t="s">
        <v>271</v>
      </c>
      <c r="AQ118">
        <v>0</v>
      </c>
      <c r="AR118">
        <v>0</v>
      </c>
      <c r="AS118">
        <f>1-AQ118/AR118</f>
        <v>0</v>
      </c>
      <c r="AT118">
        <v>0.5</v>
      </c>
      <c r="AU118">
        <f>BK118</f>
        <v>0</v>
      </c>
      <c r="AV118">
        <f>H118</f>
        <v>0</v>
      </c>
      <c r="AW118">
        <f>AS118*AT118*AU118</f>
        <v>0</v>
      </c>
      <c r="AX118">
        <f>BC118/AR118</f>
        <v>0</v>
      </c>
      <c r="AY118">
        <f>(AV118-AN118)/AU118</f>
        <v>0</v>
      </c>
      <c r="AZ118">
        <f>(AK118-AR118)/AR118</f>
        <v>0</v>
      </c>
      <c r="BA118" t="s">
        <v>271</v>
      </c>
      <c r="BB118">
        <v>0</v>
      </c>
      <c r="BC118">
        <f>AR118-BB118</f>
        <v>0</v>
      </c>
      <c r="BD118">
        <f>(AR118-AQ118)/(AR118-BB118)</f>
        <v>0</v>
      </c>
      <c r="BE118">
        <f>(AK118-AR118)/(AK118-BB118)</f>
        <v>0</v>
      </c>
      <c r="BF118">
        <f>(AR118-AQ118)/(AR118-AJ118)</f>
        <v>0</v>
      </c>
      <c r="BG118">
        <f>(AK118-AR118)/(AK118-AJ118)</f>
        <v>0</v>
      </c>
      <c r="BH118">
        <f>(BD118*BB118/AQ118)</f>
        <v>0</v>
      </c>
      <c r="BI118">
        <f>(1-BH118)</f>
        <v>0</v>
      </c>
      <c r="BJ118">
        <f>$B$11*CH118+$C$11*CI118+$F$11*CJ118*(1-CM118)</f>
        <v>0</v>
      </c>
      <c r="BK118">
        <f>BJ118*BL118</f>
        <v>0</v>
      </c>
      <c r="BL118">
        <f>($B$11*$D$9+$C$11*$D$9+$F$11*((CW118+CO118)/MAX(CW118+CO118+CX118, 0.1)*$I$9+CX118/MAX(CW118+CO118+CX118, 0.1)*$J$9))/($B$11+$C$11+$F$11)</f>
        <v>0</v>
      </c>
      <c r="BM118">
        <f>($B$11*$K$9+$C$11*$K$9+$F$11*((CW118+CO118)/MAX(CW118+CO118+CX118, 0.1)*$P$9+CX118/MAX(CW118+CO118+CX118, 0.1)*$Q$9))/($B$11+$C$11+$F$11)</f>
        <v>0</v>
      </c>
      <c r="BN118">
        <v>6</v>
      </c>
      <c r="BO118">
        <v>0.5</v>
      </c>
      <c r="BP118" t="s">
        <v>272</v>
      </c>
      <c r="BQ118">
        <v>2</v>
      </c>
      <c r="BR118">
        <v>1604418431.1</v>
      </c>
      <c r="BS118">
        <v>315.649</v>
      </c>
      <c r="BT118">
        <v>342.453</v>
      </c>
      <c r="BU118">
        <v>21.7782</v>
      </c>
      <c r="BV118">
        <v>20.0614</v>
      </c>
      <c r="BW118">
        <v>315.668</v>
      </c>
      <c r="BX118">
        <v>21.45</v>
      </c>
      <c r="BY118">
        <v>500.104</v>
      </c>
      <c r="BZ118">
        <v>100.542</v>
      </c>
      <c r="CA118">
        <v>0.100269</v>
      </c>
      <c r="CB118">
        <v>25.1299</v>
      </c>
      <c r="CC118">
        <v>24.9925</v>
      </c>
      <c r="CD118">
        <v>999.9</v>
      </c>
      <c r="CE118">
        <v>0</v>
      </c>
      <c r="CF118">
        <v>0</v>
      </c>
      <c r="CG118">
        <v>9988.12</v>
      </c>
      <c r="CH118">
        <v>0</v>
      </c>
      <c r="CI118">
        <v>1.03175</v>
      </c>
      <c r="CJ118">
        <v>1200.08</v>
      </c>
      <c r="CK118">
        <v>0.967011</v>
      </c>
      <c r="CL118">
        <v>0.032989</v>
      </c>
      <c r="CM118">
        <v>0</v>
      </c>
      <c r="CN118">
        <v>2.9232</v>
      </c>
      <c r="CO118">
        <v>0</v>
      </c>
      <c r="CP118">
        <v>8003.19</v>
      </c>
      <c r="CQ118">
        <v>11402.2</v>
      </c>
      <c r="CR118">
        <v>38.125</v>
      </c>
      <c r="CS118">
        <v>41.187</v>
      </c>
      <c r="CT118">
        <v>39.562</v>
      </c>
      <c r="CU118">
        <v>39.937</v>
      </c>
      <c r="CV118">
        <v>38.437</v>
      </c>
      <c r="CW118">
        <v>1160.49</v>
      </c>
      <c r="CX118">
        <v>39.59</v>
      </c>
      <c r="CY118">
        <v>0</v>
      </c>
      <c r="CZ118">
        <v>1604418431.3</v>
      </c>
      <c r="DA118">
        <v>0</v>
      </c>
      <c r="DB118">
        <v>2.60022307692308</v>
      </c>
      <c r="DC118">
        <v>0.386222224604926</v>
      </c>
      <c r="DD118">
        <v>272.353162603154</v>
      </c>
      <c r="DE118">
        <v>7967.27038461538</v>
      </c>
      <c r="DF118">
        <v>15</v>
      </c>
      <c r="DG118">
        <v>1604417947.1</v>
      </c>
      <c r="DH118" t="s">
        <v>273</v>
      </c>
      <c r="DI118">
        <v>1604417940.1</v>
      </c>
      <c r="DJ118">
        <v>1604417947.1</v>
      </c>
      <c r="DK118">
        <v>1</v>
      </c>
      <c r="DL118">
        <v>-0.134</v>
      </c>
      <c r="DM118">
        <v>0.013</v>
      </c>
      <c r="DN118">
        <v>0.037</v>
      </c>
      <c r="DO118">
        <v>0.31</v>
      </c>
      <c r="DP118">
        <v>420</v>
      </c>
      <c r="DQ118">
        <v>20</v>
      </c>
      <c r="DR118">
        <v>0.08</v>
      </c>
      <c r="DS118">
        <v>0.06</v>
      </c>
      <c r="DT118">
        <v>0</v>
      </c>
      <c r="DU118">
        <v>0</v>
      </c>
      <c r="DV118" t="s">
        <v>274</v>
      </c>
      <c r="DW118">
        <v>100</v>
      </c>
      <c r="DX118">
        <v>100</v>
      </c>
      <c r="DY118">
        <v>-0.019</v>
      </c>
      <c r="DZ118">
        <v>0.3282</v>
      </c>
      <c r="EA118">
        <v>-0.278027610152098</v>
      </c>
      <c r="EB118">
        <v>0.00106189765250334</v>
      </c>
      <c r="EC118">
        <v>-8.23004791133579e-07</v>
      </c>
      <c r="ED118">
        <v>1.95222372915411e-10</v>
      </c>
      <c r="EE118">
        <v>0.0605696754882689</v>
      </c>
      <c r="EF118">
        <v>0.0242991256848972</v>
      </c>
      <c r="EG118">
        <v>-0.00102667963148939</v>
      </c>
      <c r="EH118">
        <v>2.21636158600722e-05</v>
      </c>
      <c r="EI118">
        <v>2</v>
      </c>
      <c r="EJ118">
        <v>2037</v>
      </c>
      <c r="EK118">
        <v>1</v>
      </c>
      <c r="EL118">
        <v>24</v>
      </c>
      <c r="EM118">
        <v>8.2</v>
      </c>
      <c r="EN118">
        <v>8.1</v>
      </c>
      <c r="EO118">
        <v>2</v>
      </c>
      <c r="EP118">
        <v>511.796</v>
      </c>
      <c r="EQ118">
        <v>526.95</v>
      </c>
      <c r="ER118">
        <v>22.811</v>
      </c>
      <c r="ES118">
        <v>25.4623</v>
      </c>
      <c r="ET118">
        <v>30.0001</v>
      </c>
      <c r="EU118">
        <v>25.3256</v>
      </c>
      <c r="EV118">
        <v>25.2864</v>
      </c>
      <c r="EW118">
        <v>17.7377</v>
      </c>
      <c r="EX118">
        <v>26.0118</v>
      </c>
      <c r="EY118">
        <v>100</v>
      </c>
      <c r="EZ118">
        <v>22.8103</v>
      </c>
      <c r="FA118">
        <v>353.41</v>
      </c>
      <c r="FB118">
        <v>20</v>
      </c>
      <c r="FC118">
        <v>102.329</v>
      </c>
      <c r="FD118">
        <v>102.104</v>
      </c>
    </row>
    <row r="119" spans="1:160">
      <c r="A119">
        <v>103</v>
      </c>
      <c r="B119">
        <v>1604418433.1</v>
      </c>
      <c r="C119">
        <v>204</v>
      </c>
      <c r="D119" t="s">
        <v>477</v>
      </c>
      <c r="E119" t="s">
        <v>478</v>
      </c>
      <c r="F119">
        <v>1604418433.1</v>
      </c>
      <c r="G119">
        <f>BY119*AE119*(BU119-BV119)/(100*BN119*(1000-AE119*BU119))</f>
        <v>0</v>
      </c>
      <c r="H119">
        <f>BY119*AE119*(BT119-BS119*(1000-AE119*BV119)/(1000-AE119*BU119))/(100*BN119)</f>
        <v>0</v>
      </c>
      <c r="I119">
        <f>BS119 - IF(AE119&gt;1, H119*BN119*100.0/(AG119*CG119), 0)</f>
        <v>0</v>
      </c>
      <c r="J119">
        <f>((P119-G119/2)*I119-H119)/(P119+G119/2)</f>
        <v>0</v>
      </c>
      <c r="K119">
        <f>J119*(BZ119+CA119)/1000.0</f>
        <v>0</v>
      </c>
      <c r="L119">
        <f>(BS119 - IF(AE119&gt;1, H119*BN119*100.0/(AG119*CG119), 0))*(BZ119+CA119)/1000.0</f>
        <v>0</v>
      </c>
      <c r="M119">
        <f>2.0/((1/O119-1/N119)+SIGN(O119)*SQRT((1/O119-1/N119)*(1/O119-1/N119) + 4*BO119/((BO119+1)*(BO119+1))*(2*1/O119*1/N119-1/N119*1/N119)))</f>
        <v>0</v>
      </c>
      <c r="N119">
        <f>IF(LEFT(BP119,1)&lt;&gt;"0",IF(LEFT(BP119,1)="1",3.0,BQ119),$D$5+$E$5*(CG119*BZ119/($K$5*1000))+$F$5*(CG119*BZ119/($K$5*1000))*MAX(MIN(BN119,$J$5),$I$5)*MAX(MIN(BN119,$J$5),$I$5)+$G$5*MAX(MIN(BN119,$J$5),$I$5)*(CG119*BZ119/($K$5*1000))+$H$5*(CG119*BZ119/($K$5*1000))*(CG119*BZ119/($K$5*1000)))</f>
        <v>0</v>
      </c>
      <c r="O119">
        <f>G119*(1000-(1000*0.61365*exp(17.502*S119/(240.97+S119))/(BZ119+CA119)+BU119)/2)/(1000*0.61365*exp(17.502*S119/(240.97+S119))/(BZ119+CA119)-BU119)</f>
        <v>0</v>
      </c>
      <c r="P119">
        <f>1/((BO119+1)/(M119/1.6)+1/(N119/1.37)) + BO119/((BO119+1)/(M119/1.6) + BO119/(N119/1.37))</f>
        <v>0</v>
      </c>
      <c r="Q119">
        <f>(BK119*BM119)</f>
        <v>0</v>
      </c>
      <c r="R119">
        <f>(CB119+(Q119+2*0.95*5.67E-8*(((CB119+$B$7)+273)^4-(CB119+273)^4)-44100*G119)/(1.84*29.3*N119+8*0.95*5.67E-8*(CB119+273)^3))</f>
        <v>0</v>
      </c>
      <c r="S119">
        <f>($C$7*CC119+$D$7*CD119+$E$7*R119)</f>
        <v>0</v>
      </c>
      <c r="T119">
        <f>0.61365*exp(17.502*S119/(240.97+S119))</f>
        <v>0</v>
      </c>
      <c r="U119">
        <f>(V119/W119*100)</f>
        <v>0</v>
      </c>
      <c r="V119">
        <f>BU119*(BZ119+CA119)/1000</f>
        <v>0</v>
      </c>
      <c r="W119">
        <f>0.61365*exp(17.502*CB119/(240.97+CB119))</f>
        <v>0</v>
      </c>
      <c r="X119">
        <f>(T119-BU119*(BZ119+CA119)/1000)</f>
        <v>0</v>
      </c>
      <c r="Y119">
        <f>(-G119*44100)</f>
        <v>0</v>
      </c>
      <c r="Z119">
        <f>2*29.3*N119*0.92*(CB119-S119)</f>
        <v>0</v>
      </c>
      <c r="AA119">
        <f>2*0.95*5.67E-8*(((CB119+$B$7)+273)^4-(S119+273)^4)</f>
        <v>0</v>
      </c>
      <c r="AB119">
        <f>Q119+AA119+Y119+Z119</f>
        <v>0</v>
      </c>
      <c r="AC119">
        <v>0</v>
      </c>
      <c r="AD119">
        <v>0</v>
      </c>
      <c r="AE119">
        <f>IF(AC119*$H$13&gt;=AG119,1.0,(AG119/(AG119-AC119*$H$13)))</f>
        <v>0</v>
      </c>
      <c r="AF119">
        <f>(AE119-1)*100</f>
        <v>0</v>
      </c>
      <c r="AG119">
        <f>MAX(0,($B$13+$C$13*CG119)/(1+$D$13*CG119)*BZ119/(CB119+273)*$E$13)</f>
        <v>0</v>
      </c>
      <c r="AH119" t="s">
        <v>271</v>
      </c>
      <c r="AI119" t="s">
        <v>271</v>
      </c>
      <c r="AJ119">
        <v>0</v>
      </c>
      <c r="AK119">
        <v>0</v>
      </c>
      <c r="AL119">
        <f>AK119-AJ119</f>
        <v>0</v>
      </c>
      <c r="AM119">
        <f>AL119/AK119</f>
        <v>0</v>
      </c>
      <c r="AN119">
        <v>0</v>
      </c>
      <c r="AO119" t="s">
        <v>271</v>
      </c>
      <c r="AP119" t="s">
        <v>271</v>
      </c>
      <c r="AQ119">
        <v>0</v>
      </c>
      <c r="AR119">
        <v>0</v>
      </c>
      <c r="AS119">
        <f>1-AQ119/AR119</f>
        <v>0</v>
      </c>
      <c r="AT119">
        <v>0.5</v>
      </c>
      <c r="AU119">
        <f>BK119</f>
        <v>0</v>
      </c>
      <c r="AV119">
        <f>H119</f>
        <v>0</v>
      </c>
      <c r="AW119">
        <f>AS119*AT119*AU119</f>
        <v>0</v>
      </c>
      <c r="AX119">
        <f>BC119/AR119</f>
        <v>0</v>
      </c>
      <c r="AY119">
        <f>(AV119-AN119)/AU119</f>
        <v>0</v>
      </c>
      <c r="AZ119">
        <f>(AK119-AR119)/AR119</f>
        <v>0</v>
      </c>
      <c r="BA119" t="s">
        <v>271</v>
      </c>
      <c r="BB119">
        <v>0</v>
      </c>
      <c r="BC119">
        <f>AR119-BB119</f>
        <v>0</v>
      </c>
      <c r="BD119">
        <f>(AR119-AQ119)/(AR119-BB119)</f>
        <v>0</v>
      </c>
      <c r="BE119">
        <f>(AK119-AR119)/(AK119-BB119)</f>
        <v>0</v>
      </c>
      <c r="BF119">
        <f>(AR119-AQ119)/(AR119-AJ119)</f>
        <v>0</v>
      </c>
      <c r="BG119">
        <f>(AK119-AR119)/(AK119-AJ119)</f>
        <v>0</v>
      </c>
      <c r="BH119">
        <f>(BD119*BB119/AQ119)</f>
        <v>0</v>
      </c>
      <c r="BI119">
        <f>(1-BH119)</f>
        <v>0</v>
      </c>
      <c r="BJ119">
        <f>$B$11*CH119+$C$11*CI119+$F$11*CJ119*(1-CM119)</f>
        <v>0</v>
      </c>
      <c r="BK119">
        <f>BJ119*BL119</f>
        <v>0</v>
      </c>
      <c r="BL119">
        <f>($B$11*$D$9+$C$11*$D$9+$F$11*((CW119+CO119)/MAX(CW119+CO119+CX119, 0.1)*$I$9+CX119/MAX(CW119+CO119+CX119, 0.1)*$J$9))/($B$11+$C$11+$F$11)</f>
        <v>0</v>
      </c>
      <c r="BM119">
        <f>($B$11*$K$9+$C$11*$K$9+$F$11*((CW119+CO119)/MAX(CW119+CO119+CX119, 0.1)*$P$9+CX119/MAX(CW119+CO119+CX119, 0.1)*$Q$9))/($B$11+$C$11+$F$11)</f>
        <v>0</v>
      </c>
      <c r="BN119">
        <v>6</v>
      </c>
      <c r="BO119">
        <v>0.5</v>
      </c>
      <c r="BP119" t="s">
        <v>272</v>
      </c>
      <c r="BQ119">
        <v>2</v>
      </c>
      <c r="BR119">
        <v>1604418433.1</v>
      </c>
      <c r="BS119">
        <v>318.832</v>
      </c>
      <c r="BT119">
        <v>345.857</v>
      </c>
      <c r="BU119">
        <v>21.7791</v>
      </c>
      <c r="BV119">
        <v>20.0623</v>
      </c>
      <c r="BW119">
        <v>318.849</v>
      </c>
      <c r="BX119">
        <v>21.4509</v>
      </c>
      <c r="BY119">
        <v>499.937</v>
      </c>
      <c r="BZ119">
        <v>100.543</v>
      </c>
      <c r="CA119">
        <v>0.0994654</v>
      </c>
      <c r="CB119">
        <v>25.1293</v>
      </c>
      <c r="CC119">
        <v>24.9913</v>
      </c>
      <c r="CD119">
        <v>999.9</v>
      </c>
      <c r="CE119">
        <v>0</v>
      </c>
      <c r="CF119">
        <v>0</v>
      </c>
      <c r="CG119">
        <v>10025</v>
      </c>
      <c r="CH119">
        <v>0</v>
      </c>
      <c r="CI119">
        <v>1.02615</v>
      </c>
      <c r="CJ119">
        <v>1199.8</v>
      </c>
      <c r="CK119">
        <v>0.967003</v>
      </c>
      <c r="CL119">
        <v>0.0329973</v>
      </c>
      <c r="CM119">
        <v>0</v>
      </c>
      <c r="CN119">
        <v>2.3909</v>
      </c>
      <c r="CO119">
        <v>0</v>
      </c>
      <c r="CP119">
        <v>8010.77</v>
      </c>
      <c r="CQ119">
        <v>11399.5</v>
      </c>
      <c r="CR119">
        <v>38.125</v>
      </c>
      <c r="CS119">
        <v>41.187</v>
      </c>
      <c r="CT119">
        <v>39.562</v>
      </c>
      <c r="CU119">
        <v>39.937</v>
      </c>
      <c r="CV119">
        <v>38.437</v>
      </c>
      <c r="CW119">
        <v>1160.21</v>
      </c>
      <c r="CX119">
        <v>39.59</v>
      </c>
      <c r="CY119">
        <v>0</v>
      </c>
      <c r="CZ119">
        <v>1604418433.1</v>
      </c>
      <c r="DA119">
        <v>0</v>
      </c>
      <c r="DB119">
        <v>2.585636</v>
      </c>
      <c r="DC119">
        <v>0.519792308912494</v>
      </c>
      <c r="DD119">
        <v>280.884615899686</v>
      </c>
      <c r="DE119">
        <v>7976.7752</v>
      </c>
      <c r="DF119">
        <v>15</v>
      </c>
      <c r="DG119">
        <v>1604417947.1</v>
      </c>
      <c r="DH119" t="s">
        <v>273</v>
      </c>
      <c r="DI119">
        <v>1604417940.1</v>
      </c>
      <c r="DJ119">
        <v>1604417947.1</v>
      </c>
      <c r="DK119">
        <v>1</v>
      </c>
      <c r="DL119">
        <v>-0.134</v>
      </c>
      <c r="DM119">
        <v>0.013</v>
      </c>
      <c r="DN119">
        <v>0.037</v>
      </c>
      <c r="DO119">
        <v>0.31</v>
      </c>
      <c r="DP119">
        <v>420</v>
      </c>
      <c r="DQ119">
        <v>20</v>
      </c>
      <c r="DR119">
        <v>0.08</v>
      </c>
      <c r="DS119">
        <v>0.06</v>
      </c>
      <c r="DT119">
        <v>0</v>
      </c>
      <c r="DU119">
        <v>0</v>
      </c>
      <c r="DV119" t="s">
        <v>274</v>
      </c>
      <c r="DW119">
        <v>100</v>
      </c>
      <c r="DX119">
        <v>100</v>
      </c>
      <c r="DY119">
        <v>-0.017</v>
      </c>
      <c r="DZ119">
        <v>0.3282</v>
      </c>
      <c r="EA119">
        <v>-0.278027610152098</v>
      </c>
      <c r="EB119">
        <v>0.00106189765250334</v>
      </c>
      <c r="EC119">
        <v>-8.23004791133579e-07</v>
      </c>
      <c r="ED119">
        <v>1.95222372915411e-10</v>
      </c>
      <c r="EE119">
        <v>0.0605696754882689</v>
      </c>
      <c r="EF119">
        <v>0.0242991256848972</v>
      </c>
      <c r="EG119">
        <v>-0.00102667963148939</v>
      </c>
      <c r="EH119">
        <v>2.21636158600722e-05</v>
      </c>
      <c r="EI119">
        <v>2</v>
      </c>
      <c r="EJ119">
        <v>2037</v>
      </c>
      <c r="EK119">
        <v>1</v>
      </c>
      <c r="EL119">
        <v>24</v>
      </c>
      <c r="EM119">
        <v>8.2</v>
      </c>
      <c r="EN119">
        <v>8.1</v>
      </c>
      <c r="EO119">
        <v>2</v>
      </c>
      <c r="EP119">
        <v>511.51</v>
      </c>
      <c r="EQ119">
        <v>527.122</v>
      </c>
      <c r="ER119">
        <v>22.8118</v>
      </c>
      <c r="ES119">
        <v>25.4623</v>
      </c>
      <c r="ET119">
        <v>30.0001</v>
      </c>
      <c r="EU119">
        <v>25.3256</v>
      </c>
      <c r="EV119">
        <v>25.2864</v>
      </c>
      <c r="EW119">
        <v>17.8881</v>
      </c>
      <c r="EX119">
        <v>26.0118</v>
      </c>
      <c r="EY119">
        <v>100</v>
      </c>
      <c r="EZ119">
        <v>22.8145</v>
      </c>
      <c r="FA119">
        <v>358.45</v>
      </c>
      <c r="FB119">
        <v>20</v>
      </c>
      <c r="FC119">
        <v>102.329</v>
      </c>
      <c r="FD119">
        <v>102.103</v>
      </c>
    </row>
    <row r="120" spans="1:160">
      <c r="A120">
        <v>104</v>
      </c>
      <c r="B120">
        <v>1604418435.1</v>
      </c>
      <c r="C120">
        <v>206</v>
      </c>
      <c r="D120" t="s">
        <v>479</v>
      </c>
      <c r="E120" t="s">
        <v>480</v>
      </c>
      <c r="F120">
        <v>1604418435.1</v>
      </c>
      <c r="G120">
        <f>BY120*AE120*(BU120-BV120)/(100*BN120*(1000-AE120*BU120))</f>
        <v>0</v>
      </c>
      <c r="H120">
        <f>BY120*AE120*(BT120-BS120*(1000-AE120*BV120)/(1000-AE120*BU120))/(100*BN120)</f>
        <v>0</v>
      </c>
      <c r="I120">
        <f>BS120 - IF(AE120&gt;1, H120*BN120*100.0/(AG120*CG120), 0)</f>
        <v>0</v>
      </c>
      <c r="J120">
        <f>((P120-G120/2)*I120-H120)/(P120+G120/2)</f>
        <v>0</v>
      </c>
      <c r="K120">
        <f>J120*(BZ120+CA120)/1000.0</f>
        <v>0</v>
      </c>
      <c r="L120">
        <f>(BS120 - IF(AE120&gt;1, H120*BN120*100.0/(AG120*CG120), 0))*(BZ120+CA120)/1000.0</f>
        <v>0</v>
      </c>
      <c r="M120">
        <f>2.0/((1/O120-1/N120)+SIGN(O120)*SQRT((1/O120-1/N120)*(1/O120-1/N120) + 4*BO120/((BO120+1)*(BO120+1))*(2*1/O120*1/N120-1/N120*1/N120)))</f>
        <v>0</v>
      </c>
      <c r="N120">
        <f>IF(LEFT(BP120,1)&lt;&gt;"0",IF(LEFT(BP120,1)="1",3.0,BQ120),$D$5+$E$5*(CG120*BZ120/($K$5*1000))+$F$5*(CG120*BZ120/($K$5*1000))*MAX(MIN(BN120,$J$5),$I$5)*MAX(MIN(BN120,$J$5),$I$5)+$G$5*MAX(MIN(BN120,$J$5),$I$5)*(CG120*BZ120/($K$5*1000))+$H$5*(CG120*BZ120/($K$5*1000))*(CG120*BZ120/($K$5*1000)))</f>
        <v>0</v>
      </c>
      <c r="O120">
        <f>G120*(1000-(1000*0.61365*exp(17.502*S120/(240.97+S120))/(BZ120+CA120)+BU120)/2)/(1000*0.61365*exp(17.502*S120/(240.97+S120))/(BZ120+CA120)-BU120)</f>
        <v>0</v>
      </c>
      <c r="P120">
        <f>1/((BO120+1)/(M120/1.6)+1/(N120/1.37)) + BO120/((BO120+1)/(M120/1.6) + BO120/(N120/1.37))</f>
        <v>0</v>
      </c>
      <c r="Q120">
        <f>(BK120*BM120)</f>
        <v>0</v>
      </c>
      <c r="R120">
        <f>(CB120+(Q120+2*0.95*5.67E-8*(((CB120+$B$7)+273)^4-(CB120+273)^4)-44100*G120)/(1.84*29.3*N120+8*0.95*5.67E-8*(CB120+273)^3))</f>
        <v>0</v>
      </c>
      <c r="S120">
        <f>($C$7*CC120+$D$7*CD120+$E$7*R120)</f>
        <v>0</v>
      </c>
      <c r="T120">
        <f>0.61365*exp(17.502*S120/(240.97+S120))</f>
        <v>0</v>
      </c>
      <c r="U120">
        <f>(V120/W120*100)</f>
        <v>0</v>
      </c>
      <c r="V120">
        <f>BU120*(BZ120+CA120)/1000</f>
        <v>0</v>
      </c>
      <c r="W120">
        <f>0.61365*exp(17.502*CB120/(240.97+CB120))</f>
        <v>0</v>
      </c>
      <c r="X120">
        <f>(T120-BU120*(BZ120+CA120)/1000)</f>
        <v>0</v>
      </c>
      <c r="Y120">
        <f>(-G120*44100)</f>
        <v>0</v>
      </c>
      <c r="Z120">
        <f>2*29.3*N120*0.92*(CB120-S120)</f>
        <v>0</v>
      </c>
      <c r="AA120">
        <f>2*0.95*5.67E-8*(((CB120+$B$7)+273)^4-(S120+273)^4)</f>
        <v>0</v>
      </c>
      <c r="AB120">
        <f>Q120+AA120+Y120+Z120</f>
        <v>0</v>
      </c>
      <c r="AC120">
        <v>0</v>
      </c>
      <c r="AD120">
        <v>0</v>
      </c>
      <c r="AE120">
        <f>IF(AC120*$H$13&gt;=AG120,1.0,(AG120/(AG120-AC120*$H$13)))</f>
        <v>0</v>
      </c>
      <c r="AF120">
        <f>(AE120-1)*100</f>
        <v>0</v>
      </c>
      <c r="AG120">
        <f>MAX(0,($B$13+$C$13*CG120)/(1+$D$13*CG120)*BZ120/(CB120+273)*$E$13)</f>
        <v>0</v>
      </c>
      <c r="AH120" t="s">
        <v>271</v>
      </c>
      <c r="AI120" t="s">
        <v>271</v>
      </c>
      <c r="AJ120">
        <v>0</v>
      </c>
      <c r="AK120">
        <v>0</v>
      </c>
      <c r="AL120">
        <f>AK120-AJ120</f>
        <v>0</v>
      </c>
      <c r="AM120">
        <f>AL120/AK120</f>
        <v>0</v>
      </c>
      <c r="AN120">
        <v>0</v>
      </c>
      <c r="AO120" t="s">
        <v>271</v>
      </c>
      <c r="AP120" t="s">
        <v>271</v>
      </c>
      <c r="AQ120">
        <v>0</v>
      </c>
      <c r="AR120">
        <v>0</v>
      </c>
      <c r="AS120">
        <f>1-AQ120/AR120</f>
        <v>0</v>
      </c>
      <c r="AT120">
        <v>0.5</v>
      </c>
      <c r="AU120">
        <f>BK120</f>
        <v>0</v>
      </c>
      <c r="AV120">
        <f>H120</f>
        <v>0</v>
      </c>
      <c r="AW120">
        <f>AS120*AT120*AU120</f>
        <v>0</v>
      </c>
      <c r="AX120">
        <f>BC120/AR120</f>
        <v>0</v>
      </c>
      <c r="AY120">
        <f>(AV120-AN120)/AU120</f>
        <v>0</v>
      </c>
      <c r="AZ120">
        <f>(AK120-AR120)/AR120</f>
        <v>0</v>
      </c>
      <c r="BA120" t="s">
        <v>271</v>
      </c>
      <c r="BB120">
        <v>0</v>
      </c>
      <c r="BC120">
        <f>AR120-BB120</f>
        <v>0</v>
      </c>
      <c r="BD120">
        <f>(AR120-AQ120)/(AR120-BB120)</f>
        <v>0</v>
      </c>
      <c r="BE120">
        <f>(AK120-AR120)/(AK120-BB120)</f>
        <v>0</v>
      </c>
      <c r="BF120">
        <f>(AR120-AQ120)/(AR120-AJ120)</f>
        <v>0</v>
      </c>
      <c r="BG120">
        <f>(AK120-AR120)/(AK120-AJ120)</f>
        <v>0</v>
      </c>
      <c r="BH120">
        <f>(BD120*BB120/AQ120)</f>
        <v>0</v>
      </c>
      <c r="BI120">
        <f>(1-BH120)</f>
        <v>0</v>
      </c>
      <c r="BJ120">
        <f>$B$11*CH120+$C$11*CI120+$F$11*CJ120*(1-CM120)</f>
        <v>0</v>
      </c>
      <c r="BK120">
        <f>BJ120*BL120</f>
        <v>0</v>
      </c>
      <c r="BL120">
        <f>($B$11*$D$9+$C$11*$D$9+$F$11*((CW120+CO120)/MAX(CW120+CO120+CX120, 0.1)*$I$9+CX120/MAX(CW120+CO120+CX120, 0.1)*$J$9))/($B$11+$C$11+$F$11)</f>
        <v>0</v>
      </c>
      <c r="BM120">
        <f>($B$11*$K$9+$C$11*$K$9+$F$11*((CW120+CO120)/MAX(CW120+CO120+CX120, 0.1)*$P$9+CX120/MAX(CW120+CO120+CX120, 0.1)*$Q$9))/($B$11+$C$11+$F$11)</f>
        <v>0</v>
      </c>
      <c r="BN120">
        <v>6</v>
      </c>
      <c r="BO120">
        <v>0.5</v>
      </c>
      <c r="BP120" t="s">
        <v>272</v>
      </c>
      <c r="BQ120">
        <v>2</v>
      </c>
      <c r="BR120">
        <v>1604418435.1</v>
      </c>
      <c r="BS120">
        <v>321.989</v>
      </c>
      <c r="BT120">
        <v>349.189</v>
      </c>
      <c r="BU120">
        <v>21.7794</v>
      </c>
      <c r="BV120">
        <v>20.0616</v>
      </c>
      <c r="BW120">
        <v>322.004</v>
      </c>
      <c r="BX120">
        <v>21.4512</v>
      </c>
      <c r="BY120">
        <v>500.011</v>
      </c>
      <c r="BZ120">
        <v>100.544</v>
      </c>
      <c r="CA120">
        <v>0.099654</v>
      </c>
      <c r="CB120">
        <v>25.1291</v>
      </c>
      <c r="CC120">
        <v>24.9952</v>
      </c>
      <c r="CD120">
        <v>999.9</v>
      </c>
      <c r="CE120">
        <v>0</v>
      </c>
      <c r="CF120">
        <v>0</v>
      </c>
      <c r="CG120">
        <v>10038.8</v>
      </c>
      <c r="CH120">
        <v>0</v>
      </c>
      <c r="CI120">
        <v>1.02195</v>
      </c>
      <c r="CJ120">
        <v>1199.8</v>
      </c>
      <c r="CK120">
        <v>0.967003</v>
      </c>
      <c r="CL120">
        <v>0.0329973</v>
      </c>
      <c r="CM120">
        <v>0</v>
      </c>
      <c r="CN120">
        <v>2.7871</v>
      </c>
      <c r="CO120">
        <v>0</v>
      </c>
      <c r="CP120">
        <v>8020.46</v>
      </c>
      <c r="CQ120">
        <v>11399.5</v>
      </c>
      <c r="CR120">
        <v>38.125</v>
      </c>
      <c r="CS120">
        <v>41.187</v>
      </c>
      <c r="CT120">
        <v>39.562</v>
      </c>
      <c r="CU120">
        <v>39.937</v>
      </c>
      <c r="CV120">
        <v>38.375</v>
      </c>
      <c r="CW120">
        <v>1160.21</v>
      </c>
      <c r="CX120">
        <v>39.59</v>
      </c>
      <c r="CY120">
        <v>0</v>
      </c>
      <c r="CZ120">
        <v>1604418434.9</v>
      </c>
      <c r="DA120">
        <v>0</v>
      </c>
      <c r="DB120">
        <v>2.59744230769231</v>
      </c>
      <c r="DC120">
        <v>0.0803589783373226</v>
      </c>
      <c r="DD120">
        <v>288.927863315694</v>
      </c>
      <c r="DE120">
        <v>7984.06538461539</v>
      </c>
      <c r="DF120">
        <v>15</v>
      </c>
      <c r="DG120">
        <v>1604417947.1</v>
      </c>
      <c r="DH120" t="s">
        <v>273</v>
      </c>
      <c r="DI120">
        <v>1604417940.1</v>
      </c>
      <c r="DJ120">
        <v>1604417947.1</v>
      </c>
      <c r="DK120">
        <v>1</v>
      </c>
      <c r="DL120">
        <v>-0.134</v>
      </c>
      <c r="DM120">
        <v>0.013</v>
      </c>
      <c r="DN120">
        <v>0.037</v>
      </c>
      <c r="DO120">
        <v>0.31</v>
      </c>
      <c r="DP120">
        <v>420</v>
      </c>
      <c r="DQ120">
        <v>20</v>
      </c>
      <c r="DR120">
        <v>0.08</v>
      </c>
      <c r="DS120">
        <v>0.06</v>
      </c>
      <c r="DT120">
        <v>0</v>
      </c>
      <c r="DU120">
        <v>0</v>
      </c>
      <c r="DV120" t="s">
        <v>274</v>
      </c>
      <c r="DW120">
        <v>100</v>
      </c>
      <c r="DX120">
        <v>100</v>
      </c>
      <c r="DY120">
        <v>-0.015</v>
      </c>
      <c r="DZ120">
        <v>0.3282</v>
      </c>
      <c r="EA120">
        <v>-0.278027610152098</v>
      </c>
      <c r="EB120">
        <v>0.00106189765250334</v>
      </c>
      <c r="EC120">
        <v>-8.23004791133579e-07</v>
      </c>
      <c r="ED120">
        <v>1.95222372915411e-10</v>
      </c>
      <c r="EE120">
        <v>0.0605696754882689</v>
      </c>
      <c r="EF120">
        <v>0.0242991256848972</v>
      </c>
      <c r="EG120">
        <v>-0.00102667963148939</v>
      </c>
      <c r="EH120">
        <v>2.21636158600722e-05</v>
      </c>
      <c r="EI120">
        <v>2</v>
      </c>
      <c r="EJ120">
        <v>2037</v>
      </c>
      <c r="EK120">
        <v>1</v>
      </c>
      <c r="EL120">
        <v>24</v>
      </c>
      <c r="EM120">
        <v>8.2</v>
      </c>
      <c r="EN120">
        <v>8.1</v>
      </c>
      <c r="EO120">
        <v>2</v>
      </c>
      <c r="EP120">
        <v>511.596</v>
      </c>
      <c r="EQ120">
        <v>527.084</v>
      </c>
      <c r="ER120">
        <v>22.8124</v>
      </c>
      <c r="ES120">
        <v>25.4621</v>
      </c>
      <c r="ET120">
        <v>30.0001</v>
      </c>
      <c r="EU120">
        <v>25.3256</v>
      </c>
      <c r="EV120">
        <v>25.2864</v>
      </c>
      <c r="EW120">
        <v>17.9893</v>
      </c>
      <c r="EX120">
        <v>26.0118</v>
      </c>
      <c r="EY120">
        <v>100</v>
      </c>
      <c r="EZ120">
        <v>22.8145</v>
      </c>
      <c r="FA120">
        <v>358.45</v>
      </c>
      <c r="FB120">
        <v>20</v>
      </c>
      <c r="FC120">
        <v>102.328</v>
      </c>
      <c r="FD120">
        <v>102.102</v>
      </c>
    </row>
    <row r="121" spans="1:160">
      <c r="A121">
        <v>105</v>
      </c>
      <c r="B121">
        <v>1604418437.1</v>
      </c>
      <c r="C121">
        <v>208</v>
      </c>
      <c r="D121" t="s">
        <v>481</v>
      </c>
      <c r="E121" t="s">
        <v>482</v>
      </c>
      <c r="F121">
        <v>1604418437.1</v>
      </c>
      <c r="G121">
        <f>BY121*AE121*(BU121-BV121)/(100*BN121*(1000-AE121*BU121))</f>
        <v>0</v>
      </c>
      <c r="H121">
        <f>BY121*AE121*(BT121-BS121*(1000-AE121*BV121)/(1000-AE121*BU121))/(100*BN121)</f>
        <v>0</v>
      </c>
      <c r="I121">
        <f>BS121 - IF(AE121&gt;1, H121*BN121*100.0/(AG121*CG121), 0)</f>
        <v>0</v>
      </c>
      <c r="J121">
        <f>((P121-G121/2)*I121-H121)/(P121+G121/2)</f>
        <v>0</v>
      </c>
      <c r="K121">
        <f>J121*(BZ121+CA121)/1000.0</f>
        <v>0</v>
      </c>
      <c r="L121">
        <f>(BS121 - IF(AE121&gt;1, H121*BN121*100.0/(AG121*CG121), 0))*(BZ121+CA121)/1000.0</f>
        <v>0</v>
      </c>
      <c r="M121">
        <f>2.0/((1/O121-1/N121)+SIGN(O121)*SQRT((1/O121-1/N121)*(1/O121-1/N121) + 4*BO121/((BO121+1)*(BO121+1))*(2*1/O121*1/N121-1/N121*1/N121)))</f>
        <v>0</v>
      </c>
      <c r="N121">
        <f>IF(LEFT(BP121,1)&lt;&gt;"0",IF(LEFT(BP121,1)="1",3.0,BQ121),$D$5+$E$5*(CG121*BZ121/($K$5*1000))+$F$5*(CG121*BZ121/($K$5*1000))*MAX(MIN(BN121,$J$5),$I$5)*MAX(MIN(BN121,$J$5),$I$5)+$G$5*MAX(MIN(BN121,$J$5),$I$5)*(CG121*BZ121/($K$5*1000))+$H$5*(CG121*BZ121/($K$5*1000))*(CG121*BZ121/($K$5*1000)))</f>
        <v>0</v>
      </c>
      <c r="O121">
        <f>G121*(1000-(1000*0.61365*exp(17.502*S121/(240.97+S121))/(BZ121+CA121)+BU121)/2)/(1000*0.61365*exp(17.502*S121/(240.97+S121))/(BZ121+CA121)-BU121)</f>
        <v>0</v>
      </c>
      <c r="P121">
        <f>1/((BO121+1)/(M121/1.6)+1/(N121/1.37)) + BO121/((BO121+1)/(M121/1.6) + BO121/(N121/1.37))</f>
        <v>0</v>
      </c>
      <c r="Q121">
        <f>(BK121*BM121)</f>
        <v>0</v>
      </c>
      <c r="R121">
        <f>(CB121+(Q121+2*0.95*5.67E-8*(((CB121+$B$7)+273)^4-(CB121+273)^4)-44100*G121)/(1.84*29.3*N121+8*0.95*5.67E-8*(CB121+273)^3))</f>
        <v>0</v>
      </c>
      <c r="S121">
        <f>($C$7*CC121+$D$7*CD121+$E$7*R121)</f>
        <v>0</v>
      </c>
      <c r="T121">
        <f>0.61365*exp(17.502*S121/(240.97+S121))</f>
        <v>0</v>
      </c>
      <c r="U121">
        <f>(V121/W121*100)</f>
        <v>0</v>
      </c>
      <c r="V121">
        <f>BU121*(BZ121+CA121)/1000</f>
        <v>0</v>
      </c>
      <c r="W121">
        <f>0.61365*exp(17.502*CB121/(240.97+CB121))</f>
        <v>0</v>
      </c>
      <c r="X121">
        <f>(T121-BU121*(BZ121+CA121)/1000)</f>
        <v>0</v>
      </c>
      <c r="Y121">
        <f>(-G121*44100)</f>
        <v>0</v>
      </c>
      <c r="Z121">
        <f>2*29.3*N121*0.92*(CB121-S121)</f>
        <v>0</v>
      </c>
      <c r="AA121">
        <f>2*0.95*5.67E-8*(((CB121+$B$7)+273)^4-(S121+273)^4)</f>
        <v>0</v>
      </c>
      <c r="AB121">
        <f>Q121+AA121+Y121+Z121</f>
        <v>0</v>
      </c>
      <c r="AC121">
        <v>0</v>
      </c>
      <c r="AD121">
        <v>0</v>
      </c>
      <c r="AE121">
        <f>IF(AC121*$H$13&gt;=AG121,1.0,(AG121/(AG121-AC121*$H$13)))</f>
        <v>0</v>
      </c>
      <c r="AF121">
        <f>(AE121-1)*100</f>
        <v>0</v>
      </c>
      <c r="AG121">
        <f>MAX(0,($B$13+$C$13*CG121)/(1+$D$13*CG121)*BZ121/(CB121+273)*$E$13)</f>
        <v>0</v>
      </c>
      <c r="AH121" t="s">
        <v>271</v>
      </c>
      <c r="AI121" t="s">
        <v>271</v>
      </c>
      <c r="AJ121">
        <v>0</v>
      </c>
      <c r="AK121">
        <v>0</v>
      </c>
      <c r="AL121">
        <f>AK121-AJ121</f>
        <v>0</v>
      </c>
      <c r="AM121">
        <f>AL121/AK121</f>
        <v>0</v>
      </c>
      <c r="AN121">
        <v>0</v>
      </c>
      <c r="AO121" t="s">
        <v>271</v>
      </c>
      <c r="AP121" t="s">
        <v>271</v>
      </c>
      <c r="AQ121">
        <v>0</v>
      </c>
      <c r="AR121">
        <v>0</v>
      </c>
      <c r="AS121">
        <f>1-AQ121/AR121</f>
        <v>0</v>
      </c>
      <c r="AT121">
        <v>0.5</v>
      </c>
      <c r="AU121">
        <f>BK121</f>
        <v>0</v>
      </c>
      <c r="AV121">
        <f>H121</f>
        <v>0</v>
      </c>
      <c r="AW121">
        <f>AS121*AT121*AU121</f>
        <v>0</v>
      </c>
      <c r="AX121">
        <f>BC121/AR121</f>
        <v>0</v>
      </c>
      <c r="AY121">
        <f>(AV121-AN121)/AU121</f>
        <v>0</v>
      </c>
      <c r="AZ121">
        <f>(AK121-AR121)/AR121</f>
        <v>0</v>
      </c>
      <c r="BA121" t="s">
        <v>271</v>
      </c>
      <c r="BB121">
        <v>0</v>
      </c>
      <c r="BC121">
        <f>AR121-BB121</f>
        <v>0</v>
      </c>
      <c r="BD121">
        <f>(AR121-AQ121)/(AR121-BB121)</f>
        <v>0</v>
      </c>
      <c r="BE121">
        <f>(AK121-AR121)/(AK121-BB121)</f>
        <v>0</v>
      </c>
      <c r="BF121">
        <f>(AR121-AQ121)/(AR121-AJ121)</f>
        <v>0</v>
      </c>
      <c r="BG121">
        <f>(AK121-AR121)/(AK121-AJ121)</f>
        <v>0</v>
      </c>
      <c r="BH121">
        <f>(BD121*BB121/AQ121)</f>
        <v>0</v>
      </c>
      <c r="BI121">
        <f>(1-BH121)</f>
        <v>0</v>
      </c>
      <c r="BJ121">
        <f>$B$11*CH121+$C$11*CI121+$F$11*CJ121*(1-CM121)</f>
        <v>0</v>
      </c>
      <c r="BK121">
        <f>BJ121*BL121</f>
        <v>0</v>
      </c>
      <c r="BL121">
        <f>($B$11*$D$9+$C$11*$D$9+$F$11*((CW121+CO121)/MAX(CW121+CO121+CX121, 0.1)*$I$9+CX121/MAX(CW121+CO121+CX121, 0.1)*$J$9))/($B$11+$C$11+$F$11)</f>
        <v>0</v>
      </c>
      <c r="BM121">
        <f>($B$11*$K$9+$C$11*$K$9+$F$11*((CW121+CO121)/MAX(CW121+CO121+CX121, 0.1)*$P$9+CX121/MAX(CW121+CO121+CX121, 0.1)*$Q$9))/($B$11+$C$11+$F$11)</f>
        <v>0</v>
      </c>
      <c r="BN121">
        <v>6</v>
      </c>
      <c r="BO121">
        <v>0.5</v>
      </c>
      <c r="BP121" t="s">
        <v>272</v>
      </c>
      <c r="BQ121">
        <v>2</v>
      </c>
      <c r="BR121">
        <v>1604418437.1</v>
      </c>
      <c r="BS121">
        <v>325.151</v>
      </c>
      <c r="BT121">
        <v>352.55</v>
      </c>
      <c r="BU121">
        <v>21.7811</v>
      </c>
      <c r="BV121">
        <v>20.0627</v>
      </c>
      <c r="BW121">
        <v>325.164</v>
      </c>
      <c r="BX121">
        <v>21.4529</v>
      </c>
      <c r="BY121">
        <v>500.055</v>
      </c>
      <c r="BZ121">
        <v>100.544</v>
      </c>
      <c r="CA121">
        <v>0.100584</v>
      </c>
      <c r="CB121">
        <v>25.1309</v>
      </c>
      <c r="CC121">
        <v>25.0019</v>
      </c>
      <c r="CD121">
        <v>999.9</v>
      </c>
      <c r="CE121">
        <v>0</v>
      </c>
      <c r="CF121">
        <v>0</v>
      </c>
      <c r="CG121">
        <v>9966.25</v>
      </c>
      <c r="CH121">
        <v>0</v>
      </c>
      <c r="CI121">
        <v>1.03595</v>
      </c>
      <c r="CJ121">
        <v>1199.81</v>
      </c>
      <c r="CK121">
        <v>0.967003</v>
      </c>
      <c r="CL121">
        <v>0.0329973</v>
      </c>
      <c r="CM121">
        <v>0</v>
      </c>
      <c r="CN121">
        <v>2.8039</v>
      </c>
      <c r="CO121">
        <v>0</v>
      </c>
      <c r="CP121">
        <v>8034.11</v>
      </c>
      <c r="CQ121">
        <v>11399.6</v>
      </c>
      <c r="CR121">
        <v>38.125</v>
      </c>
      <c r="CS121">
        <v>41.187</v>
      </c>
      <c r="CT121">
        <v>39.562</v>
      </c>
      <c r="CU121">
        <v>39.937</v>
      </c>
      <c r="CV121">
        <v>38.375</v>
      </c>
      <c r="CW121">
        <v>1160.22</v>
      </c>
      <c r="CX121">
        <v>39.59</v>
      </c>
      <c r="CY121">
        <v>0</v>
      </c>
      <c r="CZ121">
        <v>1604418437.3</v>
      </c>
      <c r="DA121">
        <v>0</v>
      </c>
      <c r="DB121">
        <v>2.57579615384615</v>
      </c>
      <c r="DC121">
        <v>0.342321367131614</v>
      </c>
      <c r="DD121">
        <v>301.576410506601</v>
      </c>
      <c r="DE121">
        <v>7995.97576923077</v>
      </c>
      <c r="DF121">
        <v>15</v>
      </c>
      <c r="DG121">
        <v>1604417947.1</v>
      </c>
      <c r="DH121" t="s">
        <v>273</v>
      </c>
      <c r="DI121">
        <v>1604417940.1</v>
      </c>
      <c r="DJ121">
        <v>1604417947.1</v>
      </c>
      <c r="DK121">
        <v>1</v>
      </c>
      <c r="DL121">
        <v>-0.134</v>
      </c>
      <c r="DM121">
        <v>0.013</v>
      </c>
      <c r="DN121">
        <v>0.037</v>
      </c>
      <c r="DO121">
        <v>0.31</v>
      </c>
      <c r="DP121">
        <v>420</v>
      </c>
      <c r="DQ121">
        <v>20</v>
      </c>
      <c r="DR121">
        <v>0.08</v>
      </c>
      <c r="DS121">
        <v>0.06</v>
      </c>
      <c r="DT121">
        <v>0</v>
      </c>
      <c r="DU121">
        <v>0</v>
      </c>
      <c r="DV121" t="s">
        <v>274</v>
      </c>
      <c r="DW121">
        <v>100</v>
      </c>
      <c r="DX121">
        <v>100</v>
      </c>
      <c r="DY121">
        <v>-0.013</v>
      </c>
      <c r="DZ121">
        <v>0.3282</v>
      </c>
      <c r="EA121">
        <v>-0.278027610152098</v>
      </c>
      <c r="EB121">
        <v>0.00106189765250334</v>
      </c>
      <c r="EC121">
        <v>-8.23004791133579e-07</v>
      </c>
      <c r="ED121">
        <v>1.95222372915411e-10</v>
      </c>
      <c r="EE121">
        <v>0.0605696754882689</v>
      </c>
      <c r="EF121">
        <v>0.0242991256848972</v>
      </c>
      <c r="EG121">
        <v>-0.00102667963148939</v>
      </c>
      <c r="EH121">
        <v>2.21636158600722e-05</v>
      </c>
      <c r="EI121">
        <v>2</v>
      </c>
      <c r="EJ121">
        <v>2037</v>
      </c>
      <c r="EK121">
        <v>1</v>
      </c>
      <c r="EL121">
        <v>24</v>
      </c>
      <c r="EM121">
        <v>8.3</v>
      </c>
      <c r="EN121">
        <v>8.2</v>
      </c>
      <c r="EO121">
        <v>2</v>
      </c>
      <c r="EP121">
        <v>511.61</v>
      </c>
      <c r="EQ121">
        <v>527.046</v>
      </c>
      <c r="ER121">
        <v>22.8137</v>
      </c>
      <c r="ES121">
        <v>25.461</v>
      </c>
      <c r="ET121">
        <v>30</v>
      </c>
      <c r="EU121">
        <v>25.3256</v>
      </c>
      <c r="EV121">
        <v>25.2864</v>
      </c>
      <c r="EW121">
        <v>18.1375</v>
      </c>
      <c r="EX121">
        <v>26.0118</v>
      </c>
      <c r="EY121">
        <v>100</v>
      </c>
      <c r="EZ121">
        <v>22.8145</v>
      </c>
      <c r="FA121">
        <v>363.53</v>
      </c>
      <c r="FB121">
        <v>20</v>
      </c>
      <c r="FC121">
        <v>102.329</v>
      </c>
      <c r="FD121">
        <v>102.101</v>
      </c>
    </row>
    <row r="122" spans="1:160">
      <c r="A122">
        <v>106</v>
      </c>
      <c r="B122">
        <v>1604418439.1</v>
      </c>
      <c r="C122">
        <v>210</v>
      </c>
      <c r="D122" t="s">
        <v>483</v>
      </c>
      <c r="E122" t="s">
        <v>484</v>
      </c>
      <c r="F122">
        <v>1604418439.1</v>
      </c>
      <c r="G122">
        <f>BY122*AE122*(BU122-BV122)/(100*BN122*(1000-AE122*BU122))</f>
        <v>0</v>
      </c>
      <c r="H122">
        <f>BY122*AE122*(BT122-BS122*(1000-AE122*BV122)/(1000-AE122*BU122))/(100*BN122)</f>
        <v>0</v>
      </c>
      <c r="I122">
        <f>BS122 - IF(AE122&gt;1, H122*BN122*100.0/(AG122*CG122), 0)</f>
        <v>0</v>
      </c>
      <c r="J122">
        <f>((P122-G122/2)*I122-H122)/(P122+G122/2)</f>
        <v>0</v>
      </c>
      <c r="K122">
        <f>J122*(BZ122+CA122)/1000.0</f>
        <v>0</v>
      </c>
      <c r="L122">
        <f>(BS122 - IF(AE122&gt;1, H122*BN122*100.0/(AG122*CG122), 0))*(BZ122+CA122)/1000.0</f>
        <v>0</v>
      </c>
      <c r="M122">
        <f>2.0/((1/O122-1/N122)+SIGN(O122)*SQRT((1/O122-1/N122)*(1/O122-1/N122) + 4*BO122/((BO122+1)*(BO122+1))*(2*1/O122*1/N122-1/N122*1/N122)))</f>
        <v>0</v>
      </c>
      <c r="N122">
        <f>IF(LEFT(BP122,1)&lt;&gt;"0",IF(LEFT(BP122,1)="1",3.0,BQ122),$D$5+$E$5*(CG122*BZ122/($K$5*1000))+$F$5*(CG122*BZ122/($K$5*1000))*MAX(MIN(BN122,$J$5),$I$5)*MAX(MIN(BN122,$J$5),$I$5)+$G$5*MAX(MIN(BN122,$J$5),$I$5)*(CG122*BZ122/($K$5*1000))+$H$5*(CG122*BZ122/($K$5*1000))*(CG122*BZ122/($K$5*1000)))</f>
        <v>0</v>
      </c>
      <c r="O122">
        <f>G122*(1000-(1000*0.61365*exp(17.502*S122/(240.97+S122))/(BZ122+CA122)+BU122)/2)/(1000*0.61365*exp(17.502*S122/(240.97+S122))/(BZ122+CA122)-BU122)</f>
        <v>0</v>
      </c>
      <c r="P122">
        <f>1/((BO122+1)/(M122/1.6)+1/(N122/1.37)) + BO122/((BO122+1)/(M122/1.6) + BO122/(N122/1.37))</f>
        <v>0</v>
      </c>
      <c r="Q122">
        <f>(BK122*BM122)</f>
        <v>0</v>
      </c>
      <c r="R122">
        <f>(CB122+(Q122+2*0.95*5.67E-8*(((CB122+$B$7)+273)^4-(CB122+273)^4)-44100*G122)/(1.84*29.3*N122+8*0.95*5.67E-8*(CB122+273)^3))</f>
        <v>0</v>
      </c>
      <c r="S122">
        <f>($C$7*CC122+$D$7*CD122+$E$7*R122)</f>
        <v>0</v>
      </c>
      <c r="T122">
        <f>0.61365*exp(17.502*S122/(240.97+S122))</f>
        <v>0</v>
      </c>
      <c r="U122">
        <f>(V122/W122*100)</f>
        <v>0</v>
      </c>
      <c r="V122">
        <f>BU122*(BZ122+CA122)/1000</f>
        <v>0</v>
      </c>
      <c r="W122">
        <f>0.61365*exp(17.502*CB122/(240.97+CB122))</f>
        <v>0</v>
      </c>
      <c r="X122">
        <f>(T122-BU122*(BZ122+CA122)/1000)</f>
        <v>0</v>
      </c>
      <c r="Y122">
        <f>(-G122*44100)</f>
        <v>0</v>
      </c>
      <c r="Z122">
        <f>2*29.3*N122*0.92*(CB122-S122)</f>
        <v>0</v>
      </c>
      <c r="AA122">
        <f>2*0.95*5.67E-8*(((CB122+$B$7)+273)^4-(S122+273)^4)</f>
        <v>0</v>
      </c>
      <c r="AB122">
        <f>Q122+AA122+Y122+Z122</f>
        <v>0</v>
      </c>
      <c r="AC122">
        <v>0</v>
      </c>
      <c r="AD122">
        <v>0</v>
      </c>
      <c r="AE122">
        <f>IF(AC122*$H$13&gt;=AG122,1.0,(AG122/(AG122-AC122*$H$13)))</f>
        <v>0</v>
      </c>
      <c r="AF122">
        <f>(AE122-1)*100</f>
        <v>0</v>
      </c>
      <c r="AG122">
        <f>MAX(0,($B$13+$C$13*CG122)/(1+$D$13*CG122)*BZ122/(CB122+273)*$E$13)</f>
        <v>0</v>
      </c>
      <c r="AH122" t="s">
        <v>271</v>
      </c>
      <c r="AI122" t="s">
        <v>271</v>
      </c>
      <c r="AJ122">
        <v>0</v>
      </c>
      <c r="AK122">
        <v>0</v>
      </c>
      <c r="AL122">
        <f>AK122-AJ122</f>
        <v>0</v>
      </c>
      <c r="AM122">
        <f>AL122/AK122</f>
        <v>0</v>
      </c>
      <c r="AN122">
        <v>0</v>
      </c>
      <c r="AO122" t="s">
        <v>271</v>
      </c>
      <c r="AP122" t="s">
        <v>271</v>
      </c>
      <c r="AQ122">
        <v>0</v>
      </c>
      <c r="AR122">
        <v>0</v>
      </c>
      <c r="AS122">
        <f>1-AQ122/AR122</f>
        <v>0</v>
      </c>
      <c r="AT122">
        <v>0.5</v>
      </c>
      <c r="AU122">
        <f>BK122</f>
        <v>0</v>
      </c>
      <c r="AV122">
        <f>H122</f>
        <v>0</v>
      </c>
      <c r="AW122">
        <f>AS122*AT122*AU122</f>
        <v>0</v>
      </c>
      <c r="AX122">
        <f>BC122/AR122</f>
        <v>0</v>
      </c>
      <c r="AY122">
        <f>(AV122-AN122)/AU122</f>
        <v>0</v>
      </c>
      <c r="AZ122">
        <f>(AK122-AR122)/AR122</f>
        <v>0</v>
      </c>
      <c r="BA122" t="s">
        <v>271</v>
      </c>
      <c r="BB122">
        <v>0</v>
      </c>
      <c r="BC122">
        <f>AR122-BB122</f>
        <v>0</v>
      </c>
      <c r="BD122">
        <f>(AR122-AQ122)/(AR122-BB122)</f>
        <v>0</v>
      </c>
      <c r="BE122">
        <f>(AK122-AR122)/(AK122-BB122)</f>
        <v>0</v>
      </c>
      <c r="BF122">
        <f>(AR122-AQ122)/(AR122-AJ122)</f>
        <v>0</v>
      </c>
      <c r="BG122">
        <f>(AK122-AR122)/(AK122-AJ122)</f>
        <v>0</v>
      </c>
      <c r="BH122">
        <f>(BD122*BB122/AQ122)</f>
        <v>0</v>
      </c>
      <c r="BI122">
        <f>(1-BH122)</f>
        <v>0</v>
      </c>
      <c r="BJ122">
        <f>$B$11*CH122+$C$11*CI122+$F$11*CJ122*(1-CM122)</f>
        <v>0</v>
      </c>
      <c r="BK122">
        <f>BJ122*BL122</f>
        <v>0</v>
      </c>
      <c r="BL122">
        <f>($B$11*$D$9+$C$11*$D$9+$F$11*((CW122+CO122)/MAX(CW122+CO122+CX122, 0.1)*$I$9+CX122/MAX(CW122+CO122+CX122, 0.1)*$J$9))/($B$11+$C$11+$F$11)</f>
        <v>0</v>
      </c>
      <c r="BM122">
        <f>($B$11*$K$9+$C$11*$K$9+$F$11*((CW122+CO122)/MAX(CW122+CO122+CX122, 0.1)*$P$9+CX122/MAX(CW122+CO122+CX122, 0.1)*$Q$9))/($B$11+$C$11+$F$11)</f>
        <v>0</v>
      </c>
      <c r="BN122">
        <v>6</v>
      </c>
      <c r="BO122">
        <v>0.5</v>
      </c>
      <c r="BP122" t="s">
        <v>272</v>
      </c>
      <c r="BQ122">
        <v>2</v>
      </c>
      <c r="BR122">
        <v>1604418439.1</v>
      </c>
      <c r="BS122">
        <v>328.325</v>
      </c>
      <c r="BT122">
        <v>355.775</v>
      </c>
      <c r="BU122">
        <v>21.7824</v>
      </c>
      <c r="BV122">
        <v>20.0648</v>
      </c>
      <c r="BW122">
        <v>328.336</v>
      </c>
      <c r="BX122">
        <v>21.4542</v>
      </c>
      <c r="BY122">
        <v>499.956</v>
      </c>
      <c r="BZ122">
        <v>100.544</v>
      </c>
      <c r="CA122">
        <v>0.0998114</v>
      </c>
      <c r="CB122">
        <v>25.1333</v>
      </c>
      <c r="CC122">
        <v>25.0035</v>
      </c>
      <c r="CD122">
        <v>999.9</v>
      </c>
      <c r="CE122">
        <v>0</v>
      </c>
      <c r="CF122">
        <v>0</v>
      </c>
      <c r="CG122">
        <v>9981.25</v>
      </c>
      <c r="CH122">
        <v>0</v>
      </c>
      <c r="CI122">
        <v>1.05415</v>
      </c>
      <c r="CJ122">
        <v>1199.81</v>
      </c>
      <c r="CK122">
        <v>0.967003</v>
      </c>
      <c r="CL122">
        <v>0.0329973</v>
      </c>
      <c r="CM122">
        <v>0</v>
      </c>
      <c r="CN122">
        <v>2.5785</v>
      </c>
      <c r="CO122">
        <v>0</v>
      </c>
      <c r="CP122">
        <v>8044.39</v>
      </c>
      <c r="CQ122">
        <v>11399.6</v>
      </c>
      <c r="CR122">
        <v>38.125</v>
      </c>
      <c r="CS122">
        <v>41.187</v>
      </c>
      <c r="CT122">
        <v>39.562</v>
      </c>
      <c r="CU122">
        <v>39.937</v>
      </c>
      <c r="CV122">
        <v>38.437</v>
      </c>
      <c r="CW122">
        <v>1160.22</v>
      </c>
      <c r="CX122">
        <v>39.59</v>
      </c>
      <c r="CY122">
        <v>0</v>
      </c>
      <c r="CZ122">
        <v>1604418439.1</v>
      </c>
      <c r="DA122">
        <v>0</v>
      </c>
      <c r="DB122">
        <v>2.602932</v>
      </c>
      <c r="DC122">
        <v>0.301161547295144</v>
      </c>
      <c r="DD122">
        <v>310.386154344422</v>
      </c>
      <c r="DE122">
        <v>8006.646</v>
      </c>
      <c r="DF122">
        <v>15</v>
      </c>
      <c r="DG122">
        <v>1604417947.1</v>
      </c>
      <c r="DH122" t="s">
        <v>273</v>
      </c>
      <c r="DI122">
        <v>1604417940.1</v>
      </c>
      <c r="DJ122">
        <v>1604417947.1</v>
      </c>
      <c r="DK122">
        <v>1</v>
      </c>
      <c r="DL122">
        <v>-0.134</v>
      </c>
      <c r="DM122">
        <v>0.013</v>
      </c>
      <c r="DN122">
        <v>0.037</v>
      </c>
      <c r="DO122">
        <v>0.31</v>
      </c>
      <c r="DP122">
        <v>420</v>
      </c>
      <c r="DQ122">
        <v>20</v>
      </c>
      <c r="DR122">
        <v>0.08</v>
      </c>
      <c r="DS122">
        <v>0.06</v>
      </c>
      <c r="DT122">
        <v>0</v>
      </c>
      <c r="DU122">
        <v>0</v>
      </c>
      <c r="DV122" t="s">
        <v>274</v>
      </c>
      <c r="DW122">
        <v>100</v>
      </c>
      <c r="DX122">
        <v>100</v>
      </c>
      <c r="DY122">
        <v>-0.011</v>
      </c>
      <c r="DZ122">
        <v>0.3282</v>
      </c>
      <c r="EA122">
        <v>-0.278027610152098</v>
      </c>
      <c r="EB122">
        <v>0.00106189765250334</v>
      </c>
      <c r="EC122">
        <v>-8.23004791133579e-07</v>
      </c>
      <c r="ED122">
        <v>1.95222372915411e-10</v>
      </c>
      <c r="EE122">
        <v>0.0605696754882689</v>
      </c>
      <c r="EF122">
        <v>0.0242991256848972</v>
      </c>
      <c r="EG122">
        <v>-0.00102667963148939</v>
      </c>
      <c r="EH122">
        <v>2.21636158600722e-05</v>
      </c>
      <c r="EI122">
        <v>2</v>
      </c>
      <c r="EJ122">
        <v>2037</v>
      </c>
      <c r="EK122">
        <v>1</v>
      </c>
      <c r="EL122">
        <v>24</v>
      </c>
      <c r="EM122">
        <v>8.3</v>
      </c>
      <c r="EN122">
        <v>8.2</v>
      </c>
      <c r="EO122">
        <v>2</v>
      </c>
      <c r="EP122">
        <v>511.438</v>
      </c>
      <c r="EQ122">
        <v>527.18</v>
      </c>
      <c r="ER122">
        <v>22.8151</v>
      </c>
      <c r="ES122">
        <v>25.4602</v>
      </c>
      <c r="ET122">
        <v>30.0001</v>
      </c>
      <c r="EU122">
        <v>25.3254</v>
      </c>
      <c r="EV122">
        <v>25.2864</v>
      </c>
      <c r="EW122">
        <v>18.2977</v>
      </c>
      <c r="EX122">
        <v>26.0118</v>
      </c>
      <c r="EY122">
        <v>100</v>
      </c>
      <c r="EZ122">
        <v>22.8161</v>
      </c>
      <c r="FA122">
        <v>368.59</v>
      </c>
      <c r="FB122">
        <v>20</v>
      </c>
      <c r="FC122">
        <v>102.331</v>
      </c>
      <c r="FD122">
        <v>102.101</v>
      </c>
    </row>
    <row r="123" spans="1:160">
      <c r="A123">
        <v>107</v>
      </c>
      <c r="B123">
        <v>1604418441.1</v>
      </c>
      <c r="C123">
        <v>212</v>
      </c>
      <c r="D123" t="s">
        <v>485</v>
      </c>
      <c r="E123" t="s">
        <v>486</v>
      </c>
      <c r="F123">
        <v>1604418441.1</v>
      </c>
      <c r="G123">
        <f>BY123*AE123*(BU123-BV123)/(100*BN123*(1000-AE123*BU123))</f>
        <v>0</v>
      </c>
      <c r="H123">
        <f>BY123*AE123*(BT123-BS123*(1000-AE123*BV123)/(1000-AE123*BU123))/(100*BN123)</f>
        <v>0</v>
      </c>
      <c r="I123">
        <f>BS123 - IF(AE123&gt;1, H123*BN123*100.0/(AG123*CG123), 0)</f>
        <v>0</v>
      </c>
      <c r="J123">
        <f>((P123-G123/2)*I123-H123)/(P123+G123/2)</f>
        <v>0</v>
      </c>
      <c r="K123">
        <f>J123*(BZ123+CA123)/1000.0</f>
        <v>0</v>
      </c>
      <c r="L123">
        <f>(BS123 - IF(AE123&gt;1, H123*BN123*100.0/(AG123*CG123), 0))*(BZ123+CA123)/1000.0</f>
        <v>0</v>
      </c>
      <c r="M123">
        <f>2.0/((1/O123-1/N123)+SIGN(O123)*SQRT((1/O123-1/N123)*(1/O123-1/N123) + 4*BO123/((BO123+1)*(BO123+1))*(2*1/O123*1/N123-1/N123*1/N123)))</f>
        <v>0</v>
      </c>
      <c r="N123">
        <f>IF(LEFT(BP123,1)&lt;&gt;"0",IF(LEFT(BP123,1)="1",3.0,BQ123),$D$5+$E$5*(CG123*BZ123/($K$5*1000))+$F$5*(CG123*BZ123/($K$5*1000))*MAX(MIN(BN123,$J$5),$I$5)*MAX(MIN(BN123,$J$5),$I$5)+$G$5*MAX(MIN(BN123,$J$5),$I$5)*(CG123*BZ123/($K$5*1000))+$H$5*(CG123*BZ123/($K$5*1000))*(CG123*BZ123/($K$5*1000)))</f>
        <v>0</v>
      </c>
      <c r="O123">
        <f>G123*(1000-(1000*0.61365*exp(17.502*S123/(240.97+S123))/(BZ123+CA123)+BU123)/2)/(1000*0.61365*exp(17.502*S123/(240.97+S123))/(BZ123+CA123)-BU123)</f>
        <v>0</v>
      </c>
      <c r="P123">
        <f>1/((BO123+1)/(M123/1.6)+1/(N123/1.37)) + BO123/((BO123+1)/(M123/1.6) + BO123/(N123/1.37))</f>
        <v>0</v>
      </c>
      <c r="Q123">
        <f>(BK123*BM123)</f>
        <v>0</v>
      </c>
      <c r="R123">
        <f>(CB123+(Q123+2*0.95*5.67E-8*(((CB123+$B$7)+273)^4-(CB123+273)^4)-44100*G123)/(1.84*29.3*N123+8*0.95*5.67E-8*(CB123+273)^3))</f>
        <v>0</v>
      </c>
      <c r="S123">
        <f>($C$7*CC123+$D$7*CD123+$E$7*R123)</f>
        <v>0</v>
      </c>
      <c r="T123">
        <f>0.61365*exp(17.502*S123/(240.97+S123))</f>
        <v>0</v>
      </c>
      <c r="U123">
        <f>(V123/W123*100)</f>
        <v>0</v>
      </c>
      <c r="V123">
        <f>BU123*(BZ123+CA123)/1000</f>
        <v>0</v>
      </c>
      <c r="W123">
        <f>0.61365*exp(17.502*CB123/(240.97+CB123))</f>
        <v>0</v>
      </c>
      <c r="X123">
        <f>(T123-BU123*(BZ123+CA123)/1000)</f>
        <v>0</v>
      </c>
      <c r="Y123">
        <f>(-G123*44100)</f>
        <v>0</v>
      </c>
      <c r="Z123">
        <f>2*29.3*N123*0.92*(CB123-S123)</f>
        <v>0</v>
      </c>
      <c r="AA123">
        <f>2*0.95*5.67E-8*(((CB123+$B$7)+273)^4-(S123+273)^4)</f>
        <v>0</v>
      </c>
      <c r="AB123">
        <f>Q123+AA123+Y123+Z123</f>
        <v>0</v>
      </c>
      <c r="AC123">
        <v>0</v>
      </c>
      <c r="AD123">
        <v>0</v>
      </c>
      <c r="AE123">
        <f>IF(AC123*$H$13&gt;=AG123,1.0,(AG123/(AG123-AC123*$H$13)))</f>
        <v>0</v>
      </c>
      <c r="AF123">
        <f>(AE123-1)*100</f>
        <v>0</v>
      </c>
      <c r="AG123">
        <f>MAX(0,($B$13+$C$13*CG123)/(1+$D$13*CG123)*BZ123/(CB123+273)*$E$13)</f>
        <v>0</v>
      </c>
      <c r="AH123" t="s">
        <v>271</v>
      </c>
      <c r="AI123" t="s">
        <v>271</v>
      </c>
      <c r="AJ123">
        <v>0</v>
      </c>
      <c r="AK123">
        <v>0</v>
      </c>
      <c r="AL123">
        <f>AK123-AJ123</f>
        <v>0</v>
      </c>
      <c r="AM123">
        <f>AL123/AK123</f>
        <v>0</v>
      </c>
      <c r="AN123">
        <v>0</v>
      </c>
      <c r="AO123" t="s">
        <v>271</v>
      </c>
      <c r="AP123" t="s">
        <v>271</v>
      </c>
      <c r="AQ123">
        <v>0</v>
      </c>
      <c r="AR123">
        <v>0</v>
      </c>
      <c r="AS123">
        <f>1-AQ123/AR123</f>
        <v>0</v>
      </c>
      <c r="AT123">
        <v>0.5</v>
      </c>
      <c r="AU123">
        <f>BK123</f>
        <v>0</v>
      </c>
      <c r="AV123">
        <f>H123</f>
        <v>0</v>
      </c>
      <c r="AW123">
        <f>AS123*AT123*AU123</f>
        <v>0</v>
      </c>
      <c r="AX123">
        <f>BC123/AR123</f>
        <v>0</v>
      </c>
      <c r="AY123">
        <f>(AV123-AN123)/AU123</f>
        <v>0</v>
      </c>
      <c r="AZ123">
        <f>(AK123-AR123)/AR123</f>
        <v>0</v>
      </c>
      <c r="BA123" t="s">
        <v>271</v>
      </c>
      <c r="BB123">
        <v>0</v>
      </c>
      <c r="BC123">
        <f>AR123-BB123</f>
        <v>0</v>
      </c>
      <c r="BD123">
        <f>(AR123-AQ123)/(AR123-BB123)</f>
        <v>0</v>
      </c>
      <c r="BE123">
        <f>(AK123-AR123)/(AK123-BB123)</f>
        <v>0</v>
      </c>
      <c r="BF123">
        <f>(AR123-AQ123)/(AR123-AJ123)</f>
        <v>0</v>
      </c>
      <c r="BG123">
        <f>(AK123-AR123)/(AK123-AJ123)</f>
        <v>0</v>
      </c>
      <c r="BH123">
        <f>(BD123*BB123/AQ123)</f>
        <v>0</v>
      </c>
      <c r="BI123">
        <f>(1-BH123)</f>
        <v>0</v>
      </c>
      <c r="BJ123">
        <f>$B$11*CH123+$C$11*CI123+$F$11*CJ123*(1-CM123)</f>
        <v>0</v>
      </c>
      <c r="BK123">
        <f>BJ123*BL123</f>
        <v>0</v>
      </c>
      <c r="BL123">
        <f>($B$11*$D$9+$C$11*$D$9+$F$11*((CW123+CO123)/MAX(CW123+CO123+CX123, 0.1)*$I$9+CX123/MAX(CW123+CO123+CX123, 0.1)*$J$9))/($B$11+$C$11+$F$11)</f>
        <v>0</v>
      </c>
      <c r="BM123">
        <f>($B$11*$K$9+$C$11*$K$9+$F$11*((CW123+CO123)/MAX(CW123+CO123+CX123, 0.1)*$P$9+CX123/MAX(CW123+CO123+CX123, 0.1)*$Q$9))/($B$11+$C$11+$F$11)</f>
        <v>0</v>
      </c>
      <c r="BN123">
        <v>6</v>
      </c>
      <c r="BO123">
        <v>0.5</v>
      </c>
      <c r="BP123" t="s">
        <v>272</v>
      </c>
      <c r="BQ123">
        <v>2</v>
      </c>
      <c r="BR123">
        <v>1604418441.1</v>
      </c>
      <c r="BS123">
        <v>331.452</v>
      </c>
      <c r="BT123">
        <v>358.935</v>
      </c>
      <c r="BU123">
        <v>21.7831</v>
      </c>
      <c r="BV123">
        <v>20.0659</v>
      </c>
      <c r="BW123">
        <v>331.461</v>
      </c>
      <c r="BX123">
        <v>21.4549</v>
      </c>
      <c r="BY123">
        <v>500.053</v>
      </c>
      <c r="BZ123">
        <v>100.544</v>
      </c>
      <c r="CA123">
        <v>0.0999889</v>
      </c>
      <c r="CB123">
        <v>25.1346</v>
      </c>
      <c r="CC123">
        <v>25.0047</v>
      </c>
      <c r="CD123">
        <v>999.9</v>
      </c>
      <c r="CE123">
        <v>0</v>
      </c>
      <c r="CF123">
        <v>0</v>
      </c>
      <c r="CG123">
        <v>9975</v>
      </c>
      <c r="CH123">
        <v>0</v>
      </c>
      <c r="CI123">
        <v>1.06395</v>
      </c>
      <c r="CJ123">
        <v>1200.12</v>
      </c>
      <c r="CK123">
        <v>0.967011</v>
      </c>
      <c r="CL123">
        <v>0.032989</v>
      </c>
      <c r="CM123">
        <v>0</v>
      </c>
      <c r="CN123">
        <v>2.5689</v>
      </c>
      <c r="CO123">
        <v>0</v>
      </c>
      <c r="CP123">
        <v>8057.08</v>
      </c>
      <c r="CQ123">
        <v>11402.5</v>
      </c>
      <c r="CR123">
        <v>38.125</v>
      </c>
      <c r="CS123">
        <v>41.187</v>
      </c>
      <c r="CT123">
        <v>39.625</v>
      </c>
      <c r="CU123">
        <v>39.937</v>
      </c>
      <c r="CV123">
        <v>38.375</v>
      </c>
      <c r="CW123">
        <v>1160.53</v>
      </c>
      <c r="CX123">
        <v>39.59</v>
      </c>
      <c r="CY123">
        <v>0</v>
      </c>
      <c r="CZ123">
        <v>1604418440.9</v>
      </c>
      <c r="DA123">
        <v>0</v>
      </c>
      <c r="DB123">
        <v>2.63905384615385</v>
      </c>
      <c r="DC123">
        <v>-0.142536743877591</v>
      </c>
      <c r="DD123">
        <v>321.295042791965</v>
      </c>
      <c r="DE123">
        <v>8014.67307692308</v>
      </c>
      <c r="DF123">
        <v>15</v>
      </c>
      <c r="DG123">
        <v>1604417947.1</v>
      </c>
      <c r="DH123" t="s">
        <v>273</v>
      </c>
      <c r="DI123">
        <v>1604417940.1</v>
      </c>
      <c r="DJ123">
        <v>1604417947.1</v>
      </c>
      <c r="DK123">
        <v>1</v>
      </c>
      <c r="DL123">
        <v>-0.134</v>
      </c>
      <c r="DM123">
        <v>0.013</v>
      </c>
      <c r="DN123">
        <v>0.037</v>
      </c>
      <c r="DO123">
        <v>0.31</v>
      </c>
      <c r="DP123">
        <v>420</v>
      </c>
      <c r="DQ123">
        <v>20</v>
      </c>
      <c r="DR123">
        <v>0.08</v>
      </c>
      <c r="DS123">
        <v>0.06</v>
      </c>
      <c r="DT123">
        <v>0</v>
      </c>
      <c r="DU123">
        <v>0</v>
      </c>
      <c r="DV123" t="s">
        <v>274</v>
      </c>
      <c r="DW123">
        <v>100</v>
      </c>
      <c r="DX123">
        <v>100</v>
      </c>
      <c r="DY123">
        <v>-0.009</v>
      </c>
      <c r="DZ123">
        <v>0.3282</v>
      </c>
      <c r="EA123">
        <v>-0.278027610152098</v>
      </c>
      <c r="EB123">
        <v>0.00106189765250334</v>
      </c>
      <c r="EC123">
        <v>-8.23004791133579e-07</v>
      </c>
      <c r="ED123">
        <v>1.95222372915411e-10</v>
      </c>
      <c r="EE123">
        <v>0.0605696754882689</v>
      </c>
      <c r="EF123">
        <v>0.0242991256848972</v>
      </c>
      <c r="EG123">
        <v>-0.00102667963148939</v>
      </c>
      <c r="EH123">
        <v>2.21636158600722e-05</v>
      </c>
      <c r="EI123">
        <v>2</v>
      </c>
      <c r="EJ123">
        <v>2037</v>
      </c>
      <c r="EK123">
        <v>1</v>
      </c>
      <c r="EL123">
        <v>24</v>
      </c>
      <c r="EM123">
        <v>8.3</v>
      </c>
      <c r="EN123">
        <v>8.2</v>
      </c>
      <c r="EO123">
        <v>2</v>
      </c>
      <c r="EP123">
        <v>511.614</v>
      </c>
      <c r="EQ123">
        <v>527.045</v>
      </c>
      <c r="ER123">
        <v>22.8158</v>
      </c>
      <c r="ES123">
        <v>25.4602</v>
      </c>
      <c r="ET123">
        <v>30</v>
      </c>
      <c r="EU123">
        <v>25.3243</v>
      </c>
      <c r="EV123">
        <v>25.2862</v>
      </c>
      <c r="EW123">
        <v>18.4037</v>
      </c>
      <c r="EX123">
        <v>26.0118</v>
      </c>
      <c r="EY123">
        <v>100</v>
      </c>
      <c r="EZ123">
        <v>22.8161</v>
      </c>
      <c r="FA123">
        <v>368.59</v>
      </c>
      <c r="FB123">
        <v>20</v>
      </c>
      <c r="FC123">
        <v>102.332</v>
      </c>
      <c r="FD123">
        <v>102.101</v>
      </c>
    </row>
    <row r="124" spans="1:160">
      <c r="A124">
        <v>108</v>
      </c>
      <c r="B124">
        <v>1604418443.1</v>
      </c>
      <c r="C124">
        <v>214</v>
      </c>
      <c r="D124" t="s">
        <v>487</v>
      </c>
      <c r="E124" t="s">
        <v>488</v>
      </c>
      <c r="F124">
        <v>1604418443.1</v>
      </c>
      <c r="G124">
        <f>BY124*AE124*(BU124-BV124)/(100*BN124*(1000-AE124*BU124))</f>
        <v>0</v>
      </c>
      <c r="H124">
        <f>BY124*AE124*(BT124-BS124*(1000-AE124*BV124)/(1000-AE124*BU124))/(100*BN124)</f>
        <v>0</v>
      </c>
      <c r="I124">
        <f>BS124 - IF(AE124&gt;1, H124*BN124*100.0/(AG124*CG124), 0)</f>
        <v>0</v>
      </c>
      <c r="J124">
        <f>((P124-G124/2)*I124-H124)/(P124+G124/2)</f>
        <v>0</v>
      </c>
      <c r="K124">
        <f>J124*(BZ124+CA124)/1000.0</f>
        <v>0</v>
      </c>
      <c r="L124">
        <f>(BS124 - IF(AE124&gt;1, H124*BN124*100.0/(AG124*CG124), 0))*(BZ124+CA124)/1000.0</f>
        <v>0</v>
      </c>
      <c r="M124">
        <f>2.0/((1/O124-1/N124)+SIGN(O124)*SQRT((1/O124-1/N124)*(1/O124-1/N124) + 4*BO124/((BO124+1)*(BO124+1))*(2*1/O124*1/N124-1/N124*1/N124)))</f>
        <v>0</v>
      </c>
      <c r="N124">
        <f>IF(LEFT(BP124,1)&lt;&gt;"0",IF(LEFT(BP124,1)="1",3.0,BQ124),$D$5+$E$5*(CG124*BZ124/($K$5*1000))+$F$5*(CG124*BZ124/($K$5*1000))*MAX(MIN(BN124,$J$5),$I$5)*MAX(MIN(BN124,$J$5),$I$5)+$G$5*MAX(MIN(BN124,$J$5),$I$5)*(CG124*BZ124/($K$5*1000))+$H$5*(CG124*BZ124/($K$5*1000))*(CG124*BZ124/($K$5*1000)))</f>
        <v>0</v>
      </c>
      <c r="O124">
        <f>G124*(1000-(1000*0.61365*exp(17.502*S124/(240.97+S124))/(BZ124+CA124)+BU124)/2)/(1000*0.61365*exp(17.502*S124/(240.97+S124))/(BZ124+CA124)-BU124)</f>
        <v>0</v>
      </c>
      <c r="P124">
        <f>1/((BO124+1)/(M124/1.6)+1/(N124/1.37)) + BO124/((BO124+1)/(M124/1.6) + BO124/(N124/1.37))</f>
        <v>0</v>
      </c>
      <c r="Q124">
        <f>(BK124*BM124)</f>
        <v>0</v>
      </c>
      <c r="R124">
        <f>(CB124+(Q124+2*0.95*5.67E-8*(((CB124+$B$7)+273)^4-(CB124+273)^4)-44100*G124)/(1.84*29.3*N124+8*0.95*5.67E-8*(CB124+273)^3))</f>
        <v>0</v>
      </c>
      <c r="S124">
        <f>($C$7*CC124+$D$7*CD124+$E$7*R124)</f>
        <v>0</v>
      </c>
      <c r="T124">
        <f>0.61365*exp(17.502*S124/(240.97+S124))</f>
        <v>0</v>
      </c>
      <c r="U124">
        <f>(V124/W124*100)</f>
        <v>0</v>
      </c>
      <c r="V124">
        <f>BU124*(BZ124+CA124)/1000</f>
        <v>0</v>
      </c>
      <c r="W124">
        <f>0.61365*exp(17.502*CB124/(240.97+CB124))</f>
        <v>0</v>
      </c>
      <c r="X124">
        <f>(T124-BU124*(BZ124+CA124)/1000)</f>
        <v>0</v>
      </c>
      <c r="Y124">
        <f>(-G124*44100)</f>
        <v>0</v>
      </c>
      <c r="Z124">
        <f>2*29.3*N124*0.92*(CB124-S124)</f>
        <v>0</v>
      </c>
      <c r="AA124">
        <f>2*0.95*5.67E-8*(((CB124+$B$7)+273)^4-(S124+273)^4)</f>
        <v>0</v>
      </c>
      <c r="AB124">
        <f>Q124+AA124+Y124+Z124</f>
        <v>0</v>
      </c>
      <c r="AC124">
        <v>0</v>
      </c>
      <c r="AD124">
        <v>0</v>
      </c>
      <c r="AE124">
        <f>IF(AC124*$H$13&gt;=AG124,1.0,(AG124/(AG124-AC124*$H$13)))</f>
        <v>0</v>
      </c>
      <c r="AF124">
        <f>(AE124-1)*100</f>
        <v>0</v>
      </c>
      <c r="AG124">
        <f>MAX(0,($B$13+$C$13*CG124)/(1+$D$13*CG124)*BZ124/(CB124+273)*$E$13)</f>
        <v>0</v>
      </c>
      <c r="AH124" t="s">
        <v>271</v>
      </c>
      <c r="AI124" t="s">
        <v>271</v>
      </c>
      <c r="AJ124">
        <v>0</v>
      </c>
      <c r="AK124">
        <v>0</v>
      </c>
      <c r="AL124">
        <f>AK124-AJ124</f>
        <v>0</v>
      </c>
      <c r="AM124">
        <f>AL124/AK124</f>
        <v>0</v>
      </c>
      <c r="AN124">
        <v>0</v>
      </c>
      <c r="AO124" t="s">
        <v>271</v>
      </c>
      <c r="AP124" t="s">
        <v>271</v>
      </c>
      <c r="AQ124">
        <v>0</v>
      </c>
      <c r="AR124">
        <v>0</v>
      </c>
      <c r="AS124">
        <f>1-AQ124/AR124</f>
        <v>0</v>
      </c>
      <c r="AT124">
        <v>0.5</v>
      </c>
      <c r="AU124">
        <f>BK124</f>
        <v>0</v>
      </c>
      <c r="AV124">
        <f>H124</f>
        <v>0</v>
      </c>
      <c r="AW124">
        <f>AS124*AT124*AU124</f>
        <v>0</v>
      </c>
      <c r="AX124">
        <f>BC124/AR124</f>
        <v>0</v>
      </c>
      <c r="AY124">
        <f>(AV124-AN124)/AU124</f>
        <v>0</v>
      </c>
      <c r="AZ124">
        <f>(AK124-AR124)/AR124</f>
        <v>0</v>
      </c>
      <c r="BA124" t="s">
        <v>271</v>
      </c>
      <c r="BB124">
        <v>0</v>
      </c>
      <c r="BC124">
        <f>AR124-BB124</f>
        <v>0</v>
      </c>
      <c r="BD124">
        <f>(AR124-AQ124)/(AR124-BB124)</f>
        <v>0</v>
      </c>
      <c r="BE124">
        <f>(AK124-AR124)/(AK124-BB124)</f>
        <v>0</v>
      </c>
      <c r="BF124">
        <f>(AR124-AQ124)/(AR124-AJ124)</f>
        <v>0</v>
      </c>
      <c r="BG124">
        <f>(AK124-AR124)/(AK124-AJ124)</f>
        <v>0</v>
      </c>
      <c r="BH124">
        <f>(BD124*BB124/AQ124)</f>
        <v>0</v>
      </c>
      <c r="BI124">
        <f>(1-BH124)</f>
        <v>0</v>
      </c>
      <c r="BJ124">
        <f>$B$11*CH124+$C$11*CI124+$F$11*CJ124*(1-CM124)</f>
        <v>0</v>
      </c>
      <c r="BK124">
        <f>BJ124*BL124</f>
        <v>0</v>
      </c>
      <c r="BL124">
        <f>($B$11*$D$9+$C$11*$D$9+$F$11*((CW124+CO124)/MAX(CW124+CO124+CX124, 0.1)*$I$9+CX124/MAX(CW124+CO124+CX124, 0.1)*$J$9))/($B$11+$C$11+$F$11)</f>
        <v>0</v>
      </c>
      <c r="BM124">
        <f>($B$11*$K$9+$C$11*$K$9+$F$11*((CW124+CO124)/MAX(CW124+CO124+CX124, 0.1)*$P$9+CX124/MAX(CW124+CO124+CX124, 0.1)*$Q$9))/($B$11+$C$11+$F$11)</f>
        <v>0</v>
      </c>
      <c r="BN124">
        <v>6</v>
      </c>
      <c r="BO124">
        <v>0.5</v>
      </c>
      <c r="BP124" t="s">
        <v>272</v>
      </c>
      <c r="BQ124">
        <v>2</v>
      </c>
      <c r="BR124">
        <v>1604418443.1</v>
      </c>
      <c r="BS124">
        <v>334.572</v>
      </c>
      <c r="BT124">
        <v>362.435</v>
      </c>
      <c r="BU124">
        <v>21.7841</v>
      </c>
      <c r="BV124">
        <v>20.0674</v>
      </c>
      <c r="BW124">
        <v>334.58</v>
      </c>
      <c r="BX124">
        <v>21.4559</v>
      </c>
      <c r="BY124">
        <v>500.086</v>
      </c>
      <c r="BZ124">
        <v>100.544</v>
      </c>
      <c r="CA124">
        <v>0.100465</v>
      </c>
      <c r="CB124">
        <v>25.1357</v>
      </c>
      <c r="CC124">
        <v>25.0078</v>
      </c>
      <c r="CD124">
        <v>999.9</v>
      </c>
      <c r="CE124">
        <v>0</v>
      </c>
      <c r="CF124">
        <v>0</v>
      </c>
      <c r="CG124">
        <v>9947.5</v>
      </c>
      <c r="CH124">
        <v>0</v>
      </c>
      <c r="CI124">
        <v>1.06395</v>
      </c>
      <c r="CJ124">
        <v>1199.81</v>
      </c>
      <c r="CK124">
        <v>0.967003</v>
      </c>
      <c r="CL124">
        <v>0.0329973</v>
      </c>
      <c r="CM124">
        <v>0</v>
      </c>
      <c r="CN124">
        <v>2.5215</v>
      </c>
      <c r="CO124">
        <v>0</v>
      </c>
      <c r="CP124">
        <v>8068.79</v>
      </c>
      <c r="CQ124">
        <v>11399.7</v>
      </c>
      <c r="CR124">
        <v>38.125</v>
      </c>
      <c r="CS124">
        <v>41.187</v>
      </c>
      <c r="CT124">
        <v>39.625</v>
      </c>
      <c r="CU124">
        <v>39.937</v>
      </c>
      <c r="CV124">
        <v>38.437</v>
      </c>
      <c r="CW124">
        <v>1160.22</v>
      </c>
      <c r="CX124">
        <v>39.59</v>
      </c>
      <c r="CY124">
        <v>0</v>
      </c>
      <c r="CZ124">
        <v>1604418443.3</v>
      </c>
      <c r="DA124">
        <v>0</v>
      </c>
      <c r="DB124">
        <v>2.61496923076923</v>
      </c>
      <c r="DC124">
        <v>-0.191042725682557</v>
      </c>
      <c r="DD124">
        <v>331.456068608273</v>
      </c>
      <c r="DE124">
        <v>8027.61961538462</v>
      </c>
      <c r="DF124">
        <v>15</v>
      </c>
      <c r="DG124">
        <v>1604417947.1</v>
      </c>
      <c r="DH124" t="s">
        <v>273</v>
      </c>
      <c r="DI124">
        <v>1604417940.1</v>
      </c>
      <c r="DJ124">
        <v>1604417947.1</v>
      </c>
      <c r="DK124">
        <v>1</v>
      </c>
      <c r="DL124">
        <v>-0.134</v>
      </c>
      <c r="DM124">
        <v>0.013</v>
      </c>
      <c r="DN124">
        <v>0.037</v>
      </c>
      <c r="DO124">
        <v>0.31</v>
      </c>
      <c r="DP124">
        <v>420</v>
      </c>
      <c r="DQ124">
        <v>20</v>
      </c>
      <c r="DR124">
        <v>0.08</v>
      </c>
      <c r="DS124">
        <v>0.06</v>
      </c>
      <c r="DT124">
        <v>0</v>
      </c>
      <c r="DU124">
        <v>0</v>
      </c>
      <c r="DV124" t="s">
        <v>274</v>
      </c>
      <c r="DW124">
        <v>100</v>
      </c>
      <c r="DX124">
        <v>100</v>
      </c>
      <c r="DY124">
        <v>-0.008</v>
      </c>
      <c r="DZ124">
        <v>0.3282</v>
      </c>
      <c r="EA124">
        <v>-0.278027610152098</v>
      </c>
      <c r="EB124">
        <v>0.00106189765250334</v>
      </c>
      <c r="EC124">
        <v>-8.23004791133579e-07</v>
      </c>
      <c r="ED124">
        <v>1.95222372915411e-10</v>
      </c>
      <c r="EE124">
        <v>0.0605696754882689</v>
      </c>
      <c r="EF124">
        <v>0.0242991256848972</v>
      </c>
      <c r="EG124">
        <v>-0.00102667963148939</v>
      </c>
      <c r="EH124">
        <v>2.21636158600722e-05</v>
      </c>
      <c r="EI124">
        <v>2</v>
      </c>
      <c r="EJ124">
        <v>2037</v>
      </c>
      <c r="EK124">
        <v>1</v>
      </c>
      <c r="EL124">
        <v>24</v>
      </c>
      <c r="EM124">
        <v>8.4</v>
      </c>
      <c r="EN124">
        <v>8.3</v>
      </c>
      <c r="EO124">
        <v>2</v>
      </c>
      <c r="EP124">
        <v>511.707</v>
      </c>
      <c r="EQ124">
        <v>527.034</v>
      </c>
      <c r="ER124">
        <v>22.8164</v>
      </c>
      <c r="ES124">
        <v>25.4599</v>
      </c>
      <c r="ET124">
        <v>30</v>
      </c>
      <c r="EU124">
        <v>25.3235</v>
      </c>
      <c r="EV124">
        <v>25.2852</v>
      </c>
      <c r="EW124">
        <v>18.5522</v>
      </c>
      <c r="EX124">
        <v>26.0118</v>
      </c>
      <c r="EY124">
        <v>100</v>
      </c>
      <c r="EZ124">
        <v>22.6626</v>
      </c>
      <c r="FA124">
        <v>373.66</v>
      </c>
      <c r="FB124">
        <v>20</v>
      </c>
      <c r="FC124">
        <v>102.333</v>
      </c>
      <c r="FD124">
        <v>102.102</v>
      </c>
    </row>
    <row r="125" spans="1:160">
      <c r="A125">
        <v>109</v>
      </c>
      <c r="B125">
        <v>1604418445.1</v>
      </c>
      <c r="C125">
        <v>216</v>
      </c>
      <c r="D125" t="s">
        <v>489</v>
      </c>
      <c r="E125" t="s">
        <v>490</v>
      </c>
      <c r="F125">
        <v>1604418445.1</v>
      </c>
      <c r="G125">
        <f>BY125*AE125*(BU125-BV125)/(100*BN125*(1000-AE125*BU125))</f>
        <v>0</v>
      </c>
      <c r="H125">
        <f>BY125*AE125*(BT125-BS125*(1000-AE125*BV125)/(1000-AE125*BU125))/(100*BN125)</f>
        <v>0</v>
      </c>
      <c r="I125">
        <f>BS125 - IF(AE125&gt;1, H125*BN125*100.0/(AG125*CG125), 0)</f>
        <v>0</v>
      </c>
      <c r="J125">
        <f>((P125-G125/2)*I125-H125)/(P125+G125/2)</f>
        <v>0</v>
      </c>
      <c r="K125">
        <f>J125*(BZ125+CA125)/1000.0</f>
        <v>0</v>
      </c>
      <c r="L125">
        <f>(BS125 - IF(AE125&gt;1, H125*BN125*100.0/(AG125*CG125), 0))*(BZ125+CA125)/1000.0</f>
        <v>0</v>
      </c>
      <c r="M125">
        <f>2.0/((1/O125-1/N125)+SIGN(O125)*SQRT((1/O125-1/N125)*(1/O125-1/N125) + 4*BO125/((BO125+1)*(BO125+1))*(2*1/O125*1/N125-1/N125*1/N125)))</f>
        <v>0</v>
      </c>
      <c r="N125">
        <f>IF(LEFT(BP125,1)&lt;&gt;"0",IF(LEFT(BP125,1)="1",3.0,BQ125),$D$5+$E$5*(CG125*BZ125/($K$5*1000))+$F$5*(CG125*BZ125/($K$5*1000))*MAX(MIN(BN125,$J$5),$I$5)*MAX(MIN(BN125,$J$5),$I$5)+$G$5*MAX(MIN(BN125,$J$5),$I$5)*(CG125*BZ125/($K$5*1000))+$H$5*(CG125*BZ125/($K$5*1000))*(CG125*BZ125/($K$5*1000)))</f>
        <v>0</v>
      </c>
      <c r="O125">
        <f>G125*(1000-(1000*0.61365*exp(17.502*S125/(240.97+S125))/(BZ125+CA125)+BU125)/2)/(1000*0.61365*exp(17.502*S125/(240.97+S125))/(BZ125+CA125)-BU125)</f>
        <v>0</v>
      </c>
      <c r="P125">
        <f>1/((BO125+1)/(M125/1.6)+1/(N125/1.37)) + BO125/((BO125+1)/(M125/1.6) + BO125/(N125/1.37))</f>
        <v>0</v>
      </c>
      <c r="Q125">
        <f>(BK125*BM125)</f>
        <v>0</v>
      </c>
      <c r="R125">
        <f>(CB125+(Q125+2*0.95*5.67E-8*(((CB125+$B$7)+273)^4-(CB125+273)^4)-44100*G125)/(1.84*29.3*N125+8*0.95*5.67E-8*(CB125+273)^3))</f>
        <v>0</v>
      </c>
      <c r="S125">
        <f>($C$7*CC125+$D$7*CD125+$E$7*R125)</f>
        <v>0</v>
      </c>
      <c r="T125">
        <f>0.61365*exp(17.502*S125/(240.97+S125))</f>
        <v>0</v>
      </c>
      <c r="U125">
        <f>(V125/W125*100)</f>
        <v>0</v>
      </c>
      <c r="V125">
        <f>BU125*(BZ125+CA125)/1000</f>
        <v>0</v>
      </c>
      <c r="W125">
        <f>0.61365*exp(17.502*CB125/(240.97+CB125))</f>
        <v>0</v>
      </c>
      <c r="X125">
        <f>(T125-BU125*(BZ125+CA125)/1000)</f>
        <v>0</v>
      </c>
      <c r="Y125">
        <f>(-G125*44100)</f>
        <v>0</v>
      </c>
      <c r="Z125">
        <f>2*29.3*N125*0.92*(CB125-S125)</f>
        <v>0</v>
      </c>
      <c r="AA125">
        <f>2*0.95*5.67E-8*(((CB125+$B$7)+273)^4-(S125+273)^4)</f>
        <v>0</v>
      </c>
      <c r="AB125">
        <f>Q125+AA125+Y125+Z125</f>
        <v>0</v>
      </c>
      <c r="AC125">
        <v>0</v>
      </c>
      <c r="AD125">
        <v>0</v>
      </c>
      <c r="AE125">
        <f>IF(AC125*$H$13&gt;=AG125,1.0,(AG125/(AG125-AC125*$H$13)))</f>
        <v>0</v>
      </c>
      <c r="AF125">
        <f>(AE125-1)*100</f>
        <v>0</v>
      </c>
      <c r="AG125">
        <f>MAX(0,($B$13+$C$13*CG125)/(1+$D$13*CG125)*BZ125/(CB125+273)*$E$13)</f>
        <v>0</v>
      </c>
      <c r="AH125" t="s">
        <v>271</v>
      </c>
      <c r="AI125" t="s">
        <v>271</v>
      </c>
      <c r="AJ125">
        <v>0</v>
      </c>
      <c r="AK125">
        <v>0</v>
      </c>
      <c r="AL125">
        <f>AK125-AJ125</f>
        <v>0</v>
      </c>
      <c r="AM125">
        <f>AL125/AK125</f>
        <v>0</v>
      </c>
      <c r="AN125">
        <v>0</v>
      </c>
      <c r="AO125" t="s">
        <v>271</v>
      </c>
      <c r="AP125" t="s">
        <v>271</v>
      </c>
      <c r="AQ125">
        <v>0</v>
      </c>
      <c r="AR125">
        <v>0</v>
      </c>
      <c r="AS125">
        <f>1-AQ125/AR125</f>
        <v>0</v>
      </c>
      <c r="AT125">
        <v>0.5</v>
      </c>
      <c r="AU125">
        <f>BK125</f>
        <v>0</v>
      </c>
      <c r="AV125">
        <f>H125</f>
        <v>0</v>
      </c>
      <c r="AW125">
        <f>AS125*AT125*AU125</f>
        <v>0</v>
      </c>
      <c r="AX125">
        <f>BC125/AR125</f>
        <v>0</v>
      </c>
      <c r="AY125">
        <f>(AV125-AN125)/AU125</f>
        <v>0</v>
      </c>
      <c r="AZ125">
        <f>(AK125-AR125)/AR125</f>
        <v>0</v>
      </c>
      <c r="BA125" t="s">
        <v>271</v>
      </c>
      <c r="BB125">
        <v>0</v>
      </c>
      <c r="BC125">
        <f>AR125-BB125</f>
        <v>0</v>
      </c>
      <c r="BD125">
        <f>(AR125-AQ125)/(AR125-BB125)</f>
        <v>0</v>
      </c>
      <c r="BE125">
        <f>(AK125-AR125)/(AK125-BB125)</f>
        <v>0</v>
      </c>
      <c r="BF125">
        <f>(AR125-AQ125)/(AR125-AJ125)</f>
        <v>0</v>
      </c>
      <c r="BG125">
        <f>(AK125-AR125)/(AK125-AJ125)</f>
        <v>0</v>
      </c>
      <c r="BH125">
        <f>(BD125*BB125/AQ125)</f>
        <v>0</v>
      </c>
      <c r="BI125">
        <f>(1-BH125)</f>
        <v>0</v>
      </c>
      <c r="BJ125">
        <f>$B$11*CH125+$C$11*CI125+$F$11*CJ125*(1-CM125)</f>
        <v>0</v>
      </c>
      <c r="BK125">
        <f>BJ125*BL125</f>
        <v>0</v>
      </c>
      <c r="BL125">
        <f>($B$11*$D$9+$C$11*$D$9+$F$11*((CW125+CO125)/MAX(CW125+CO125+CX125, 0.1)*$I$9+CX125/MAX(CW125+CO125+CX125, 0.1)*$J$9))/($B$11+$C$11+$F$11)</f>
        <v>0</v>
      </c>
      <c r="BM125">
        <f>($B$11*$K$9+$C$11*$K$9+$F$11*((CW125+CO125)/MAX(CW125+CO125+CX125, 0.1)*$P$9+CX125/MAX(CW125+CO125+CX125, 0.1)*$Q$9))/($B$11+$C$11+$F$11)</f>
        <v>0</v>
      </c>
      <c r="BN125">
        <v>6</v>
      </c>
      <c r="BO125">
        <v>0.5</v>
      </c>
      <c r="BP125" t="s">
        <v>272</v>
      </c>
      <c r="BQ125">
        <v>2</v>
      </c>
      <c r="BR125">
        <v>1604418445.1</v>
      </c>
      <c r="BS125">
        <v>337.759</v>
      </c>
      <c r="BT125">
        <v>365.766</v>
      </c>
      <c r="BU125">
        <v>21.7854</v>
      </c>
      <c r="BV125">
        <v>20.07</v>
      </c>
      <c r="BW125">
        <v>337.764</v>
      </c>
      <c r="BX125">
        <v>21.4572</v>
      </c>
      <c r="BY125">
        <v>499.989</v>
      </c>
      <c r="BZ125">
        <v>100.544</v>
      </c>
      <c r="CA125">
        <v>0.0997736</v>
      </c>
      <c r="CB125">
        <v>25.1359</v>
      </c>
      <c r="CC125">
        <v>25.0096</v>
      </c>
      <c r="CD125">
        <v>999.9</v>
      </c>
      <c r="CE125">
        <v>0</v>
      </c>
      <c r="CF125">
        <v>0</v>
      </c>
      <c r="CG125">
        <v>9990</v>
      </c>
      <c r="CH125">
        <v>0</v>
      </c>
      <c r="CI125">
        <v>1.06395</v>
      </c>
      <c r="CJ125">
        <v>1200.11</v>
      </c>
      <c r="CK125">
        <v>0.967011</v>
      </c>
      <c r="CL125">
        <v>0.032989</v>
      </c>
      <c r="CM125">
        <v>0</v>
      </c>
      <c r="CN125">
        <v>2.4755</v>
      </c>
      <c r="CO125">
        <v>0</v>
      </c>
      <c r="CP125">
        <v>8081.58</v>
      </c>
      <c r="CQ125">
        <v>11402.5</v>
      </c>
      <c r="CR125">
        <v>38.125</v>
      </c>
      <c r="CS125">
        <v>41.187</v>
      </c>
      <c r="CT125">
        <v>39.562</v>
      </c>
      <c r="CU125">
        <v>39.937</v>
      </c>
      <c r="CV125">
        <v>38.375</v>
      </c>
      <c r="CW125">
        <v>1160.52</v>
      </c>
      <c r="CX125">
        <v>39.59</v>
      </c>
      <c r="CY125">
        <v>0</v>
      </c>
      <c r="CZ125">
        <v>1604418445.1</v>
      </c>
      <c r="DA125">
        <v>0</v>
      </c>
      <c r="DB125">
        <v>2.604612</v>
      </c>
      <c r="DC125">
        <v>-0.315492297680841</v>
      </c>
      <c r="DD125">
        <v>341.962308236036</v>
      </c>
      <c r="DE125">
        <v>8039.3676</v>
      </c>
      <c r="DF125">
        <v>15</v>
      </c>
      <c r="DG125">
        <v>1604417947.1</v>
      </c>
      <c r="DH125" t="s">
        <v>273</v>
      </c>
      <c r="DI125">
        <v>1604417940.1</v>
      </c>
      <c r="DJ125">
        <v>1604417947.1</v>
      </c>
      <c r="DK125">
        <v>1</v>
      </c>
      <c r="DL125">
        <v>-0.134</v>
      </c>
      <c r="DM125">
        <v>0.013</v>
      </c>
      <c r="DN125">
        <v>0.037</v>
      </c>
      <c r="DO125">
        <v>0.31</v>
      </c>
      <c r="DP125">
        <v>420</v>
      </c>
      <c r="DQ125">
        <v>20</v>
      </c>
      <c r="DR125">
        <v>0.08</v>
      </c>
      <c r="DS125">
        <v>0.06</v>
      </c>
      <c r="DT125">
        <v>0</v>
      </c>
      <c r="DU125">
        <v>0</v>
      </c>
      <c r="DV125" t="s">
        <v>274</v>
      </c>
      <c r="DW125">
        <v>100</v>
      </c>
      <c r="DX125">
        <v>100</v>
      </c>
      <c r="DY125">
        <v>-0.005</v>
      </c>
      <c r="DZ125">
        <v>0.3282</v>
      </c>
      <c r="EA125">
        <v>-0.278027610152098</v>
      </c>
      <c r="EB125">
        <v>0.00106189765250334</v>
      </c>
      <c r="EC125">
        <v>-8.23004791133579e-07</v>
      </c>
      <c r="ED125">
        <v>1.95222372915411e-10</v>
      </c>
      <c r="EE125">
        <v>0.0605696754882689</v>
      </c>
      <c r="EF125">
        <v>0.0242991256848972</v>
      </c>
      <c r="EG125">
        <v>-0.00102667963148939</v>
      </c>
      <c r="EH125">
        <v>2.21636158600722e-05</v>
      </c>
      <c r="EI125">
        <v>2</v>
      </c>
      <c r="EJ125">
        <v>2037</v>
      </c>
      <c r="EK125">
        <v>1</v>
      </c>
      <c r="EL125">
        <v>24</v>
      </c>
      <c r="EM125">
        <v>8.4</v>
      </c>
      <c r="EN125">
        <v>8.3</v>
      </c>
      <c r="EO125">
        <v>2</v>
      </c>
      <c r="EP125">
        <v>511.535</v>
      </c>
      <c r="EQ125">
        <v>527.138</v>
      </c>
      <c r="ER125">
        <v>22.8062</v>
      </c>
      <c r="ES125">
        <v>25.4589</v>
      </c>
      <c r="ET125">
        <v>30.0003</v>
      </c>
      <c r="EU125">
        <v>25.3235</v>
      </c>
      <c r="EV125">
        <v>25.2842</v>
      </c>
      <c r="EW125">
        <v>18.7151</v>
      </c>
      <c r="EX125">
        <v>26.2896</v>
      </c>
      <c r="EY125">
        <v>100</v>
      </c>
      <c r="EZ125">
        <v>22.6626</v>
      </c>
      <c r="FA125">
        <v>378.68</v>
      </c>
      <c r="FB125">
        <v>20</v>
      </c>
      <c r="FC125">
        <v>102.332</v>
      </c>
      <c r="FD125">
        <v>102.101</v>
      </c>
    </row>
    <row r="126" spans="1:160">
      <c r="A126">
        <v>110</v>
      </c>
      <c r="B126">
        <v>1604418447.1</v>
      </c>
      <c r="C126">
        <v>218</v>
      </c>
      <c r="D126" t="s">
        <v>491</v>
      </c>
      <c r="E126" t="s">
        <v>492</v>
      </c>
      <c r="F126">
        <v>1604418447.1</v>
      </c>
      <c r="G126">
        <f>BY126*AE126*(BU126-BV126)/(100*BN126*(1000-AE126*BU126))</f>
        <v>0</v>
      </c>
      <c r="H126">
        <f>BY126*AE126*(BT126-BS126*(1000-AE126*BV126)/(1000-AE126*BU126))/(100*BN126)</f>
        <v>0</v>
      </c>
      <c r="I126">
        <f>BS126 - IF(AE126&gt;1, H126*BN126*100.0/(AG126*CG126), 0)</f>
        <v>0</v>
      </c>
      <c r="J126">
        <f>((P126-G126/2)*I126-H126)/(P126+G126/2)</f>
        <v>0</v>
      </c>
      <c r="K126">
        <f>J126*(BZ126+CA126)/1000.0</f>
        <v>0</v>
      </c>
      <c r="L126">
        <f>(BS126 - IF(AE126&gt;1, H126*BN126*100.0/(AG126*CG126), 0))*(BZ126+CA126)/1000.0</f>
        <v>0</v>
      </c>
      <c r="M126">
        <f>2.0/((1/O126-1/N126)+SIGN(O126)*SQRT((1/O126-1/N126)*(1/O126-1/N126) + 4*BO126/((BO126+1)*(BO126+1))*(2*1/O126*1/N126-1/N126*1/N126)))</f>
        <v>0</v>
      </c>
      <c r="N126">
        <f>IF(LEFT(BP126,1)&lt;&gt;"0",IF(LEFT(BP126,1)="1",3.0,BQ126),$D$5+$E$5*(CG126*BZ126/($K$5*1000))+$F$5*(CG126*BZ126/($K$5*1000))*MAX(MIN(BN126,$J$5),$I$5)*MAX(MIN(BN126,$J$5),$I$5)+$G$5*MAX(MIN(BN126,$J$5),$I$5)*(CG126*BZ126/($K$5*1000))+$H$5*(CG126*BZ126/($K$5*1000))*(CG126*BZ126/($K$5*1000)))</f>
        <v>0</v>
      </c>
      <c r="O126">
        <f>G126*(1000-(1000*0.61365*exp(17.502*S126/(240.97+S126))/(BZ126+CA126)+BU126)/2)/(1000*0.61365*exp(17.502*S126/(240.97+S126))/(BZ126+CA126)-BU126)</f>
        <v>0</v>
      </c>
      <c r="P126">
        <f>1/((BO126+1)/(M126/1.6)+1/(N126/1.37)) + BO126/((BO126+1)/(M126/1.6) + BO126/(N126/1.37))</f>
        <v>0</v>
      </c>
      <c r="Q126">
        <f>(BK126*BM126)</f>
        <v>0</v>
      </c>
      <c r="R126">
        <f>(CB126+(Q126+2*0.95*5.67E-8*(((CB126+$B$7)+273)^4-(CB126+273)^4)-44100*G126)/(1.84*29.3*N126+8*0.95*5.67E-8*(CB126+273)^3))</f>
        <v>0</v>
      </c>
      <c r="S126">
        <f>($C$7*CC126+$D$7*CD126+$E$7*R126)</f>
        <v>0</v>
      </c>
      <c r="T126">
        <f>0.61365*exp(17.502*S126/(240.97+S126))</f>
        <v>0</v>
      </c>
      <c r="U126">
        <f>(V126/W126*100)</f>
        <v>0</v>
      </c>
      <c r="V126">
        <f>BU126*(BZ126+CA126)/1000</f>
        <v>0</v>
      </c>
      <c r="W126">
        <f>0.61365*exp(17.502*CB126/(240.97+CB126))</f>
        <v>0</v>
      </c>
      <c r="X126">
        <f>(T126-BU126*(BZ126+CA126)/1000)</f>
        <v>0</v>
      </c>
      <c r="Y126">
        <f>(-G126*44100)</f>
        <v>0</v>
      </c>
      <c r="Z126">
        <f>2*29.3*N126*0.92*(CB126-S126)</f>
        <v>0</v>
      </c>
      <c r="AA126">
        <f>2*0.95*5.67E-8*(((CB126+$B$7)+273)^4-(S126+273)^4)</f>
        <v>0</v>
      </c>
      <c r="AB126">
        <f>Q126+AA126+Y126+Z126</f>
        <v>0</v>
      </c>
      <c r="AC126">
        <v>0</v>
      </c>
      <c r="AD126">
        <v>0</v>
      </c>
      <c r="AE126">
        <f>IF(AC126*$H$13&gt;=AG126,1.0,(AG126/(AG126-AC126*$H$13)))</f>
        <v>0</v>
      </c>
      <c r="AF126">
        <f>(AE126-1)*100</f>
        <v>0</v>
      </c>
      <c r="AG126">
        <f>MAX(0,($B$13+$C$13*CG126)/(1+$D$13*CG126)*BZ126/(CB126+273)*$E$13)</f>
        <v>0</v>
      </c>
      <c r="AH126" t="s">
        <v>271</v>
      </c>
      <c r="AI126" t="s">
        <v>271</v>
      </c>
      <c r="AJ126">
        <v>0</v>
      </c>
      <c r="AK126">
        <v>0</v>
      </c>
      <c r="AL126">
        <f>AK126-AJ126</f>
        <v>0</v>
      </c>
      <c r="AM126">
        <f>AL126/AK126</f>
        <v>0</v>
      </c>
      <c r="AN126">
        <v>0</v>
      </c>
      <c r="AO126" t="s">
        <v>271</v>
      </c>
      <c r="AP126" t="s">
        <v>271</v>
      </c>
      <c r="AQ126">
        <v>0</v>
      </c>
      <c r="AR126">
        <v>0</v>
      </c>
      <c r="AS126">
        <f>1-AQ126/AR126</f>
        <v>0</v>
      </c>
      <c r="AT126">
        <v>0.5</v>
      </c>
      <c r="AU126">
        <f>BK126</f>
        <v>0</v>
      </c>
      <c r="AV126">
        <f>H126</f>
        <v>0</v>
      </c>
      <c r="AW126">
        <f>AS126*AT126*AU126</f>
        <v>0</v>
      </c>
      <c r="AX126">
        <f>BC126/AR126</f>
        <v>0</v>
      </c>
      <c r="AY126">
        <f>(AV126-AN126)/AU126</f>
        <v>0</v>
      </c>
      <c r="AZ126">
        <f>(AK126-AR126)/AR126</f>
        <v>0</v>
      </c>
      <c r="BA126" t="s">
        <v>271</v>
      </c>
      <c r="BB126">
        <v>0</v>
      </c>
      <c r="BC126">
        <f>AR126-BB126</f>
        <v>0</v>
      </c>
      <c r="BD126">
        <f>(AR126-AQ126)/(AR126-BB126)</f>
        <v>0</v>
      </c>
      <c r="BE126">
        <f>(AK126-AR126)/(AK126-BB126)</f>
        <v>0</v>
      </c>
      <c r="BF126">
        <f>(AR126-AQ126)/(AR126-AJ126)</f>
        <v>0</v>
      </c>
      <c r="BG126">
        <f>(AK126-AR126)/(AK126-AJ126)</f>
        <v>0</v>
      </c>
      <c r="BH126">
        <f>(BD126*BB126/AQ126)</f>
        <v>0</v>
      </c>
      <c r="BI126">
        <f>(1-BH126)</f>
        <v>0</v>
      </c>
      <c r="BJ126">
        <f>$B$11*CH126+$C$11*CI126+$F$11*CJ126*(1-CM126)</f>
        <v>0</v>
      </c>
      <c r="BK126">
        <f>BJ126*BL126</f>
        <v>0</v>
      </c>
      <c r="BL126">
        <f>($B$11*$D$9+$C$11*$D$9+$F$11*((CW126+CO126)/MAX(CW126+CO126+CX126, 0.1)*$I$9+CX126/MAX(CW126+CO126+CX126, 0.1)*$J$9))/($B$11+$C$11+$F$11)</f>
        <v>0</v>
      </c>
      <c r="BM126">
        <f>($B$11*$K$9+$C$11*$K$9+$F$11*((CW126+CO126)/MAX(CW126+CO126+CX126, 0.1)*$P$9+CX126/MAX(CW126+CO126+CX126, 0.1)*$Q$9))/($B$11+$C$11+$F$11)</f>
        <v>0</v>
      </c>
      <c r="BN126">
        <v>6</v>
      </c>
      <c r="BO126">
        <v>0.5</v>
      </c>
      <c r="BP126" t="s">
        <v>272</v>
      </c>
      <c r="BQ126">
        <v>2</v>
      </c>
      <c r="BR126">
        <v>1604418447.1</v>
      </c>
      <c r="BS126">
        <v>340.906</v>
      </c>
      <c r="BT126">
        <v>368.978</v>
      </c>
      <c r="BU126">
        <v>21.7841</v>
      </c>
      <c r="BV126">
        <v>20.0572</v>
      </c>
      <c r="BW126">
        <v>340.91</v>
      </c>
      <c r="BX126">
        <v>21.4559</v>
      </c>
      <c r="BY126">
        <v>500.039</v>
      </c>
      <c r="BZ126">
        <v>100.543</v>
      </c>
      <c r="CA126">
        <v>0.099955</v>
      </c>
      <c r="CB126">
        <v>25.1357</v>
      </c>
      <c r="CC126">
        <v>25.0099</v>
      </c>
      <c r="CD126">
        <v>999.9</v>
      </c>
      <c r="CE126">
        <v>0</v>
      </c>
      <c r="CF126">
        <v>0</v>
      </c>
      <c r="CG126">
        <v>9998.12</v>
      </c>
      <c r="CH126">
        <v>0</v>
      </c>
      <c r="CI126">
        <v>1.06395</v>
      </c>
      <c r="CJ126">
        <v>1200.1</v>
      </c>
      <c r="CK126">
        <v>0.967011</v>
      </c>
      <c r="CL126">
        <v>0.032989</v>
      </c>
      <c r="CM126">
        <v>0</v>
      </c>
      <c r="CN126">
        <v>2.5375</v>
      </c>
      <c r="CO126">
        <v>0</v>
      </c>
      <c r="CP126">
        <v>8092.55</v>
      </c>
      <c r="CQ126">
        <v>11402.4</v>
      </c>
      <c r="CR126">
        <v>38.125</v>
      </c>
      <c r="CS126">
        <v>41.187</v>
      </c>
      <c r="CT126">
        <v>39.562</v>
      </c>
      <c r="CU126">
        <v>39.937</v>
      </c>
      <c r="CV126">
        <v>38.437</v>
      </c>
      <c r="CW126">
        <v>1160.51</v>
      </c>
      <c r="CX126">
        <v>39.59</v>
      </c>
      <c r="CY126">
        <v>0</v>
      </c>
      <c r="CZ126">
        <v>1604418446.9</v>
      </c>
      <c r="DA126">
        <v>0</v>
      </c>
      <c r="DB126">
        <v>2.58199230769231</v>
      </c>
      <c r="DC126">
        <v>-0.154817082572931</v>
      </c>
      <c r="DD126">
        <v>347.884444466499</v>
      </c>
      <c r="DE126">
        <v>8047.91153846154</v>
      </c>
      <c r="DF126">
        <v>15</v>
      </c>
      <c r="DG126">
        <v>1604417947.1</v>
      </c>
      <c r="DH126" t="s">
        <v>273</v>
      </c>
      <c r="DI126">
        <v>1604417940.1</v>
      </c>
      <c r="DJ126">
        <v>1604417947.1</v>
      </c>
      <c r="DK126">
        <v>1</v>
      </c>
      <c r="DL126">
        <v>-0.134</v>
      </c>
      <c r="DM126">
        <v>0.013</v>
      </c>
      <c r="DN126">
        <v>0.037</v>
      </c>
      <c r="DO126">
        <v>0.31</v>
      </c>
      <c r="DP126">
        <v>420</v>
      </c>
      <c r="DQ126">
        <v>20</v>
      </c>
      <c r="DR126">
        <v>0.08</v>
      </c>
      <c r="DS126">
        <v>0.06</v>
      </c>
      <c r="DT126">
        <v>0</v>
      </c>
      <c r="DU126">
        <v>0</v>
      </c>
      <c r="DV126" t="s">
        <v>274</v>
      </c>
      <c r="DW126">
        <v>100</v>
      </c>
      <c r="DX126">
        <v>100</v>
      </c>
      <c r="DY126">
        <v>-0.004</v>
      </c>
      <c r="DZ126">
        <v>0.3282</v>
      </c>
      <c r="EA126">
        <v>-0.278027610152098</v>
      </c>
      <c r="EB126">
        <v>0.00106189765250334</v>
      </c>
      <c r="EC126">
        <v>-8.23004791133579e-07</v>
      </c>
      <c r="ED126">
        <v>1.95222372915411e-10</v>
      </c>
      <c r="EE126">
        <v>0.0605696754882689</v>
      </c>
      <c r="EF126">
        <v>0.0242991256848972</v>
      </c>
      <c r="EG126">
        <v>-0.00102667963148939</v>
      </c>
      <c r="EH126">
        <v>2.21636158600722e-05</v>
      </c>
      <c r="EI126">
        <v>2</v>
      </c>
      <c r="EJ126">
        <v>2037</v>
      </c>
      <c r="EK126">
        <v>1</v>
      </c>
      <c r="EL126">
        <v>24</v>
      </c>
      <c r="EM126">
        <v>8.4</v>
      </c>
      <c r="EN126">
        <v>8.3</v>
      </c>
      <c r="EO126">
        <v>2</v>
      </c>
      <c r="EP126">
        <v>511.564</v>
      </c>
      <c r="EQ126">
        <v>527.177</v>
      </c>
      <c r="ER126">
        <v>22.754</v>
      </c>
      <c r="ES126">
        <v>25.4581</v>
      </c>
      <c r="ET126">
        <v>30.0007</v>
      </c>
      <c r="EU126">
        <v>25.3235</v>
      </c>
      <c r="EV126">
        <v>25.2842</v>
      </c>
      <c r="EW126">
        <v>18.8204</v>
      </c>
      <c r="EX126">
        <v>26.2896</v>
      </c>
      <c r="EY126">
        <v>100</v>
      </c>
      <c r="EZ126">
        <v>22.6626</v>
      </c>
      <c r="FA126">
        <v>378.68</v>
      </c>
      <c r="FB126">
        <v>20</v>
      </c>
      <c r="FC126">
        <v>102.331</v>
      </c>
      <c r="FD126">
        <v>102.1</v>
      </c>
    </row>
    <row r="127" spans="1:160">
      <c r="A127">
        <v>111</v>
      </c>
      <c r="B127">
        <v>1604418449.1</v>
      </c>
      <c r="C127">
        <v>220</v>
      </c>
      <c r="D127" t="s">
        <v>493</v>
      </c>
      <c r="E127" t="s">
        <v>494</v>
      </c>
      <c r="F127">
        <v>1604418449.1</v>
      </c>
      <c r="G127">
        <f>BY127*AE127*(BU127-BV127)/(100*BN127*(1000-AE127*BU127))</f>
        <v>0</v>
      </c>
      <c r="H127">
        <f>BY127*AE127*(BT127-BS127*(1000-AE127*BV127)/(1000-AE127*BU127))/(100*BN127)</f>
        <v>0</v>
      </c>
      <c r="I127">
        <f>BS127 - IF(AE127&gt;1, H127*BN127*100.0/(AG127*CG127), 0)</f>
        <v>0</v>
      </c>
      <c r="J127">
        <f>((P127-G127/2)*I127-H127)/(P127+G127/2)</f>
        <v>0</v>
      </c>
      <c r="K127">
        <f>J127*(BZ127+CA127)/1000.0</f>
        <v>0</v>
      </c>
      <c r="L127">
        <f>(BS127 - IF(AE127&gt;1, H127*BN127*100.0/(AG127*CG127), 0))*(BZ127+CA127)/1000.0</f>
        <v>0</v>
      </c>
      <c r="M127">
        <f>2.0/((1/O127-1/N127)+SIGN(O127)*SQRT((1/O127-1/N127)*(1/O127-1/N127) + 4*BO127/((BO127+1)*(BO127+1))*(2*1/O127*1/N127-1/N127*1/N127)))</f>
        <v>0</v>
      </c>
      <c r="N127">
        <f>IF(LEFT(BP127,1)&lt;&gt;"0",IF(LEFT(BP127,1)="1",3.0,BQ127),$D$5+$E$5*(CG127*BZ127/($K$5*1000))+$F$5*(CG127*BZ127/($K$5*1000))*MAX(MIN(BN127,$J$5),$I$5)*MAX(MIN(BN127,$J$5),$I$5)+$G$5*MAX(MIN(BN127,$J$5),$I$5)*(CG127*BZ127/($K$5*1000))+$H$5*(CG127*BZ127/($K$5*1000))*(CG127*BZ127/($K$5*1000)))</f>
        <v>0</v>
      </c>
      <c r="O127">
        <f>G127*(1000-(1000*0.61365*exp(17.502*S127/(240.97+S127))/(BZ127+CA127)+BU127)/2)/(1000*0.61365*exp(17.502*S127/(240.97+S127))/(BZ127+CA127)-BU127)</f>
        <v>0</v>
      </c>
      <c r="P127">
        <f>1/((BO127+1)/(M127/1.6)+1/(N127/1.37)) + BO127/((BO127+1)/(M127/1.6) + BO127/(N127/1.37))</f>
        <v>0</v>
      </c>
      <c r="Q127">
        <f>(BK127*BM127)</f>
        <v>0</v>
      </c>
      <c r="R127">
        <f>(CB127+(Q127+2*0.95*5.67E-8*(((CB127+$B$7)+273)^4-(CB127+273)^4)-44100*G127)/(1.84*29.3*N127+8*0.95*5.67E-8*(CB127+273)^3))</f>
        <v>0</v>
      </c>
      <c r="S127">
        <f>($C$7*CC127+$D$7*CD127+$E$7*R127)</f>
        <v>0</v>
      </c>
      <c r="T127">
        <f>0.61365*exp(17.502*S127/(240.97+S127))</f>
        <v>0</v>
      </c>
      <c r="U127">
        <f>(V127/W127*100)</f>
        <v>0</v>
      </c>
      <c r="V127">
        <f>BU127*(BZ127+CA127)/1000</f>
        <v>0</v>
      </c>
      <c r="W127">
        <f>0.61365*exp(17.502*CB127/(240.97+CB127))</f>
        <v>0</v>
      </c>
      <c r="X127">
        <f>(T127-BU127*(BZ127+CA127)/1000)</f>
        <v>0</v>
      </c>
      <c r="Y127">
        <f>(-G127*44100)</f>
        <v>0</v>
      </c>
      <c r="Z127">
        <f>2*29.3*N127*0.92*(CB127-S127)</f>
        <v>0</v>
      </c>
      <c r="AA127">
        <f>2*0.95*5.67E-8*(((CB127+$B$7)+273)^4-(S127+273)^4)</f>
        <v>0</v>
      </c>
      <c r="AB127">
        <f>Q127+AA127+Y127+Z127</f>
        <v>0</v>
      </c>
      <c r="AC127">
        <v>0</v>
      </c>
      <c r="AD127">
        <v>0</v>
      </c>
      <c r="AE127">
        <f>IF(AC127*$H$13&gt;=AG127,1.0,(AG127/(AG127-AC127*$H$13)))</f>
        <v>0</v>
      </c>
      <c r="AF127">
        <f>(AE127-1)*100</f>
        <v>0</v>
      </c>
      <c r="AG127">
        <f>MAX(0,($B$13+$C$13*CG127)/(1+$D$13*CG127)*BZ127/(CB127+273)*$E$13)</f>
        <v>0</v>
      </c>
      <c r="AH127" t="s">
        <v>271</v>
      </c>
      <c r="AI127" t="s">
        <v>271</v>
      </c>
      <c r="AJ127">
        <v>0</v>
      </c>
      <c r="AK127">
        <v>0</v>
      </c>
      <c r="AL127">
        <f>AK127-AJ127</f>
        <v>0</v>
      </c>
      <c r="AM127">
        <f>AL127/AK127</f>
        <v>0</v>
      </c>
      <c r="AN127">
        <v>0</v>
      </c>
      <c r="AO127" t="s">
        <v>271</v>
      </c>
      <c r="AP127" t="s">
        <v>271</v>
      </c>
      <c r="AQ127">
        <v>0</v>
      </c>
      <c r="AR127">
        <v>0</v>
      </c>
      <c r="AS127">
        <f>1-AQ127/AR127</f>
        <v>0</v>
      </c>
      <c r="AT127">
        <v>0.5</v>
      </c>
      <c r="AU127">
        <f>BK127</f>
        <v>0</v>
      </c>
      <c r="AV127">
        <f>H127</f>
        <v>0</v>
      </c>
      <c r="AW127">
        <f>AS127*AT127*AU127</f>
        <v>0</v>
      </c>
      <c r="AX127">
        <f>BC127/AR127</f>
        <v>0</v>
      </c>
      <c r="AY127">
        <f>(AV127-AN127)/AU127</f>
        <v>0</v>
      </c>
      <c r="AZ127">
        <f>(AK127-AR127)/AR127</f>
        <v>0</v>
      </c>
      <c r="BA127" t="s">
        <v>271</v>
      </c>
      <c r="BB127">
        <v>0</v>
      </c>
      <c r="BC127">
        <f>AR127-BB127</f>
        <v>0</v>
      </c>
      <c r="BD127">
        <f>(AR127-AQ127)/(AR127-BB127)</f>
        <v>0</v>
      </c>
      <c r="BE127">
        <f>(AK127-AR127)/(AK127-BB127)</f>
        <v>0</v>
      </c>
      <c r="BF127">
        <f>(AR127-AQ127)/(AR127-AJ127)</f>
        <v>0</v>
      </c>
      <c r="BG127">
        <f>(AK127-AR127)/(AK127-AJ127)</f>
        <v>0</v>
      </c>
      <c r="BH127">
        <f>(BD127*BB127/AQ127)</f>
        <v>0</v>
      </c>
      <c r="BI127">
        <f>(1-BH127)</f>
        <v>0</v>
      </c>
      <c r="BJ127">
        <f>$B$11*CH127+$C$11*CI127+$F$11*CJ127*(1-CM127)</f>
        <v>0</v>
      </c>
      <c r="BK127">
        <f>BJ127*BL127</f>
        <v>0</v>
      </c>
      <c r="BL127">
        <f>($B$11*$D$9+$C$11*$D$9+$F$11*((CW127+CO127)/MAX(CW127+CO127+CX127, 0.1)*$I$9+CX127/MAX(CW127+CO127+CX127, 0.1)*$J$9))/($B$11+$C$11+$F$11)</f>
        <v>0</v>
      </c>
      <c r="BM127">
        <f>($B$11*$K$9+$C$11*$K$9+$F$11*((CW127+CO127)/MAX(CW127+CO127+CX127, 0.1)*$P$9+CX127/MAX(CW127+CO127+CX127, 0.1)*$Q$9))/($B$11+$C$11+$F$11)</f>
        <v>0</v>
      </c>
      <c r="BN127">
        <v>6</v>
      </c>
      <c r="BO127">
        <v>0.5</v>
      </c>
      <c r="BP127" t="s">
        <v>272</v>
      </c>
      <c r="BQ127">
        <v>2</v>
      </c>
      <c r="BR127">
        <v>1604418449.1</v>
      </c>
      <c r="BS127">
        <v>344.053</v>
      </c>
      <c r="BT127">
        <v>372.517</v>
      </c>
      <c r="BU127">
        <v>21.7735</v>
      </c>
      <c r="BV127">
        <v>20.0369</v>
      </c>
      <c r="BW127">
        <v>344.055</v>
      </c>
      <c r="BX127">
        <v>21.4454</v>
      </c>
      <c r="BY127">
        <v>499.983</v>
      </c>
      <c r="BZ127">
        <v>100.543</v>
      </c>
      <c r="CA127">
        <v>0.100244</v>
      </c>
      <c r="CB127">
        <v>25.1357</v>
      </c>
      <c r="CC127">
        <v>25.0061</v>
      </c>
      <c r="CD127">
        <v>999.9</v>
      </c>
      <c r="CE127">
        <v>0</v>
      </c>
      <c r="CF127">
        <v>0</v>
      </c>
      <c r="CG127">
        <v>9962.5</v>
      </c>
      <c r="CH127">
        <v>0</v>
      </c>
      <c r="CI127">
        <v>1.06395</v>
      </c>
      <c r="CJ127">
        <v>1200.11</v>
      </c>
      <c r="CK127">
        <v>0.967011</v>
      </c>
      <c r="CL127">
        <v>0.032989</v>
      </c>
      <c r="CM127">
        <v>0</v>
      </c>
      <c r="CN127">
        <v>2.81</v>
      </c>
      <c r="CO127">
        <v>0</v>
      </c>
      <c r="CP127">
        <v>8107.45</v>
      </c>
      <c r="CQ127">
        <v>11402.5</v>
      </c>
      <c r="CR127">
        <v>38.125</v>
      </c>
      <c r="CS127">
        <v>41.187</v>
      </c>
      <c r="CT127">
        <v>39.562</v>
      </c>
      <c r="CU127">
        <v>39.937</v>
      </c>
      <c r="CV127">
        <v>38.375</v>
      </c>
      <c r="CW127">
        <v>1160.52</v>
      </c>
      <c r="CX127">
        <v>39.59</v>
      </c>
      <c r="CY127">
        <v>0</v>
      </c>
      <c r="CZ127">
        <v>1604418449.3</v>
      </c>
      <c r="DA127">
        <v>0</v>
      </c>
      <c r="DB127">
        <v>2.60871153846154</v>
      </c>
      <c r="DC127">
        <v>0.276817104496722</v>
      </c>
      <c r="DD127">
        <v>353.088889129946</v>
      </c>
      <c r="DE127">
        <v>8061.92038461539</v>
      </c>
      <c r="DF127">
        <v>15</v>
      </c>
      <c r="DG127">
        <v>1604417947.1</v>
      </c>
      <c r="DH127" t="s">
        <v>273</v>
      </c>
      <c r="DI127">
        <v>1604417940.1</v>
      </c>
      <c r="DJ127">
        <v>1604417947.1</v>
      </c>
      <c r="DK127">
        <v>1</v>
      </c>
      <c r="DL127">
        <v>-0.134</v>
      </c>
      <c r="DM127">
        <v>0.013</v>
      </c>
      <c r="DN127">
        <v>0.037</v>
      </c>
      <c r="DO127">
        <v>0.31</v>
      </c>
      <c r="DP127">
        <v>420</v>
      </c>
      <c r="DQ127">
        <v>20</v>
      </c>
      <c r="DR127">
        <v>0.08</v>
      </c>
      <c r="DS127">
        <v>0.06</v>
      </c>
      <c r="DT127">
        <v>0</v>
      </c>
      <c r="DU127">
        <v>0</v>
      </c>
      <c r="DV127" t="s">
        <v>274</v>
      </c>
      <c r="DW127">
        <v>100</v>
      </c>
      <c r="DX127">
        <v>100</v>
      </c>
      <c r="DY127">
        <v>-0.002</v>
      </c>
      <c r="DZ127">
        <v>0.3281</v>
      </c>
      <c r="EA127">
        <v>-0.278027610152098</v>
      </c>
      <c r="EB127">
        <v>0.00106189765250334</v>
      </c>
      <c r="EC127">
        <v>-8.23004791133579e-07</v>
      </c>
      <c r="ED127">
        <v>1.95222372915411e-10</v>
      </c>
      <c r="EE127">
        <v>0.0605696754882689</v>
      </c>
      <c r="EF127">
        <v>0.0242991256848972</v>
      </c>
      <c r="EG127">
        <v>-0.00102667963148939</v>
      </c>
      <c r="EH127">
        <v>2.21636158600722e-05</v>
      </c>
      <c r="EI127">
        <v>2</v>
      </c>
      <c r="EJ127">
        <v>2037</v>
      </c>
      <c r="EK127">
        <v>1</v>
      </c>
      <c r="EL127">
        <v>24</v>
      </c>
      <c r="EM127">
        <v>8.5</v>
      </c>
      <c r="EN127">
        <v>8.4</v>
      </c>
      <c r="EO127">
        <v>2</v>
      </c>
      <c r="EP127">
        <v>511.549</v>
      </c>
      <c r="EQ127">
        <v>527.311</v>
      </c>
      <c r="ER127">
        <v>22.6914</v>
      </c>
      <c r="ES127">
        <v>25.4581</v>
      </c>
      <c r="ET127">
        <v>30.0006</v>
      </c>
      <c r="EU127">
        <v>25.3235</v>
      </c>
      <c r="EV127">
        <v>25.2842</v>
      </c>
      <c r="EW127">
        <v>18.9702</v>
      </c>
      <c r="EX127">
        <v>26.2896</v>
      </c>
      <c r="EY127">
        <v>100</v>
      </c>
      <c r="EZ127">
        <v>22.6535</v>
      </c>
      <c r="FA127">
        <v>383.77</v>
      </c>
      <c r="FB127">
        <v>20</v>
      </c>
      <c r="FC127">
        <v>102.332</v>
      </c>
      <c r="FD127">
        <v>102.1</v>
      </c>
    </row>
    <row r="128" spans="1:160">
      <c r="A128">
        <v>112</v>
      </c>
      <c r="B128">
        <v>1604418451.1</v>
      </c>
      <c r="C128">
        <v>222</v>
      </c>
      <c r="D128" t="s">
        <v>495</v>
      </c>
      <c r="E128" t="s">
        <v>496</v>
      </c>
      <c r="F128">
        <v>1604418451.1</v>
      </c>
      <c r="G128">
        <f>BY128*AE128*(BU128-BV128)/(100*BN128*(1000-AE128*BU128))</f>
        <v>0</v>
      </c>
      <c r="H128">
        <f>BY128*AE128*(BT128-BS128*(1000-AE128*BV128)/(1000-AE128*BU128))/(100*BN128)</f>
        <v>0</v>
      </c>
      <c r="I128">
        <f>BS128 - IF(AE128&gt;1, H128*BN128*100.0/(AG128*CG128), 0)</f>
        <v>0</v>
      </c>
      <c r="J128">
        <f>((P128-G128/2)*I128-H128)/(P128+G128/2)</f>
        <v>0</v>
      </c>
      <c r="K128">
        <f>J128*(BZ128+CA128)/1000.0</f>
        <v>0</v>
      </c>
      <c r="L128">
        <f>(BS128 - IF(AE128&gt;1, H128*BN128*100.0/(AG128*CG128), 0))*(BZ128+CA128)/1000.0</f>
        <v>0</v>
      </c>
      <c r="M128">
        <f>2.0/((1/O128-1/N128)+SIGN(O128)*SQRT((1/O128-1/N128)*(1/O128-1/N128) + 4*BO128/((BO128+1)*(BO128+1))*(2*1/O128*1/N128-1/N128*1/N128)))</f>
        <v>0</v>
      </c>
      <c r="N128">
        <f>IF(LEFT(BP128,1)&lt;&gt;"0",IF(LEFT(BP128,1)="1",3.0,BQ128),$D$5+$E$5*(CG128*BZ128/($K$5*1000))+$F$5*(CG128*BZ128/($K$5*1000))*MAX(MIN(BN128,$J$5),$I$5)*MAX(MIN(BN128,$J$5),$I$5)+$G$5*MAX(MIN(BN128,$J$5),$I$5)*(CG128*BZ128/($K$5*1000))+$H$5*(CG128*BZ128/($K$5*1000))*(CG128*BZ128/($K$5*1000)))</f>
        <v>0</v>
      </c>
      <c r="O128">
        <f>G128*(1000-(1000*0.61365*exp(17.502*S128/(240.97+S128))/(BZ128+CA128)+BU128)/2)/(1000*0.61365*exp(17.502*S128/(240.97+S128))/(BZ128+CA128)-BU128)</f>
        <v>0</v>
      </c>
      <c r="P128">
        <f>1/((BO128+1)/(M128/1.6)+1/(N128/1.37)) + BO128/((BO128+1)/(M128/1.6) + BO128/(N128/1.37))</f>
        <v>0</v>
      </c>
      <c r="Q128">
        <f>(BK128*BM128)</f>
        <v>0</v>
      </c>
      <c r="R128">
        <f>(CB128+(Q128+2*0.95*5.67E-8*(((CB128+$B$7)+273)^4-(CB128+273)^4)-44100*G128)/(1.84*29.3*N128+8*0.95*5.67E-8*(CB128+273)^3))</f>
        <v>0</v>
      </c>
      <c r="S128">
        <f>($C$7*CC128+$D$7*CD128+$E$7*R128)</f>
        <v>0</v>
      </c>
      <c r="T128">
        <f>0.61365*exp(17.502*S128/(240.97+S128))</f>
        <v>0</v>
      </c>
      <c r="U128">
        <f>(V128/W128*100)</f>
        <v>0</v>
      </c>
      <c r="V128">
        <f>BU128*(BZ128+CA128)/1000</f>
        <v>0</v>
      </c>
      <c r="W128">
        <f>0.61365*exp(17.502*CB128/(240.97+CB128))</f>
        <v>0</v>
      </c>
      <c r="X128">
        <f>(T128-BU128*(BZ128+CA128)/1000)</f>
        <v>0</v>
      </c>
      <c r="Y128">
        <f>(-G128*44100)</f>
        <v>0</v>
      </c>
      <c r="Z128">
        <f>2*29.3*N128*0.92*(CB128-S128)</f>
        <v>0</v>
      </c>
      <c r="AA128">
        <f>2*0.95*5.67E-8*(((CB128+$B$7)+273)^4-(S128+273)^4)</f>
        <v>0</v>
      </c>
      <c r="AB128">
        <f>Q128+AA128+Y128+Z128</f>
        <v>0</v>
      </c>
      <c r="AC128">
        <v>0</v>
      </c>
      <c r="AD128">
        <v>0</v>
      </c>
      <c r="AE128">
        <f>IF(AC128*$H$13&gt;=AG128,1.0,(AG128/(AG128-AC128*$H$13)))</f>
        <v>0</v>
      </c>
      <c r="AF128">
        <f>(AE128-1)*100</f>
        <v>0</v>
      </c>
      <c r="AG128">
        <f>MAX(0,($B$13+$C$13*CG128)/(1+$D$13*CG128)*BZ128/(CB128+273)*$E$13)</f>
        <v>0</v>
      </c>
      <c r="AH128" t="s">
        <v>271</v>
      </c>
      <c r="AI128" t="s">
        <v>271</v>
      </c>
      <c r="AJ128">
        <v>0</v>
      </c>
      <c r="AK128">
        <v>0</v>
      </c>
      <c r="AL128">
        <f>AK128-AJ128</f>
        <v>0</v>
      </c>
      <c r="AM128">
        <f>AL128/AK128</f>
        <v>0</v>
      </c>
      <c r="AN128">
        <v>0</v>
      </c>
      <c r="AO128" t="s">
        <v>271</v>
      </c>
      <c r="AP128" t="s">
        <v>271</v>
      </c>
      <c r="AQ128">
        <v>0</v>
      </c>
      <c r="AR128">
        <v>0</v>
      </c>
      <c r="AS128">
        <f>1-AQ128/AR128</f>
        <v>0</v>
      </c>
      <c r="AT128">
        <v>0.5</v>
      </c>
      <c r="AU128">
        <f>BK128</f>
        <v>0</v>
      </c>
      <c r="AV128">
        <f>H128</f>
        <v>0</v>
      </c>
      <c r="AW128">
        <f>AS128*AT128*AU128</f>
        <v>0</v>
      </c>
      <c r="AX128">
        <f>BC128/AR128</f>
        <v>0</v>
      </c>
      <c r="AY128">
        <f>(AV128-AN128)/AU128</f>
        <v>0</v>
      </c>
      <c r="AZ128">
        <f>(AK128-AR128)/AR128</f>
        <v>0</v>
      </c>
      <c r="BA128" t="s">
        <v>271</v>
      </c>
      <c r="BB128">
        <v>0</v>
      </c>
      <c r="BC128">
        <f>AR128-BB128</f>
        <v>0</v>
      </c>
      <c r="BD128">
        <f>(AR128-AQ128)/(AR128-BB128)</f>
        <v>0</v>
      </c>
      <c r="BE128">
        <f>(AK128-AR128)/(AK128-BB128)</f>
        <v>0</v>
      </c>
      <c r="BF128">
        <f>(AR128-AQ128)/(AR128-AJ128)</f>
        <v>0</v>
      </c>
      <c r="BG128">
        <f>(AK128-AR128)/(AK128-AJ128)</f>
        <v>0</v>
      </c>
      <c r="BH128">
        <f>(BD128*BB128/AQ128)</f>
        <v>0</v>
      </c>
      <c r="BI128">
        <f>(1-BH128)</f>
        <v>0</v>
      </c>
      <c r="BJ128">
        <f>$B$11*CH128+$C$11*CI128+$F$11*CJ128*(1-CM128)</f>
        <v>0</v>
      </c>
      <c r="BK128">
        <f>BJ128*BL128</f>
        <v>0</v>
      </c>
      <c r="BL128">
        <f>($B$11*$D$9+$C$11*$D$9+$F$11*((CW128+CO128)/MAX(CW128+CO128+CX128, 0.1)*$I$9+CX128/MAX(CW128+CO128+CX128, 0.1)*$J$9))/($B$11+$C$11+$F$11)</f>
        <v>0</v>
      </c>
      <c r="BM128">
        <f>($B$11*$K$9+$C$11*$K$9+$F$11*((CW128+CO128)/MAX(CW128+CO128+CX128, 0.1)*$P$9+CX128/MAX(CW128+CO128+CX128, 0.1)*$Q$9))/($B$11+$C$11+$F$11)</f>
        <v>0</v>
      </c>
      <c r="BN128">
        <v>6</v>
      </c>
      <c r="BO128">
        <v>0.5</v>
      </c>
      <c r="BP128" t="s">
        <v>272</v>
      </c>
      <c r="BQ128">
        <v>2</v>
      </c>
      <c r="BR128">
        <v>1604418451.1</v>
      </c>
      <c r="BS128">
        <v>347.267</v>
      </c>
      <c r="BT128">
        <v>375.87</v>
      </c>
      <c r="BU128">
        <v>21.759</v>
      </c>
      <c r="BV128">
        <v>20.0293</v>
      </c>
      <c r="BW128">
        <v>347.267</v>
      </c>
      <c r="BX128">
        <v>21.4311</v>
      </c>
      <c r="BY128">
        <v>499.917</v>
      </c>
      <c r="BZ128">
        <v>100.543</v>
      </c>
      <c r="CA128">
        <v>0.0997432</v>
      </c>
      <c r="CB128">
        <v>25.1354</v>
      </c>
      <c r="CC128">
        <v>24.997</v>
      </c>
      <c r="CD128">
        <v>999.9</v>
      </c>
      <c r="CE128">
        <v>0</v>
      </c>
      <c r="CF128">
        <v>0</v>
      </c>
      <c r="CG128">
        <v>9991.88</v>
      </c>
      <c r="CH128">
        <v>0</v>
      </c>
      <c r="CI128">
        <v>1.06395</v>
      </c>
      <c r="CJ128">
        <v>1200.11</v>
      </c>
      <c r="CK128">
        <v>0.967011</v>
      </c>
      <c r="CL128">
        <v>0.032989</v>
      </c>
      <c r="CM128">
        <v>0</v>
      </c>
      <c r="CN128">
        <v>2.7452</v>
      </c>
      <c r="CO128">
        <v>0</v>
      </c>
      <c r="CP128">
        <v>8119.2</v>
      </c>
      <c r="CQ128">
        <v>11402.5</v>
      </c>
      <c r="CR128">
        <v>38.125</v>
      </c>
      <c r="CS128">
        <v>41.187</v>
      </c>
      <c r="CT128">
        <v>39.562</v>
      </c>
      <c r="CU128">
        <v>39.937</v>
      </c>
      <c r="CV128">
        <v>38.375</v>
      </c>
      <c r="CW128">
        <v>1160.52</v>
      </c>
      <c r="CX128">
        <v>39.59</v>
      </c>
      <c r="CY128">
        <v>0</v>
      </c>
      <c r="CZ128">
        <v>1604418451.1</v>
      </c>
      <c r="DA128">
        <v>0</v>
      </c>
      <c r="DB128">
        <v>2.640168</v>
      </c>
      <c r="DC128">
        <v>0.214992316603025</v>
      </c>
      <c r="DD128">
        <v>359.59000059454</v>
      </c>
      <c r="DE128">
        <v>8074.338</v>
      </c>
      <c r="DF128">
        <v>15</v>
      </c>
      <c r="DG128">
        <v>1604417947.1</v>
      </c>
      <c r="DH128" t="s">
        <v>273</v>
      </c>
      <c r="DI128">
        <v>1604417940.1</v>
      </c>
      <c r="DJ128">
        <v>1604417947.1</v>
      </c>
      <c r="DK128">
        <v>1</v>
      </c>
      <c r="DL128">
        <v>-0.134</v>
      </c>
      <c r="DM128">
        <v>0.013</v>
      </c>
      <c r="DN128">
        <v>0.037</v>
      </c>
      <c r="DO128">
        <v>0.31</v>
      </c>
      <c r="DP128">
        <v>420</v>
      </c>
      <c r="DQ128">
        <v>20</v>
      </c>
      <c r="DR128">
        <v>0.08</v>
      </c>
      <c r="DS128">
        <v>0.06</v>
      </c>
      <c r="DT128">
        <v>0</v>
      </c>
      <c r="DU128">
        <v>0</v>
      </c>
      <c r="DV128" t="s">
        <v>274</v>
      </c>
      <c r="DW128">
        <v>100</v>
      </c>
      <c r="DX128">
        <v>100</v>
      </c>
      <c r="DY128">
        <v>0</v>
      </c>
      <c r="DZ128">
        <v>0.3279</v>
      </c>
      <c r="EA128">
        <v>-0.278027610152098</v>
      </c>
      <c r="EB128">
        <v>0.00106189765250334</v>
      </c>
      <c r="EC128">
        <v>-8.23004791133579e-07</v>
      </c>
      <c r="ED128">
        <v>1.95222372915411e-10</v>
      </c>
      <c r="EE128">
        <v>0.0605696754882689</v>
      </c>
      <c r="EF128">
        <v>0.0242991256848972</v>
      </c>
      <c r="EG128">
        <v>-0.00102667963148939</v>
      </c>
      <c r="EH128">
        <v>2.21636158600722e-05</v>
      </c>
      <c r="EI128">
        <v>2</v>
      </c>
      <c r="EJ128">
        <v>2037</v>
      </c>
      <c r="EK128">
        <v>1</v>
      </c>
      <c r="EL128">
        <v>24</v>
      </c>
      <c r="EM128">
        <v>8.5</v>
      </c>
      <c r="EN128">
        <v>8.4</v>
      </c>
      <c r="EO128">
        <v>2</v>
      </c>
      <c r="EP128">
        <v>511.492</v>
      </c>
      <c r="EQ128">
        <v>527.234</v>
      </c>
      <c r="ER128">
        <v>22.6615</v>
      </c>
      <c r="ES128">
        <v>25.4578</v>
      </c>
      <c r="ET128">
        <v>30.0002</v>
      </c>
      <c r="EU128">
        <v>25.3235</v>
      </c>
      <c r="EV128">
        <v>25.2842</v>
      </c>
      <c r="EW128">
        <v>19.1316</v>
      </c>
      <c r="EX128">
        <v>26.2896</v>
      </c>
      <c r="EY128">
        <v>100</v>
      </c>
      <c r="EZ128">
        <v>22.6535</v>
      </c>
      <c r="FA128">
        <v>388.84</v>
      </c>
      <c r="FB128">
        <v>20</v>
      </c>
      <c r="FC128">
        <v>102.332</v>
      </c>
      <c r="FD128">
        <v>102.1</v>
      </c>
    </row>
    <row r="129" spans="1:160">
      <c r="A129">
        <v>113</v>
      </c>
      <c r="B129">
        <v>1604418453.1</v>
      </c>
      <c r="C129">
        <v>224</v>
      </c>
      <c r="D129" t="s">
        <v>497</v>
      </c>
      <c r="E129" t="s">
        <v>498</v>
      </c>
      <c r="F129">
        <v>1604418453.1</v>
      </c>
      <c r="G129">
        <f>BY129*AE129*(BU129-BV129)/(100*BN129*(1000-AE129*BU129))</f>
        <v>0</v>
      </c>
      <c r="H129">
        <f>BY129*AE129*(BT129-BS129*(1000-AE129*BV129)/(1000-AE129*BU129))/(100*BN129)</f>
        <v>0</v>
      </c>
      <c r="I129">
        <f>BS129 - IF(AE129&gt;1, H129*BN129*100.0/(AG129*CG129), 0)</f>
        <v>0</v>
      </c>
      <c r="J129">
        <f>((P129-G129/2)*I129-H129)/(P129+G129/2)</f>
        <v>0</v>
      </c>
      <c r="K129">
        <f>J129*(BZ129+CA129)/1000.0</f>
        <v>0</v>
      </c>
      <c r="L129">
        <f>(BS129 - IF(AE129&gt;1, H129*BN129*100.0/(AG129*CG129), 0))*(BZ129+CA129)/1000.0</f>
        <v>0</v>
      </c>
      <c r="M129">
        <f>2.0/((1/O129-1/N129)+SIGN(O129)*SQRT((1/O129-1/N129)*(1/O129-1/N129) + 4*BO129/((BO129+1)*(BO129+1))*(2*1/O129*1/N129-1/N129*1/N129)))</f>
        <v>0</v>
      </c>
      <c r="N129">
        <f>IF(LEFT(BP129,1)&lt;&gt;"0",IF(LEFT(BP129,1)="1",3.0,BQ129),$D$5+$E$5*(CG129*BZ129/($K$5*1000))+$F$5*(CG129*BZ129/($K$5*1000))*MAX(MIN(BN129,$J$5),$I$5)*MAX(MIN(BN129,$J$5),$I$5)+$G$5*MAX(MIN(BN129,$J$5),$I$5)*(CG129*BZ129/($K$5*1000))+$H$5*(CG129*BZ129/($K$5*1000))*(CG129*BZ129/($K$5*1000)))</f>
        <v>0</v>
      </c>
      <c r="O129">
        <f>G129*(1000-(1000*0.61365*exp(17.502*S129/(240.97+S129))/(BZ129+CA129)+BU129)/2)/(1000*0.61365*exp(17.502*S129/(240.97+S129))/(BZ129+CA129)-BU129)</f>
        <v>0</v>
      </c>
      <c r="P129">
        <f>1/((BO129+1)/(M129/1.6)+1/(N129/1.37)) + BO129/((BO129+1)/(M129/1.6) + BO129/(N129/1.37))</f>
        <v>0</v>
      </c>
      <c r="Q129">
        <f>(BK129*BM129)</f>
        <v>0</v>
      </c>
      <c r="R129">
        <f>(CB129+(Q129+2*0.95*5.67E-8*(((CB129+$B$7)+273)^4-(CB129+273)^4)-44100*G129)/(1.84*29.3*N129+8*0.95*5.67E-8*(CB129+273)^3))</f>
        <v>0</v>
      </c>
      <c r="S129">
        <f>($C$7*CC129+$D$7*CD129+$E$7*R129)</f>
        <v>0</v>
      </c>
      <c r="T129">
        <f>0.61365*exp(17.502*S129/(240.97+S129))</f>
        <v>0</v>
      </c>
      <c r="U129">
        <f>(V129/W129*100)</f>
        <v>0</v>
      </c>
      <c r="V129">
        <f>BU129*(BZ129+CA129)/1000</f>
        <v>0</v>
      </c>
      <c r="W129">
        <f>0.61365*exp(17.502*CB129/(240.97+CB129))</f>
        <v>0</v>
      </c>
      <c r="X129">
        <f>(T129-BU129*(BZ129+CA129)/1000)</f>
        <v>0</v>
      </c>
      <c r="Y129">
        <f>(-G129*44100)</f>
        <v>0</v>
      </c>
      <c r="Z129">
        <f>2*29.3*N129*0.92*(CB129-S129)</f>
        <v>0</v>
      </c>
      <c r="AA129">
        <f>2*0.95*5.67E-8*(((CB129+$B$7)+273)^4-(S129+273)^4)</f>
        <v>0</v>
      </c>
      <c r="AB129">
        <f>Q129+AA129+Y129+Z129</f>
        <v>0</v>
      </c>
      <c r="AC129">
        <v>0</v>
      </c>
      <c r="AD129">
        <v>0</v>
      </c>
      <c r="AE129">
        <f>IF(AC129*$H$13&gt;=AG129,1.0,(AG129/(AG129-AC129*$H$13)))</f>
        <v>0</v>
      </c>
      <c r="AF129">
        <f>(AE129-1)*100</f>
        <v>0</v>
      </c>
      <c r="AG129">
        <f>MAX(0,($B$13+$C$13*CG129)/(1+$D$13*CG129)*BZ129/(CB129+273)*$E$13)</f>
        <v>0</v>
      </c>
      <c r="AH129" t="s">
        <v>271</v>
      </c>
      <c r="AI129" t="s">
        <v>271</v>
      </c>
      <c r="AJ129">
        <v>0</v>
      </c>
      <c r="AK129">
        <v>0</v>
      </c>
      <c r="AL129">
        <f>AK129-AJ129</f>
        <v>0</v>
      </c>
      <c r="AM129">
        <f>AL129/AK129</f>
        <v>0</v>
      </c>
      <c r="AN129">
        <v>0</v>
      </c>
      <c r="AO129" t="s">
        <v>271</v>
      </c>
      <c r="AP129" t="s">
        <v>271</v>
      </c>
      <c r="AQ129">
        <v>0</v>
      </c>
      <c r="AR129">
        <v>0</v>
      </c>
      <c r="AS129">
        <f>1-AQ129/AR129</f>
        <v>0</v>
      </c>
      <c r="AT129">
        <v>0.5</v>
      </c>
      <c r="AU129">
        <f>BK129</f>
        <v>0</v>
      </c>
      <c r="AV129">
        <f>H129</f>
        <v>0</v>
      </c>
      <c r="AW129">
        <f>AS129*AT129*AU129</f>
        <v>0</v>
      </c>
      <c r="AX129">
        <f>BC129/AR129</f>
        <v>0</v>
      </c>
      <c r="AY129">
        <f>(AV129-AN129)/AU129</f>
        <v>0</v>
      </c>
      <c r="AZ129">
        <f>(AK129-AR129)/AR129</f>
        <v>0</v>
      </c>
      <c r="BA129" t="s">
        <v>271</v>
      </c>
      <c r="BB129">
        <v>0</v>
      </c>
      <c r="BC129">
        <f>AR129-BB129</f>
        <v>0</v>
      </c>
      <c r="BD129">
        <f>(AR129-AQ129)/(AR129-BB129)</f>
        <v>0</v>
      </c>
      <c r="BE129">
        <f>(AK129-AR129)/(AK129-BB129)</f>
        <v>0</v>
      </c>
      <c r="BF129">
        <f>(AR129-AQ129)/(AR129-AJ129)</f>
        <v>0</v>
      </c>
      <c r="BG129">
        <f>(AK129-AR129)/(AK129-AJ129)</f>
        <v>0</v>
      </c>
      <c r="BH129">
        <f>(BD129*BB129/AQ129)</f>
        <v>0</v>
      </c>
      <c r="BI129">
        <f>(1-BH129)</f>
        <v>0</v>
      </c>
      <c r="BJ129">
        <f>$B$11*CH129+$C$11*CI129+$F$11*CJ129*(1-CM129)</f>
        <v>0</v>
      </c>
      <c r="BK129">
        <f>BJ129*BL129</f>
        <v>0</v>
      </c>
      <c r="BL129">
        <f>($B$11*$D$9+$C$11*$D$9+$F$11*((CW129+CO129)/MAX(CW129+CO129+CX129, 0.1)*$I$9+CX129/MAX(CW129+CO129+CX129, 0.1)*$J$9))/($B$11+$C$11+$F$11)</f>
        <v>0</v>
      </c>
      <c r="BM129">
        <f>($B$11*$K$9+$C$11*$K$9+$F$11*((CW129+CO129)/MAX(CW129+CO129+CX129, 0.1)*$P$9+CX129/MAX(CW129+CO129+CX129, 0.1)*$Q$9))/($B$11+$C$11+$F$11)</f>
        <v>0</v>
      </c>
      <c r="BN129">
        <v>6</v>
      </c>
      <c r="BO129">
        <v>0.5</v>
      </c>
      <c r="BP129" t="s">
        <v>272</v>
      </c>
      <c r="BQ129">
        <v>2</v>
      </c>
      <c r="BR129">
        <v>1604418453.1</v>
      </c>
      <c r="BS129">
        <v>350.437</v>
      </c>
      <c r="BT129">
        <v>379.013</v>
      </c>
      <c r="BU129">
        <v>21.7492</v>
      </c>
      <c r="BV129">
        <v>20.0287</v>
      </c>
      <c r="BW129">
        <v>350.435</v>
      </c>
      <c r="BX129">
        <v>21.4213</v>
      </c>
      <c r="BY129">
        <v>500.066</v>
      </c>
      <c r="BZ129">
        <v>100.542</v>
      </c>
      <c r="CA129">
        <v>0.100094</v>
      </c>
      <c r="CB129">
        <v>25.1341</v>
      </c>
      <c r="CC129">
        <v>24.9914</v>
      </c>
      <c r="CD129">
        <v>999.9</v>
      </c>
      <c r="CE129">
        <v>0</v>
      </c>
      <c r="CF129">
        <v>0</v>
      </c>
      <c r="CG129">
        <v>10008.8</v>
      </c>
      <c r="CH129">
        <v>0</v>
      </c>
      <c r="CI129">
        <v>1.06395</v>
      </c>
      <c r="CJ129">
        <v>1199.8</v>
      </c>
      <c r="CK129">
        <v>0.967003</v>
      </c>
      <c r="CL129">
        <v>0.0329973</v>
      </c>
      <c r="CM129">
        <v>0</v>
      </c>
      <c r="CN129">
        <v>2.2221</v>
      </c>
      <c r="CO129">
        <v>0</v>
      </c>
      <c r="CP129">
        <v>8128.71</v>
      </c>
      <c r="CQ129">
        <v>11399.5</v>
      </c>
      <c r="CR129">
        <v>38.125</v>
      </c>
      <c r="CS129">
        <v>41.187</v>
      </c>
      <c r="CT129">
        <v>39.562</v>
      </c>
      <c r="CU129">
        <v>39.937</v>
      </c>
      <c r="CV129">
        <v>38.437</v>
      </c>
      <c r="CW129">
        <v>1160.21</v>
      </c>
      <c r="CX129">
        <v>39.59</v>
      </c>
      <c r="CY129">
        <v>0</v>
      </c>
      <c r="CZ129">
        <v>1604418452.9</v>
      </c>
      <c r="DA129">
        <v>0</v>
      </c>
      <c r="DB129">
        <v>2.60667692307692</v>
      </c>
      <c r="DC129">
        <v>-0.647856405650263</v>
      </c>
      <c r="DD129">
        <v>364.480341907437</v>
      </c>
      <c r="DE129">
        <v>8083.44269230769</v>
      </c>
      <c r="DF129">
        <v>15</v>
      </c>
      <c r="DG129">
        <v>1604417947.1</v>
      </c>
      <c r="DH129" t="s">
        <v>273</v>
      </c>
      <c r="DI129">
        <v>1604417940.1</v>
      </c>
      <c r="DJ129">
        <v>1604417947.1</v>
      </c>
      <c r="DK129">
        <v>1</v>
      </c>
      <c r="DL129">
        <v>-0.134</v>
      </c>
      <c r="DM129">
        <v>0.013</v>
      </c>
      <c r="DN129">
        <v>0.037</v>
      </c>
      <c r="DO129">
        <v>0.31</v>
      </c>
      <c r="DP129">
        <v>420</v>
      </c>
      <c r="DQ129">
        <v>20</v>
      </c>
      <c r="DR129">
        <v>0.08</v>
      </c>
      <c r="DS129">
        <v>0.06</v>
      </c>
      <c r="DT129">
        <v>0</v>
      </c>
      <c r="DU129">
        <v>0</v>
      </c>
      <c r="DV129" t="s">
        <v>274</v>
      </c>
      <c r="DW129">
        <v>100</v>
      </c>
      <c r="DX129">
        <v>100</v>
      </c>
      <c r="DY129">
        <v>0.002</v>
      </c>
      <c r="DZ129">
        <v>0.3279</v>
      </c>
      <c r="EA129">
        <v>-0.278027610152098</v>
      </c>
      <c r="EB129">
        <v>0.00106189765250334</v>
      </c>
      <c r="EC129">
        <v>-8.23004791133579e-07</v>
      </c>
      <c r="ED129">
        <v>1.95222372915411e-10</v>
      </c>
      <c r="EE129">
        <v>0.0605696754882689</v>
      </c>
      <c r="EF129">
        <v>0.0242991256848972</v>
      </c>
      <c r="EG129">
        <v>-0.00102667963148939</v>
      </c>
      <c r="EH129">
        <v>2.21636158600722e-05</v>
      </c>
      <c r="EI129">
        <v>2</v>
      </c>
      <c r="EJ129">
        <v>2037</v>
      </c>
      <c r="EK129">
        <v>1</v>
      </c>
      <c r="EL129">
        <v>24</v>
      </c>
      <c r="EM129">
        <v>8.6</v>
      </c>
      <c r="EN129">
        <v>8.4</v>
      </c>
      <c r="EO129">
        <v>2</v>
      </c>
      <c r="EP129">
        <v>511.664</v>
      </c>
      <c r="EQ129">
        <v>527.119</v>
      </c>
      <c r="ER129">
        <v>22.6468</v>
      </c>
      <c r="ES129">
        <v>25.4567</v>
      </c>
      <c r="ET129">
        <v>30</v>
      </c>
      <c r="EU129">
        <v>25.3235</v>
      </c>
      <c r="EV129">
        <v>25.2842</v>
      </c>
      <c r="EW129">
        <v>19.2435</v>
      </c>
      <c r="EX129">
        <v>26.2896</v>
      </c>
      <c r="EY129">
        <v>100</v>
      </c>
      <c r="EZ129">
        <v>22.6547</v>
      </c>
      <c r="FA129">
        <v>388.84</v>
      </c>
      <c r="FB129">
        <v>20</v>
      </c>
      <c r="FC129">
        <v>102.331</v>
      </c>
      <c r="FD129">
        <v>102.1</v>
      </c>
    </row>
    <row r="130" spans="1:160">
      <c r="A130">
        <v>114</v>
      </c>
      <c r="B130">
        <v>1604418455.1</v>
      </c>
      <c r="C130">
        <v>226</v>
      </c>
      <c r="D130" t="s">
        <v>499</v>
      </c>
      <c r="E130" t="s">
        <v>500</v>
      </c>
      <c r="F130">
        <v>1604418455.1</v>
      </c>
      <c r="G130">
        <f>BY130*AE130*(BU130-BV130)/(100*BN130*(1000-AE130*BU130))</f>
        <v>0</v>
      </c>
      <c r="H130">
        <f>BY130*AE130*(BT130-BS130*(1000-AE130*BV130)/(1000-AE130*BU130))/(100*BN130)</f>
        <v>0</v>
      </c>
      <c r="I130">
        <f>BS130 - IF(AE130&gt;1, H130*BN130*100.0/(AG130*CG130), 0)</f>
        <v>0</v>
      </c>
      <c r="J130">
        <f>((P130-G130/2)*I130-H130)/(P130+G130/2)</f>
        <v>0</v>
      </c>
      <c r="K130">
        <f>J130*(BZ130+CA130)/1000.0</f>
        <v>0</v>
      </c>
      <c r="L130">
        <f>(BS130 - IF(AE130&gt;1, H130*BN130*100.0/(AG130*CG130), 0))*(BZ130+CA130)/1000.0</f>
        <v>0</v>
      </c>
      <c r="M130">
        <f>2.0/((1/O130-1/N130)+SIGN(O130)*SQRT((1/O130-1/N130)*(1/O130-1/N130) + 4*BO130/((BO130+1)*(BO130+1))*(2*1/O130*1/N130-1/N130*1/N130)))</f>
        <v>0</v>
      </c>
      <c r="N130">
        <f>IF(LEFT(BP130,1)&lt;&gt;"0",IF(LEFT(BP130,1)="1",3.0,BQ130),$D$5+$E$5*(CG130*BZ130/($K$5*1000))+$F$5*(CG130*BZ130/($K$5*1000))*MAX(MIN(BN130,$J$5),$I$5)*MAX(MIN(BN130,$J$5),$I$5)+$G$5*MAX(MIN(BN130,$J$5),$I$5)*(CG130*BZ130/($K$5*1000))+$H$5*(CG130*BZ130/($K$5*1000))*(CG130*BZ130/($K$5*1000)))</f>
        <v>0</v>
      </c>
      <c r="O130">
        <f>G130*(1000-(1000*0.61365*exp(17.502*S130/(240.97+S130))/(BZ130+CA130)+BU130)/2)/(1000*0.61365*exp(17.502*S130/(240.97+S130))/(BZ130+CA130)-BU130)</f>
        <v>0</v>
      </c>
      <c r="P130">
        <f>1/((BO130+1)/(M130/1.6)+1/(N130/1.37)) + BO130/((BO130+1)/(M130/1.6) + BO130/(N130/1.37))</f>
        <v>0</v>
      </c>
      <c r="Q130">
        <f>(BK130*BM130)</f>
        <v>0</v>
      </c>
      <c r="R130">
        <f>(CB130+(Q130+2*0.95*5.67E-8*(((CB130+$B$7)+273)^4-(CB130+273)^4)-44100*G130)/(1.84*29.3*N130+8*0.95*5.67E-8*(CB130+273)^3))</f>
        <v>0</v>
      </c>
      <c r="S130">
        <f>($C$7*CC130+$D$7*CD130+$E$7*R130)</f>
        <v>0</v>
      </c>
      <c r="T130">
        <f>0.61365*exp(17.502*S130/(240.97+S130))</f>
        <v>0</v>
      </c>
      <c r="U130">
        <f>(V130/W130*100)</f>
        <v>0</v>
      </c>
      <c r="V130">
        <f>BU130*(BZ130+CA130)/1000</f>
        <v>0</v>
      </c>
      <c r="W130">
        <f>0.61365*exp(17.502*CB130/(240.97+CB130))</f>
        <v>0</v>
      </c>
      <c r="X130">
        <f>(T130-BU130*(BZ130+CA130)/1000)</f>
        <v>0</v>
      </c>
      <c r="Y130">
        <f>(-G130*44100)</f>
        <v>0</v>
      </c>
      <c r="Z130">
        <f>2*29.3*N130*0.92*(CB130-S130)</f>
        <v>0</v>
      </c>
      <c r="AA130">
        <f>2*0.95*5.67E-8*(((CB130+$B$7)+273)^4-(S130+273)^4)</f>
        <v>0</v>
      </c>
      <c r="AB130">
        <f>Q130+AA130+Y130+Z130</f>
        <v>0</v>
      </c>
      <c r="AC130">
        <v>0</v>
      </c>
      <c r="AD130">
        <v>0</v>
      </c>
      <c r="AE130">
        <f>IF(AC130*$H$13&gt;=AG130,1.0,(AG130/(AG130-AC130*$H$13)))</f>
        <v>0</v>
      </c>
      <c r="AF130">
        <f>(AE130-1)*100</f>
        <v>0</v>
      </c>
      <c r="AG130">
        <f>MAX(0,($B$13+$C$13*CG130)/(1+$D$13*CG130)*BZ130/(CB130+273)*$E$13)</f>
        <v>0</v>
      </c>
      <c r="AH130" t="s">
        <v>271</v>
      </c>
      <c r="AI130" t="s">
        <v>271</v>
      </c>
      <c r="AJ130">
        <v>0</v>
      </c>
      <c r="AK130">
        <v>0</v>
      </c>
      <c r="AL130">
        <f>AK130-AJ130</f>
        <v>0</v>
      </c>
      <c r="AM130">
        <f>AL130/AK130</f>
        <v>0</v>
      </c>
      <c r="AN130">
        <v>0</v>
      </c>
      <c r="AO130" t="s">
        <v>271</v>
      </c>
      <c r="AP130" t="s">
        <v>271</v>
      </c>
      <c r="AQ130">
        <v>0</v>
      </c>
      <c r="AR130">
        <v>0</v>
      </c>
      <c r="AS130">
        <f>1-AQ130/AR130</f>
        <v>0</v>
      </c>
      <c r="AT130">
        <v>0.5</v>
      </c>
      <c r="AU130">
        <f>BK130</f>
        <v>0</v>
      </c>
      <c r="AV130">
        <f>H130</f>
        <v>0</v>
      </c>
      <c r="AW130">
        <f>AS130*AT130*AU130</f>
        <v>0</v>
      </c>
      <c r="AX130">
        <f>BC130/AR130</f>
        <v>0</v>
      </c>
      <c r="AY130">
        <f>(AV130-AN130)/AU130</f>
        <v>0</v>
      </c>
      <c r="AZ130">
        <f>(AK130-AR130)/AR130</f>
        <v>0</v>
      </c>
      <c r="BA130" t="s">
        <v>271</v>
      </c>
      <c r="BB130">
        <v>0</v>
      </c>
      <c r="BC130">
        <f>AR130-BB130</f>
        <v>0</v>
      </c>
      <c r="BD130">
        <f>(AR130-AQ130)/(AR130-BB130)</f>
        <v>0</v>
      </c>
      <c r="BE130">
        <f>(AK130-AR130)/(AK130-BB130)</f>
        <v>0</v>
      </c>
      <c r="BF130">
        <f>(AR130-AQ130)/(AR130-AJ130)</f>
        <v>0</v>
      </c>
      <c r="BG130">
        <f>(AK130-AR130)/(AK130-AJ130)</f>
        <v>0</v>
      </c>
      <c r="BH130">
        <f>(BD130*BB130/AQ130)</f>
        <v>0</v>
      </c>
      <c r="BI130">
        <f>(1-BH130)</f>
        <v>0</v>
      </c>
      <c r="BJ130">
        <f>$B$11*CH130+$C$11*CI130+$F$11*CJ130*(1-CM130)</f>
        <v>0</v>
      </c>
      <c r="BK130">
        <f>BJ130*BL130</f>
        <v>0</v>
      </c>
      <c r="BL130">
        <f>($B$11*$D$9+$C$11*$D$9+$F$11*((CW130+CO130)/MAX(CW130+CO130+CX130, 0.1)*$I$9+CX130/MAX(CW130+CO130+CX130, 0.1)*$J$9))/($B$11+$C$11+$F$11)</f>
        <v>0</v>
      </c>
      <c r="BM130">
        <f>($B$11*$K$9+$C$11*$K$9+$F$11*((CW130+CO130)/MAX(CW130+CO130+CX130, 0.1)*$P$9+CX130/MAX(CW130+CO130+CX130, 0.1)*$Q$9))/($B$11+$C$11+$F$11)</f>
        <v>0</v>
      </c>
      <c r="BN130">
        <v>6</v>
      </c>
      <c r="BO130">
        <v>0.5</v>
      </c>
      <c r="BP130" t="s">
        <v>272</v>
      </c>
      <c r="BQ130">
        <v>2</v>
      </c>
      <c r="BR130">
        <v>1604418455.1</v>
      </c>
      <c r="BS130">
        <v>353.579</v>
      </c>
      <c r="BT130">
        <v>382.576</v>
      </c>
      <c r="BU130">
        <v>21.7431</v>
      </c>
      <c r="BV130">
        <v>20.0296</v>
      </c>
      <c r="BW130">
        <v>353.576</v>
      </c>
      <c r="BX130">
        <v>21.4154</v>
      </c>
      <c r="BY130">
        <v>500.061</v>
      </c>
      <c r="BZ130">
        <v>100.542</v>
      </c>
      <c r="CA130">
        <v>0.100006</v>
      </c>
      <c r="CB130">
        <v>25.1304</v>
      </c>
      <c r="CC130">
        <v>24.9969</v>
      </c>
      <c r="CD130">
        <v>999.9</v>
      </c>
      <c r="CE130">
        <v>0</v>
      </c>
      <c r="CF130">
        <v>0</v>
      </c>
      <c r="CG130">
        <v>10025</v>
      </c>
      <c r="CH130">
        <v>0</v>
      </c>
      <c r="CI130">
        <v>1.06395</v>
      </c>
      <c r="CJ130">
        <v>1200.11</v>
      </c>
      <c r="CK130">
        <v>0.967011</v>
      </c>
      <c r="CL130">
        <v>0.032989</v>
      </c>
      <c r="CM130">
        <v>0</v>
      </c>
      <c r="CN130">
        <v>2.7022</v>
      </c>
      <c r="CO130">
        <v>0</v>
      </c>
      <c r="CP130">
        <v>8146.18</v>
      </c>
      <c r="CQ130">
        <v>11402.5</v>
      </c>
      <c r="CR130">
        <v>38.125</v>
      </c>
      <c r="CS130">
        <v>41.187</v>
      </c>
      <c r="CT130">
        <v>39.562</v>
      </c>
      <c r="CU130">
        <v>39.937</v>
      </c>
      <c r="CV130">
        <v>38.375</v>
      </c>
      <c r="CW130">
        <v>1160.52</v>
      </c>
      <c r="CX130">
        <v>39.59</v>
      </c>
      <c r="CY130">
        <v>0</v>
      </c>
      <c r="CZ130">
        <v>1604418455.3</v>
      </c>
      <c r="DA130">
        <v>0</v>
      </c>
      <c r="DB130">
        <v>2.57637307692308</v>
      </c>
      <c r="DC130">
        <v>-0.163490599565434</v>
      </c>
      <c r="DD130">
        <v>369.757948977004</v>
      </c>
      <c r="DE130">
        <v>8098.16769230769</v>
      </c>
      <c r="DF130">
        <v>15</v>
      </c>
      <c r="DG130">
        <v>1604417947.1</v>
      </c>
      <c r="DH130" t="s">
        <v>273</v>
      </c>
      <c r="DI130">
        <v>1604417940.1</v>
      </c>
      <c r="DJ130">
        <v>1604417947.1</v>
      </c>
      <c r="DK130">
        <v>1</v>
      </c>
      <c r="DL130">
        <v>-0.134</v>
      </c>
      <c r="DM130">
        <v>0.013</v>
      </c>
      <c r="DN130">
        <v>0.037</v>
      </c>
      <c r="DO130">
        <v>0.31</v>
      </c>
      <c r="DP130">
        <v>420</v>
      </c>
      <c r="DQ130">
        <v>20</v>
      </c>
      <c r="DR130">
        <v>0.08</v>
      </c>
      <c r="DS130">
        <v>0.06</v>
      </c>
      <c r="DT130">
        <v>0</v>
      </c>
      <c r="DU130">
        <v>0</v>
      </c>
      <c r="DV130" t="s">
        <v>274</v>
      </c>
      <c r="DW130">
        <v>100</v>
      </c>
      <c r="DX130">
        <v>100</v>
      </c>
      <c r="DY130">
        <v>0.003</v>
      </c>
      <c r="DZ130">
        <v>0.3277</v>
      </c>
      <c r="EA130">
        <v>-0.278027610152098</v>
      </c>
      <c r="EB130">
        <v>0.00106189765250334</v>
      </c>
      <c r="EC130">
        <v>-8.23004791133579e-07</v>
      </c>
      <c r="ED130">
        <v>1.95222372915411e-10</v>
      </c>
      <c r="EE130">
        <v>0.0605696754882689</v>
      </c>
      <c r="EF130">
        <v>0.0242991256848972</v>
      </c>
      <c r="EG130">
        <v>-0.00102667963148939</v>
      </c>
      <c r="EH130">
        <v>2.21636158600722e-05</v>
      </c>
      <c r="EI130">
        <v>2</v>
      </c>
      <c r="EJ130">
        <v>2037</v>
      </c>
      <c r="EK130">
        <v>1</v>
      </c>
      <c r="EL130">
        <v>24</v>
      </c>
      <c r="EM130">
        <v>8.6</v>
      </c>
      <c r="EN130">
        <v>8.5</v>
      </c>
      <c r="EO130">
        <v>2</v>
      </c>
      <c r="EP130">
        <v>511.692</v>
      </c>
      <c r="EQ130">
        <v>527.024</v>
      </c>
      <c r="ER130">
        <v>22.6385</v>
      </c>
      <c r="ES130">
        <v>25.4559</v>
      </c>
      <c r="ET130">
        <v>30</v>
      </c>
      <c r="EU130">
        <v>25.3235</v>
      </c>
      <c r="EV130">
        <v>25.2842</v>
      </c>
      <c r="EW130">
        <v>19.3877</v>
      </c>
      <c r="EX130">
        <v>26.2896</v>
      </c>
      <c r="EY130">
        <v>100</v>
      </c>
      <c r="EZ130">
        <v>22.6547</v>
      </c>
      <c r="FA130">
        <v>393.91</v>
      </c>
      <c r="FB130">
        <v>20</v>
      </c>
      <c r="FC130">
        <v>102.331</v>
      </c>
      <c r="FD130">
        <v>102.101</v>
      </c>
    </row>
    <row r="131" spans="1:160">
      <c r="A131">
        <v>115</v>
      </c>
      <c r="B131">
        <v>1604418456.6</v>
      </c>
      <c r="C131">
        <v>227.5</v>
      </c>
      <c r="D131" t="s">
        <v>501</v>
      </c>
      <c r="E131" t="s">
        <v>502</v>
      </c>
      <c r="F131">
        <v>1604418456.6</v>
      </c>
      <c r="G131">
        <f>BY131*AE131*(BU131-BV131)/(100*BN131*(1000-AE131*BU131))</f>
        <v>0</v>
      </c>
      <c r="H131">
        <f>BY131*AE131*(BT131-BS131*(1000-AE131*BV131)/(1000-AE131*BU131))/(100*BN131)</f>
        <v>0</v>
      </c>
      <c r="I131">
        <f>BS131 - IF(AE131&gt;1, H131*BN131*100.0/(AG131*CG131), 0)</f>
        <v>0</v>
      </c>
      <c r="J131">
        <f>((P131-G131/2)*I131-H131)/(P131+G131/2)</f>
        <v>0</v>
      </c>
      <c r="K131">
        <f>J131*(BZ131+CA131)/1000.0</f>
        <v>0</v>
      </c>
      <c r="L131">
        <f>(BS131 - IF(AE131&gt;1, H131*BN131*100.0/(AG131*CG131), 0))*(BZ131+CA131)/1000.0</f>
        <v>0</v>
      </c>
      <c r="M131">
        <f>2.0/((1/O131-1/N131)+SIGN(O131)*SQRT((1/O131-1/N131)*(1/O131-1/N131) + 4*BO131/((BO131+1)*(BO131+1))*(2*1/O131*1/N131-1/N131*1/N131)))</f>
        <v>0</v>
      </c>
      <c r="N131">
        <f>IF(LEFT(BP131,1)&lt;&gt;"0",IF(LEFT(BP131,1)="1",3.0,BQ131),$D$5+$E$5*(CG131*BZ131/($K$5*1000))+$F$5*(CG131*BZ131/($K$5*1000))*MAX(MIN(BN131,$J$5),$I$5)*MAX(MIN(BN131,$J$5),$I$5)+$G$5*MAX(MIN(BN131,$J$5),$I$5)*(CG131*BZ131/($K$5*1000))+$H$5*(CG131*BZ131/($K$5*1000))*(CG131*BZ131/($K$5*1000)))</f>
        <v>0</v>
      </c>
      <c r="O131">
        <f>G131*(1000-(1000*0.61365*exp(17.502*S131/(240.97+S131))/(BZ131+CA131)+BU131)/2)/(1000*0.61365*exp(17.502*S131/(240.97+S131))/(BZ131+CA131)-BU131)</f>
        <v>0</v>
      </c>
      <c r="P131">
        <f>1/((BO131+1)/(M131/1.6)+1/(N131/1.37)) + BO131/((BO131+1)/(M131/1.6) + BO131/(N131/1.37))</f>
        <v>0</v>
      </c>
      <c r="Q131">
        <f>(BK131*BM131)</f>
        <v>0</v>
      </c>
      <c r="R131">
        <f>(CB131+(Q131+2*0.95*5.67E-8*(((CB131+$B$7)+273)^4-(CB131+273)^4)-44100*G131)/(1.84*29.3*N131+8*0.95*5.67E-8*(CB131+273)^3))</f>
        <v>0</v>
      </c>
      <c r="S131">
        <f>($C$7*CC131+$D$7*CD131+$E$7*R131)</f>
        <v>0</v>
      </c>
      <c r="T131">
        <f>0.61365*exp(17.502*S131/(240.97+S131))</f>
        <v>0</v>
      </c>
      <c r="U131">
        <f>(V131/W131*100)</f>
        <v>0</v>
      </c>
      <c r="V131">
        <f>BU131*(BZ131+CA131)/1000</f>
        <v>0</v>
      </c>
      <c r="W131">
        <f>0.61365*exp(17.502*CB131/(240.97+CB131))</f>
        <v>0</v>
      </c>
      <c r="X131">
        <f>(T131-BU131*(BZ131+CA131)/1000)</f>
        <v>0</v>
      </c>
      <c r="Y131">
        <f>(-G131*44100)</f>
        <v>0</v>
      </c>
      <c r="Z131">
        <f>2*29.3*N131*0.92*(CB131-S131)</f>
        <v>0</v>
      </c>
      <c r="AA131">
        <f>2*0.95*5.67E-8*(((CB131+$B$7)+273)^4-(S131+273)^4)</f>
        <v>0</v>
      </c>
      <c r="AB131">
        <f>Q131+AA131+Y131+Z131</f>
        <v>0</v>
      </c>
      <c r="AC131">
        <v>0</v>
      </c>
      <c r="AD131">
        <v>0</v>
      </c>
      <c r="AE131">
        <f>IF(AC131*$H$13&gt;=AG131,1.0,(AG131/(AG131-AC131*$H$13)))</f>
        <v>0</v>
      </c>
      <c r="AF131">
        <f>(AE131-1)*100</f>
        <v>0</v>
      </c>
      <c r="AG131">
        <f>MAX(0,($B$13+$C$13*CG131)/(1+$D$13*CG131)*BZ131/(CB131+273)*$E$13)</f>
        <v>0</v>
      </c>
      <c r="AH131" t="s">
        <v>271</v>
      </c>
      <c r="AI131" t="s">
        <v>271</v>
      </c>
      <c r="AJ131">
        <v>0</v>
      </c>
      <c r="AK131">
        <v>0</v>
      </c>
      <c r="AL131">
        <f>AK131-AJ131</f>
        <v>0</v>
      </c>
      <c r="AM131">
        <f>AL131/AK131</f>
        <v>0</v>
      </c>
      <c r="AN131">
        <v>0</v>
      </c>
      <c r="AO131" t="s">
        <v>271</v>
      </c>
      <c r="AP131" t="s">
        <v>271</v>
      </c>
      <c r="AQ131">
        <v>0</v>
      </c>
      <c r="AR131">
        <v>0</v>
      </c>
      <c r="AS131">
        <f>1-AQ131/AR131</f>
        <v>0</v>
      </c>
      <c r="AT131">
        <v>0.5</v>
      </c>
      <c r="AU131">
        <f>BK131</f>
        <v>0</v>
      </c>
      <c r="AV131">
        <f>H131</f>
        <v>0</v>
      </c>
      <c r="AW131">
        <f>AS131*AT131*AU131</f>
        <v>0</v>
      </c>
      <c r="AX131">
        <f>BC131/AR131</f>
        <v>0</v>
      </c>
      <c r="AY131">
        <f>(AV131-AN131)/AU131</f>
        <v>0</v>
      </c>
      <c r="AZ131">
        <f>(AK131-AR131)/AR131</f>
        <v>0</v>
      </c>
      <c r="BA131" t="s">
        <v>271</v>
      </c>
      <c r="BB131">
        <v>0</v>
      </c>
      <c r="BC131">
        <f>AR131-BB131</f>
        <v>0</v>
      </c>
      <c r="BD131">
        <f>(AR131-AQ131)/(AR131-BB131)</f>
        <v>0</v>
      </c>
      <c r="BE131">
        <f>(AK131-AR131)/(AK131-BB131)</f>
        <v>0</v>
      </c>
      <c r="BF131">
        <f>(AR131-AQ131)/(AR131-AJ131)</f>
        <v>0</v>
      </c>
      <c r="BG131">
        <f>(AK131-AR131)/(AK131-AJ131)</f>
        <v>0</v>
      </c>
      <c r="BH131">
        <f>(BD131*BB131/AQ131)</f>
        <v>0</v>
      </c>
      <c r="BI131">
        <f>(1-BH131)</f>
        <v>0</v>
      </c>
      <c r="BJ131">
        <f>$B$11*CH131+$C$11*CI131+$F$11*CJ131*(1-CM131)</f>
        <v>0</v>
      </c>
      <c r="BK131">
        <f>BJ131*BL131</f>
        <v>0</v>
      </c>
      <c r="BL131">
        <f>($B$11*$D$9+$C$11*$D$9+$F$11*((CW131+CO131)/MAX(CW131+CO131+CX131, 0.1)*$I$9+CX131/MAX(CW131+CO131+CX131, 0.1)*$J$9))/($B$11+$C$11+$F$11)</f>
        <v>0</v>
      </c>
      <c r="BM131">
        <f>($B$11*$K$9+$C$11*$K$9+$F$11*((CW131+CO131)/MAX(CW131+CO131+CX131, 0.1)*$P$9+CX131/MAX(CW131+CO131+CX131, 0.1)*$Q$9))/($B$11+$C$11+$F$11)</f>
        <v>0</v>
      </c>
      <c r="BN131">
        <v>6</v>
      </c>
      <c r="BO131">
        <v>0.5</v>
      </c>
      <c r="BP131" t="s">
        <v>272</v>
      </c>
      <c r="BQ131">
        <v>2</v>
      </c>
      <c r="BR131">
        <v>1604418456.6</v>
      </c>
      <c r="BS131">
        <v>356.011</v>
      </c>
      <c r="BT131">
        <v>385.279</v>
      </c>
      <c r="BU131">
        <v>21.7402</v>
      </c>
      <c r="BV131">
        <v>20.03</v>
      </c>
      <c r="BW131">
        <v>356.006</v>
      </c>
      <c r="BX131">
        <v>21.4124</v>
      </c>
      <c r="BY131">
        <v>500.038</v>
      </c>
      <c r="BZ131">
        <v>100.542</v>
      </c>
      <c r="CA131">
        <v>0.0999019</v>
      </c>
      <c r="CB131">
        <v>25.1271</v>
      </c>
      <c r="CC131">
        <v>25.0022</v>
      </c>
      <c r="CD131">
        <v>999.9</v>
      </c>
      <c r="CE131">
        <v>0</v>
      </c>
      <c r="CF131">
        <v>0</v>
      </c>
      <c r="CG131">
        <v>10029.4</v>
      </c>
      <c r="CH131">
        <v>0</v>
      </c>
      <c r="CI131">
        <v>1.06395</v>
      </c>
      <c r="CJ131">
        <v>1199.81</v>
      </c>
      <c r="CK131">
        <v>0.967003</v>
      </c>
      <c r="CL131">
        <v>0.0329973</v>
      </c>
      <c r="CM131">
        <v>0</v>
      </c>
      <c r="CN131">
        <v>2.7089</v>
      </c>
      <c r="CO131">
        <v>0</v>
      </c>
      <c r="CP131">
        <v>8151.36</v>
      </c>
      <c r="CQ131">
        <v>11399.6</v>
      </c>
      <c r="CR131">
        <v>38.125</v>
      </c>
      <c r="CS131">
        <v>41.187</v>
      </c>
      <c r="CT131">
        <v>39.562</v>
      </c>
      <c r="CU131">
        <v>39.937</v>
      </c>
      <c r="CV131">
        <v>38.375</v>
      </c>
      <c r="CW131">
        <v>1160.22</v>
      </c>
      <c r="CX131">
        <v>39.59</v>
      </c>
      <c r="CY131">
        <v>0</v>
      </c>
      <c r="CZ131">
        <v>1604418456.5</v>
      </c>
      <c r="DA131">
        <v>0</v>
      </c>
      <c r="DB131">
        <v>2.57748846153846</v>
      </c>
      <c r="DC131">
        <v>-0.09955213824825</v>
      </c>
      <c r="DD131">
        <v>373.830084979438</v>
      </c>
      <c r="DE131">
        <v>8105.51115384615</v>
      </c>
      <c r="DF131">
        <v>15</v>
      </c>
      <c r="DG131">
        <v>1604417947.1</v>
      </c>
      <c r="DH131" t="s">
        <v>273</v>
      </c>
      <c r="DI131">
        <v>1604417940.1</v>
      </c>
      <c r="DJ131">
        <v>1604417947.1</v>
      </c>
      <c r="DK131">
        <v>1</v>
      </c>
      <c r="DL131">
        <v>-0.134</v>
      </c>
      <c r="DM131">
        <v>0.013</v>
      </c>
      <c r="DN131">
        <v>0.037</v>
      </c>
      <c r="DO131">
        <v>0.31</v>
      </c>
      <c r="DP131">
        <v>420</v>
      </c>
      <c r="DQ131">
        <v>20</v>
      </c>
      <c r="DR131">
        <v>0.08</v>
      </c>
      <c r="DS131">
        <v>0.06</v>
      </c>
      <c r="DT131">
        <v>0</v>
      </c>
      <c r="DU131">
        <v>0</v>
      </c>
      <c r="DV131" t="s">
        <v>274</v>
      </c>
      <c r="DW131">
        <v>100</v>
      </c>
      <c r="DX131">
        <v>100</v>
      </c>
      <c r="DY131">
        <v>0.005</v>
      </c>
      <c r="DZ131">
        <v>0.3278</v>
      </c>
      <c r="EA131">
        <v>-0.278027610152098</v>
      </c>
      <c r="EB131">
        <v>0.00106189765250334</v>
      </c>
      <c r="EC131">
        <v>-8.23004791133579e-07</v>
      </c>
      <c r="ED131">
        <v>1.95222372915411e-10</v>
      </c>
      <c r="EE131">
        <v>0.0605696754882689</v>
      </c>
      <c r="EF131">
        <v>0.0242991256848972</v>
      </c>
      <c r="EG131">
        <v>-0.00102667963148939</v>
      </c>
      <c r="EH131">
        <v>2.21636158600722e-05</v>
      </c>
      <c r="EI131">
        <v>2</v>
      </c>
      <c r="EJ131">
        <v>2037</v>
      </c>
      <c r="EK131">
        <v>1</v>
      </c>
      <c r="EL131">
        <v>24</v>
      </c>
      <c r="EM131">
        <v>8.6</v>
      </c>
      <c r="EN131">
        <v>8.5</v>
      </c>
      <c r="EO131">
        <v>2</v>
      </c>
      <c r="EP131">
        <v>511.621</v>
      </c>
      <c r="EQ131">
        <v>526.966</v>
      </c>
      <c r="ER131">
        <v>22.6358</v>
      </c>
      <c r="ES131">
        <v>25.4559</v>
      </c>
      <c r="ET131">
        <v>29.9999</v>
      </c>
      <c r="EU131">
        <v>25.3235</v>
      </c>
      <c r="EV131">
        <v>25.2842</v>
      </c>
      <c r="EW131">
        <v>19.4519</v>
      </c>
      <c r="EX131">
        <v>26.2896</v>
      </c>
      <c r="EY131">
        <v>100</v>
      </c>
      <c r="EZ131">
        <v>22.6547</v>
      </c>
      <c r="FA131">
        <v>398.96</v>
      </c>
      <c r="FB131">
        <v>20</v>
      </c>
      <c r="FC131">
        <v>102.331</v>
      </c>
      <c r="FD131">
        <v>102.101</v>
      </c>
    </row>
    <row r="132" spans="1:160">
      <c r="A132">
        <v>116</v>
      </c>
      <c r="B132">
        <v>1604418459.1</v>
      </c>
      <c r="C132">
        <v>230</v>
      </c>
      <c r="D132" t="s">
        <v>503</v>
      </c>
      <c r="E132" t="s">
        <v>504</v>
      </c>
      <c r="F132">
        <v>1604418459.1</v>
      </c>
      <c r="G132">
        <f>BY132*AE132*(BU132-BV132)/(100*BN132*(1000-AE132*BU132))</f>
        <v>0</v>
      </c>
      <c r="H132">
        <f>BY132*AE132*(BT132-BS132*(1000-AE132*BV132)/(1000-AE132*BU132))/(100*BN132)</f>
        <v>0</v>
      </c>
      <c r="I132">
        <f>BS132 - IF(AE132&gt;1, H132*BN132*100.0/(AG132*CG132), 0)</f>
        <v>0</v>
      </c>
      <c r="J132">
        <f>((P132-G132/2)*I132-H132)/(P132+G132/2)</f>
        <v>0</v>
      </c>
      <c r="K132">
        <f>J132*(BZ132+CA132)/1000.0</f>
        <v>0</v>
      </c>
      <c r="L132">
        <f>(BS132 - IF(AE132&gt;1, H132*BN132*100.0/(AG132*CG132), 0))*(BZ132+CA132)/1000.0</f>
        <v>0</v>
      </c>
      <c r="M132">
        <f>2.0/((1/O132-1/N132)+SIGN(O132)*SQRT((1/O132-1/N132)*(1/O132-1/N132) + 4*BO132/((BO132+1)*(BO132+1))*(2*1/O132*1/N132-1/N132*1/N132)))</f>
        <v>0</v>
      </c>
      <c r="N132">
        <f>IF(LEFT(BP132,1)&lt;&gt;"0",IF(LEFT(BP132,1)="1",3.0,BQ132),$D$5+$E$5*(CG132*BZ132/($K$5*1000))+$F$5*(CG132*BZ132/($K$5*1000))*MAX(MIN(BN132,$J$5),$I$5)*MAX(MIN(BN132,$J$5),$I$5)+$G$5*MAX(MIN(BN132,$J$5),$I$5)*(CG132*BZ132/($K$5*1000))+$H$5*(CG132*BZ132/($K$5*1000))*(CG132*BZ132/($K$5*1000)))</f>
        <v>0</v>
      </c>
      <c r="O132">
        <f>G132*(1000-(1000*0.61365*exp(17.502*S132/(240.97+S132))/(BZ132+CA132)+BU132)/2)/(1000*0.61365*exp(17.502*S132/(240.97+S132))/(BZ132+CA132)-BU132)</f>
        <v>0</v>
      </c>
      <c r="P132">
        <f>1/((BO132+1)/(M132/1.6)+1/(N132/1.37)) + BO132/((BO132+1)/(M132/1.6) + BO132/(N132/1.37))</f>
        <v>0</v>
      </c>
      <c r="Q132">
        <f>(BK132*BM132)</f>
        <v>0</v>
      </c>
      <c r="R132">
        <f>(CB132+(Q132+2*0.95*5.67E-8*(((CB132+$B$7)+273)^4-(CB132+273)^4)-44100*G132)/(1.84*29.3*N132+8*0.95*5.67E-8*(CB132+273)^3))</f>
        <v>0</v>
      </c>
      <c r="S132">
        <f>($C$7*CC132+$D$7*CD132+$E$7*R132)</f>
        <v>0</v>
      </c>
      <c r="T132">
        <f>0.61365*exp(17.502*S132/(240.97+S132))</f>
        <v>0</v>
      </c>
      <c r="U132">
        <f>(V132/W132*100)</f>
        <v>0</v>
      </c>
      <c r="V132">
        <f>BU132*(BZ132+CA132)/1000</f>
        <v>0</v>
      </c>
      <c r="W132">
        <f>0.61365*exp(17.502*CB132/(240.97+CB132))</f>
        <v>0</v>
      </c>
      <c r="X132">
        <f>(T132-BU132*(BZ132+CA132)/1000)</f>
        <v>0</v>
      </c>
      <c r="Y132">
        <f>(-G132*44100)</f>
        <v>0</v>
      </c>
      <c r="Z132">
        <f>2*29.3*N132*0.92*(CB132-S132)</f>
        <v>0</v>
      </c>
      <c r="AA132">
        <f>2*0.95*5.67E-8*(((CB132+$B$7)+273)^4-(S132+273)^4)</f>
        <v>0</v>
      </c>
      <c r="AB132">
        <f>Q132+AA132+Y132+Z132</f>
        <v>0</v>
      </c>
      <c r="AC132">
        <v>0</v>
      </c>
      <c r="AD132">
        <v>0</v>
      </c>
      <c r="AE132">
        <f>IF(AC132*$H$13&gt;=AG132,1.0,(AG132/(AG132-AC132*$H$13)))</f>
        <v>0</v>
      </c>
      <c r="AF132">
        <f>(AE132-1)*100</f>
        <v>0</v>
      </c>
      <c r="AG132">
        <f>MAX(0,($B$13+$C$13*CG132)/(1+$D$13*CG132)*BZ132/(CB132+273)*$E$13)</f>
        <v>0</v>
      </c>
      <c r="AH132" t="s">
        <v>271</v>
      </c>
      <c r="AI132" t="s">
        <v>271</v>
      </c>
      <c r="AJ132">
        <v>0</v>
      </c>
      <c r="AK132">
        <v>0</v>
      </c>
      <c r="AL132">
        <f>AK132-AJ132</f>
        <v>0</v>
      </c>
      <c r="AM132">
        <f>AL132/AK132</f>
        <v>0</v>
      </c>
      <c r="AN132">
        <v>0</v>
      </c>
      <c r="AO132" t="s">
        <v>271</v>
      </c>
      <c r="AP132" t="s">
        <v>271</v>
      </c>
      <c r="AQ132">
        <v>0</v>
      </c>
      <c r="AR132">
        <v>0</v>
      </c>
      <c r="AS132">
        <f>1-AQ132/AR132</f>
        <v>0</v>
      </c>
      <c r="AT132">
        <v>0.5</v>
      </c>
      <c r="AU132">
        <f>BK132</f>
        <v>0</v>
      </c>
      <c r="AV132">
        <f>H132</f>
        <v>0</v>
      </c>
      <c r="AW132">
        <f>AS132*AT132*AU132</f>
        <v>0</v>
      </c>
      <c r="AX132">
        <f>BC132/AR132</f>
        <v>0</v>
      </c>
      <c r="AY132">
        <f>(AV132-AN132)/AU132</f>
        <v>0</v>
      </c>
      <c r="AZ132">
        <f>(AK132-AR132)/AR132</f>
        <v>0</v>
      </c>
      <c r="BA132" t="s">
        <v>271</v>
      </c>
      <c r="BB132">
        <v>0</v>
      </c>
      <c r="BC132">
        <f>AR132-BB132</f>
        <v>0</v>
      </c>
      <c r="BD132">
        <f>(AR132-AQ132)/(AR132-BB132)</f>
        <v>0</v>
      </c>
      <c r="BE132">
        <f>(AK132-AR132)/(AK132-BB132)</f>
        <v>0</v>
      </c>
      <c r="BF132">
        <f>(AR132-AQ132)/(AR132-AJ132)</f>
        <v>0</v>
      </c>
      <c r="BG132">
        <f>(AK132-AR132)/(AK132-AJ132)</f>
        <v>0</v>
      </c>
      <c r="BH132">
        <f>(BD132*BB132/AQ132)</f>
        <v>0</v>
      </c>
      <c r="BI132">
        <f>(1-BH132)</f>
        <v>0</v>
      </c>
      <c r="BJ132">
        <f>$B$11*CH132+$C$11*CI132+$F$11*CJ132*(1-CM132)</f>
        <v>0</v>
      </c>
      <c r="BK132">
        <f>BJ132*BL132</f>
        <v>0</v>
      </c>
      <c r="BL132">
        <f>($B$11*$D$9+$C$11*$D$9+$F$11*((CW132+CO132)/MAX(CW132+CO132+CX132, 0.1)*$I$9+CX132/MAX(CW132+CO132+CX132, 0.1)*$J$9))/($B$11+$C$11+$F$11)</f>
        <v>0</v>
      </c>
      <c r="BM132">
        <f>($B$11*$K$9+$C$11*$K$9+$F$11*((CW132+CO132)/MAX(CW132+CO132+CX132, 0.1)*$P$9+CX132/MAX(CW132+CO132+CX132, 0.1)*$Q$9))/($B$11+$C$11+$F$11)</f>
        <v>0</v>
      </c>
      <c r="BN132">
        <v>6</v>
      </c>
      <c r="BO132">
        <v>0.5</v>
      </c>
      <c r="BP132" t="s">
        <v>272</v>
      </c>
      <c r="BQ132">
        <v>2</v>
      </c>
      <c r="BR132">
        <v>1604418459.1</v>
      </c>
      <c r="BS132">
        <v>360.061</v>
      </c>
      <c r="BT132">
        <v>389.312</v>
      </c>
      <c r="BU132">
        <v>21.7379</v>
      </c>
      <c r="BV132">
        <v>20.031</v>
      </c>
      <c r="BW132">
        <v>360.054</v>
      </c>
      <c r="BX132">
        <v>21.4102</v>
      </c>
      <c r="BY132">
        <v>500.042</v>
      </c>
      <c r="BZ132">
        <v>100.543</v>
      </c>
      <c r="CA132">
        <v>0.100148</v>
      </c>
      <c r="CB132">
        <v>25.1256</v>
      </c>
      <c r="CC132">
        <v>24.9975</v>
      </c>
      <c r="CD132">
        <v>999.9</v>
      </c>
      <c r="CE132">
        <v>0</v>
      </c>
      <c r="CF132">
        <v>0</v>
      </c>
      <c r="CG132">
        <v>10015</v>
      </c>
      <c r="CH132">
        <v>0</v>
      </c>
      <c r="CI132">
        <v>1.06395</v>
      </c>
      <c r="CJ132">
        <v>1199.82</v>
      </c>
      <c r="CK132">
        <v>0.967003</v>
      </c>
      <c r="CL132">
        <v>0.0329973</v>
      </c>
      <c r="CM132">
        <v>0</v>
      </c>
      <c r="CN132">
        <v>2.6216</v>
      </c>
      <c r="CO132">
        <v>0</v>
      </c>
      <c r="CP132">
        <v>8168.21</v>
      </c>
      <c r="CQ132">
        <v>11399.7</v>
      </c>
      <c r="CR132">
        <v>38.125</v>
      </c>
      <c r="CS132">
        <v>41.187</v>
      </c>
      <c r="CT132">
        <v>39.562</v>
      </c>
      <c r="CU132">
        <v>39.937</v>
      </c>
      <c r="CV132">
        <v>38.375</v>
      </c>
      <c r="CW132">
        <v>1160.23</v>
      </c>
      <c r="CX132">
        <v>39.59</v>
      </c>
      <c r="CY132">
        <v>0</v>
      </c>
      <c r="CZ132">
        <v>1604418458.9</v>
      </c>
      <c r="DA132">
        <v>0</v>
      </c>
      <c r="DB132">
        <v>2.56374615384615</v>
      </c>
      <c r="DC132">
        <v>-0.519596584413494</v>
      </c>
      <c r="DD132">
        <v>379.666324811271</v>
      </c>
      <c r="DE132">
        <v>8120.67461538462</v>
      </c>
      <c r="DF132">
        <v>15</v>
      </c>
      <c r="DG132">
        <v>1604417947.1</v>
      </c>
      <c r="DH132" t="s">
        <v>273</v>
      </c>
      <c r="DI132">
        <v>1604417940.1</v>
      </c>
      <c r="DJ132">
        <v>1604417947.1</v>
      </c>
      <c r="DK132">
        <v>1</v>
      </c>
      <c r="DL132">
        <v>-0.134</v>
      </c>
      <c r="DM132">
        <v>0.013</v>
      </c>
      <c r="DN132">
        <v>0.037</v>
      </c>
      <c r="DO132">
        <v>0.31</v>
      </c>
      <c r="DP132">
        <v>420</v>
      </c>
      <c r="DQ132">
        <v>20</v>
      </c>
      <c r="DR132">
        <v>0.08</v>
      </c>
      <c r="DS132">
        <v>0.06</v>
      </c>
      <c r="DT132">
        <v>0</v>
      </c>
      <c r="DU132">
        <v>0</v>
      </c>
      <c r="DV132" t="s">
        <v>274</v>
      </c>
      <c r="DW132">
        <v>100</v>
      </c>
      <c r="DX132">
        <v>100</v>
      </c>
      <c r="DY132">
        <v>0.007</v>
      </c>
      <c r="DZ132">
        <v>0.3277</v>
      </c>
      <c r="EA132">
        <v>-0.278027610152098</v>
      </c>
      <c r="EB132">
        <v>0.00106189765250334</v>
      </c>
      <c r="EC132">
        <v>-8.23004791133579e-07</v>
      </c>
      <c r="ED132">
        <v>1.95222372915411e-10</v>
      </c>
      <c r="EE132">
        <v>0.0605696754882689</v>
      </c>
      <c r="EF132">
        <v>0.0242991256848972</v>
      </c>
      <c r="EG132">
        <v>-0.00102667963148939</v>
      </c>
      <c r="EH132">
        <v>2.21636158600722e-05</v>
      </c>
      <c r="EI132">
        <v>2</v>
      </c>
      <c r="EJ132">
        <v>2037</v>
      </c>
      <c r="EK132">
        <v>1</v>
      </c>
      <c r="EL132">
        <v>24</v>
      </c>
      <c r="EM132">
        <v>8.7</v>
      </c>
      <c r="EN132">
        <v>8.5</v>
      </c>
      <c r="EO132">
        <v>2</v>
      </c>
      <c r="EP132">
        <v>511.607</v>
      </c>
      <c r="EQ132">
        <v>527.234</v>
      </c>
      <c r="ER132">
        <v>22.6357</v>
      </c>
      <c r="ES132">
        <v>25.4559</v>
      </c>
      <c r="ET132">
        <v>29.9999</v>
      </c>
      <c r="EU132">
        <v>25.3235</v>
      </c>
      <c r="EV132">
        <v>25.2842</v>
      </c>
      <c r="EW132">
        <v>19.6381</v>
      </c>
      <c r="EX132">
        <v>26.2896</v>
      </c>
      <c r="EY132">
        <v>100</v>
      </c>
      <c r="EZ132">
        <v>22.6559</v>
      </c>
      <c r="FA132">
        <v>398.96</v>
      </c>
      <c r="FB132">
        <v>20</v>
      </c>
      <c r="FC132">
        <v>102.331</v>
      </c>
      <c r="FD132">
        <v>102.102</v>
      </c>
    </row>
    <row r="133" spans="1:160">
      <c r="A133">
        <v>117</v>
      </c>
      <c r="B133">
        <v>1604418461.1</v>
      </c>
      <c r="C133">
        <v>232</v>
      </c>
      <c r="D133" t="s">
        <v>505</v>
      </c>
      <c r="E133" t="s">
        <v>506</v>
      </c>
      <c r="F133">
        <v>1604418461.1</v>
      </c>
      <c r="G133">
        <f>BY133*AE133*(BU133-BV133)/(100*BN133*(1000-AE133*BU133))</f>
        <v>0</v>
      </c>
      <c r="H133">
        <f>BY133*AE133*(BT133-BS133*(1000-AE133*BV133)/(1000-AE133*BU133))/(100*BN133)</f>
        <v>0</v>
      </c>
      <c r="I133">
        <f>BS133 - IF(AE133&gt;1, H133*BN133*100.0/(AG133*CG133), 0)</f>
        <v>0</v>
      </c>
      <c r="J133">
        <f>((P133-G133/2)*I133-H133)/(P133+G133/2)</f>
        <v>0</v>
      </c>
      <c r="K133">
        <f>J133*(BZ133+CA133)/1000.0</f>
        <v>0</v>
      </c>
      <c r="L133">
        <f>(BS133 - IF(AE133&gt;1, H133*BN133*100.0/(AG133*CG133), 0))*(BZ133+CA133)/1000.0</f>
        <v>0</v>
      </c>
      <c r="M133">
        <f>2.0/((1/O133-1/N133)+SIGN(O133)*SQRT((1/O133-1/N133)*(1/O133-1/N133) + 4*BO133/((BO133+1)*(BO133+1))*(2*1/O133*1/N133-1/N133*1/N133)))</f>
        <v>0</v>
      </c>
      <c r="N133">
        <f>IF(LEFT(BP133,1)&lt;&gt;"0",IF(LEFT(BP133,1)="1",3.0,BQ133),$D$5+$E$5*(CG133*BZ133/($K$5*1000))+$F$5*(CG133*BZ133/($K$5*1000))*MAX(MIN(BN133,$J$5),$I$5)*MAX(MIN(BN133,$J$5),$I$5)+$G$5*MAX(MIN(BN133,$J$5),$I$5)*(CG133*BZ133/($K$5*1000))+$H$5*(CG133*BZ133/($K$5*1000))*(CG133*BZ133/($K$5*1000)))</f>
        <v>0</v>
      </c>
      <c r="O133">
        <f>G133*(1000-(1000*0.61365*exp(17.502*S133/(240.97+S133))/(BZ133+CA133)+BU133)/2)/(1000*0.61365*exp(17.502*S133/(240.97+S133))/(BZ133+CA133)-BU133)</f>
        <v>0</v>
      </c>
      <c r="P133">
        <f>1/((BO133+1)/(M133/1.6)+1/(N133/1.37)) + BO133/((BO133+1)/(M133/1.6) + BO133/(N133/1.37))</f>
        <v>0</v>
      </c>
      <c r="Q133">
        <f>(BK133*BM133)</f>
        <v>0</v>
      </c>
      <c r="R133">
        <f>(CB133+(Q133+2*0.95*5.67E-8*(((CB133+$B$7)+273)^4-(CB133+273)^4)-44100*G133)/(1.84*29.3*N133+8*0.95*5.67E-8*(CB133+273)^3))</f>
        <v>0</v>
      </c>
      <c r="S133">
        <f>($C$7*CC133+$D$7*CD133+$E$7*R133)</f>
        <v>0</v>
      </c>
      <c r="T133">
        <f>0.61365*exp(17.502*S133/(240.97+S133))</f>
        <v>0</v>
      </c>
      <c r="U133">
        <f>(V133/W133*100)</f>
        <v>0</v>
      </c>
      <c r="V133">
        <f>BU133*(BZ133+CA133)/1000</f>
        <v>0</v>
      </c>
      <c r="W133">
        <f>0.61365*exp(17.502*CB133/(240.97+CB133))</f>
        <v>0</v>
      </c>
      <c r="X133">
        <f>(T133-BU133*(BZ133+CA133)/1000)</f>
        <v>0</v>
      </c>
      <c r="Y133">
        <f>(-G133*44100)</f>
        <v>0</v>
      </c>
      <c r="Z133">
        <f>2*29.3*N133*0.92*(CB133-S133)</f>
        <v>0</v>
      </c>
      <c r="AA133">
        <f>2*0.95*5.67E-8*(((CB133+$B$7)+273)^4-(S133+273)^4)</f>
        <v>0</v>
      </c>
      <c r="AB133">
        <f>Q133+AA133+Y133+Z133</f>
        <v>0</v>
      </c>
      <c r="AC133">
        <v>0</v>
      </c>
      <c r="AD133">
        <v>0</v>
      </c>
      <c r="AE133">
        <f>IF(AC133*$H$13&gt;=AG133,1.0,(AG133/(AG133-AC133*$H$13)))</f>
        <v>0</v>
      </c>
      <c r="AF133">
        <f>(AE133-1)*100</f>
        <v>0</v>
      </c>
      <c r="AG133">
        <f>MAX(0,($B$13+$C$13*CG133)/(1+$D$13*CG133)*BZ133/(CB133+273)*$E$13)</f>
        <v>0</v>
      </c>
      <c r="AH133" t="s">
        <v>271</v>
      </c>
      <c r="AI133" t="s">
        <v>271</v>
      </c>
      <c r="AJ133">
        <v>0</v>
      </c>
      <c r="AK133">
        <v>0</v>
      </c>
      <c r="AL133">
        <f>AK133-AJ133</f>
        <v>0</v>
      </c>
      <c r="AM133">
        <f>AL133/AK133</f>
        <v>0</v>
      </c>
      <c r="AN133">
        <v>0</v>
      </c>
      <c r="AO133" t="s">
        <v>271</v>
      </c>
      <c r="AP133" t="s">
        <v>271</v>
      </c>
      <c r="AQ133">
        <v>0</v>
      </c>
      <c r="AR133">
        <v>0</v>
      </c>
      <c r="AS133">
        <f>1-AQ133/AR133</f>
        <v>0</v>
      </c>
      <c r="AT133">
        <v>0.5</v>
      </c>
      <c r="AU133">
        <f>BK133</f>
        <v>0</v>
      </c>
      <c r="AV133">
        <f>H133</f>
        <v>0</v>
      </c>
      <c r="AW133">
        <f>AS133*AT133*AU133</f>
        <v>0</v>
      </c>
      <c r="AX133">
        <f>BC133/AR133</f>
        <v>0</v>
      </c>
      <c r="AY133">
        <f>(AV133-AN133)/AU133</f>
        <v>0</v>
      </c>
      <c r="AZ133">
        <f>(AK133-AR133)/AR133</f>
        <v>0</v>
      </c>
      <c r="BA133" t="s">
        <v>271</v>
      </c>
      <c r="BB133">
        <v>0</v>
      </c>
      <c r="BC133">
        <f>AR133-BB133</f>
        <v>0</v>
      </c>
      <c r="BD133">
        <f>(AR133-AQ133)/(AR133-BB133)</f>
        <v>0</v>
      </c>
      <c r="BE133">
        <f>(AK133-AR133)/(AK133-BB133)</f>
        <v>0</v>
      </c>
      <c r="BF133">
        <f>(AR133-AQ133)/(AR133-AJ133)</f>
        <v>0</v>
      </c>
      <c r="BG133">
        <f>(AK133-AR133)/(AK133-AJ133)</f>
        <v>0</v>
      </c>
      <c r="BH133">
        <f>(BD133*BB133/AQ133)</f>
        <v>0</v>
      </c>
      <c r="BI133">
        <f>(1-BH133)</f>
        <v>0</v>
      </c>
      <c r="BJ133">
        <f>$B$11*CH133+$C$11*CI133+$F$11*CJ133*(1-CM133)</f>
        <v>0</v>
      </c>
      <c r="BK133">
        <f>BJ133*BL133</f>
        <v>0</v>
      </c>
      <c r="BL133">
        <f>($B$11*$D$9+$C$11*$D$9+$F$11*((CW133+CO133)/MAX(CW133+CO133+CX133, 0.1)*$I$9+CX133/MAX(CW133+CO133+CX133, 0.1)*$J$9))/($B$11+$C$11+$F$11)</f>
        <v>0</v>
      </c>
      <c r="BM133">
        <f>($B$11*$K$9+$C$11*$K$9+$F$11*((CW133+CO133)/MAX(CW133+CO133+CX133, 0.1)*$P$9+CX133/MAX(CW133+CO133+CX133, 0.1)*$Q$9))/($B$11+$C$11+$F$11)</f>
        <v>0</v>
      </c>
      <c r="BN133">
        <v>6</v>
      </c>
      <c r="BO133">
        <v>0.5</v>
      </c>
      <c r="BP133" t="s">
        <v>272</v>
      </c>
      <c r="BQ133">
        <v>2</v>
      </c>
      <c r="BR133">
        <v>1604418461.1</v>
      </c>
      <c r="BS133">
        <v>363.205</v>
      </c>
      <c r="BT133">
        <v>392.515</v>
      </c>
      <c r="BU133">
        <v>21.7403</v>
      </c>
      <c r="BV133">
        <v>20.0321</v>
      </c>
      <c r="BW133">
        <v>363.197</v>
      </c>
      <c r="BX133">
        <v>21.4125</v>
      </c>
      <c r="BY133">
        <v>500.037</v>
      </c>
      <c r="BZ133">
        <v>100.543</v>
      </c>
      <c r="CA133">
        <v>0.0999795</v>
      </c>
      <c r="CB133">
        <v>25.1262</v>
      </c>
      <c r="CC133">
        <v>24.9884</v>
      </c>
      <c r="CD133">
        <v>999.9</v>
      </c>
      <c r="CE133">
        <v>0</v>
      </c>
      <c r="CF133">
        <v>0</v>
      </c>
      <c r="CG133">
        <v>10027.5</v>
      </c>
      <c r="CH133">
        <v>0</v>
      </c>
      <c r="CI133">
        <v>1.06395</v>
      </c>
      <c r="CJ133">
        <v>1200.12</v>
      </c>
      <c r="CK133">
        <v>0.967003</v>
      </c>
      <c r="CL133">
        <v>0.0329973</v>
      </c>
      <c r="CM133">
        <v>0</v>
      </c>
      <c r="CN133">
        <v>2.3583</v>
      </c>
      <c r="CO133">
        <v>0</v>
      </c>
      <c r="CP133">
        <v>8186.97</v>
      </c>
      <c r="CQ133">
        <v>11402.6</v>
      </c>
      <c r="CR133">
        <v>38.125</v>
      </c>
      <c r="CS133">
        <v>41.187</v>
      </c>
      <c r="CT133">
        <v>39.562</v>
      </c>
      <c r="CU133">
        <v>39.937</v>
      </c>
      <c r="CV133">
        <v>38.375</v>
      </c>
      <c r="CW133">
        <v>1160.52</v>
      </c>
      <c r="CX133">
        <v>39.6</v>
      </c>
      <c r="CY133">
        <v>0</v>
      </c>
      <c r="CZ133">
        <v>1604418461.3</v>
      </c>
      <c r="DA133">
        <v>0</v>
      </c>
      <c r="DB133">
        <v>2.55898461538461</v>
      </c>
      <c r="DC133">
        <v>-0.696143590544854</v>
      </c>
      <c r="DD133">
        <v>387.483077170275</v>
      </c>
      <c r="DE133">
        <v>8136.06384615385</v>
      </c>
      <c r="DF133">
        <v>15</v>
      </c>
      <c r="DG133">
        <v>1604417947.1</v>
      </c>
      <c r="DH133" t="s">
        <v>273</v>
      </c>
      <c r="DI133">
        <v>1604417940.1</v>
      </c>
      <c r="DJ133">
        <v>1604417947.1</v>
      </c>
      <c r="DK133">
        <v>1</v>
      </c>
      <c r="DL133">
        <v>-0.134</v>
      </c>
      <c r="DM133">
        <v>0.013</v>
      </c>
      <c r="DN133">
        <v>0.037</v>
      </c>
      <c r="DO133">
        <v>0.31</v>
      </c>
      <c r="DP133">
        <v>420</v>
      </c>
      <c r="DQ133">
        <v>20</v>
      </c>
      <c r="DR133">
        <v>0.08</v>
      </c>
      <c r="DS133">
        <v>0.06</v>
      </c>
      <c r="DT133">
        <v>0</v>
      </c>
      <c r="DU133">
        <v>0</v>
      </c>
      <c r="DV133" t="s">
        <v>274</v>
      </c>
      <c r="DW133">
        <v>100</v>
      </c>
      <c r="DX133">
        <v>100</v>
      </c>
      <c r="DY133">
        <v>0.008</v>
      </c>
      <c r="DZ133">
        <v>0.3278</v>
      </c>
      <c r="EA133">
        <v>-0.278027610152098</v>
      </c>
      <c r="EB133">
        <v>0.00106189765250334</v>
      </c>
      <c r="EC133">
        <v>-8.23004791133579e-07</v>
      </c>
      <c r="ED133">
        <v>1.95222372915411e-10</v>
      </c>
      <c r="EE133">
        <v>0.0605696754882689</v>
      </c>
      <c r="EF133">
        <v>0.0242991256848972</v>
      </c>
      <c r="EG133">
        <v>-0.00102667963148939</v>
      </c>
      <c r="EH133">
        <v>2.21636158600722e-05</v>
      </c>
      <c r="EI133">
        <v>2</v>
      </c>
      <c r="EJ133">
        <v>2037</v>
      </c>
      <c r="EK133">
        <v>1</v>
      </c>
      <c r="EL133">
        <v>24</v>
      </c>
      <c r="EM133">
        <v>8.7</v>
      </c>
      <c r="EN133">
        <v>8.6</v>
      </c>
      <c r="EO133">
        <v>2</v>
      </c>
      <c r="EP133">
        <v>511.586</v>
      </c>
      <c r="EQ133">
        <v>527.272</v>
      </c>
      <c r="ER133">
        <v>22.6379</v>
      </c>
      <c r="ES133">
        <v>25.4551</v>
      </c>
      <c r="ET133">
        <v>29.9999</v>
      </c>
      <c r="EU133">
        <v>25.3227</v>
      </c>
      <c r="EV133">
        <v>25.2842</v>
      </c>
      <c r="EW133">
        <v>19.7929</v>
      </c>
      <c r="EX133">
        <v>26.2896</v>
      </c>
      <c r="EY133">
        <v>100</v>
      </c>
      <c r="EZ133">
        <v>22.6559</v>
      </c>
      <c r="FA133">
        <v>403.98</v>
      </c>
      <c r="FB133">
        <v>20</v>
      </c>
      <c r="FC133">
        <v>102.332</v>
      </c>
      <c r="FD133">
        <v>102.102</v>
      </c>
    </row>
    <row r="134" spans="1:160">
      <c r="A134">
        <v>118</v>
      </c>
      <c r="B134">
        <v>1604418462.6</v>
      </c>
      <c r="C134">
        <v>233.5</v>
      </c>
      <c r="D134" t="s">
        <v>507</v>
      </c>
      <c r="E134" t="s">
        <v>508</v>
      </c>
      <c r="F134">
        <v>1604418462.6</v>
      </c>
      <c r="G134">
        <f>BY134*AE134*(BU134-BV134)/(100*BN134*(1000-AE134*BU134))</f>
        <v>0</v>
      </c>
      <c r="H134">
        <f>BY134*AE134*(BT134-BS134*(1000-AE134*BV134)/(1000-AE134*BU134))/(100*BN134)</f>
        <v>0</v>
      </c>
      <c r="I134">
        <f>BS134 - IF(AE134&gt;1, H134*BN134*100.0/(AG134*CG134), 0)</f>
        <v>0</v>
      </c>
      <c r="J134">
        <f>((P134-G134/2)*I134-H134)/(P134+G134/2)</f>
        <v>0</v>
      </c>
      <c r="K134">
        <f>J134*(BZ134+CA134)/1000.0</f>
        <v>0</v>
      </c>
      <c r="L134">
        <f>(BS134 - IF(AE134&gt;1, H134*BN134*100.0/(AG134*CG134), 0))*(BZ134+CA134)/1000.0</f>
        <v>0</v>
      </c>
      <c r="M134">
        <f>2.0/((1/O134-1/N134)+SIGN(O134)*SQRT((1/O134-1/N134)*(1/O134-1/N134) + 4*BO134/((BO134+1)*(BO134+1))*(2*1/O134*1/N134-1/N134*1/N134)))</f>
        <v>0</v>
      </c>
      <c r="N134">
        <f>IF(LEFT(BP134,1)&lt;&gt;"0",IF(LEFT(BP134,1)="1",3.0,BQ134),$D$5+$E$5*(CG134*BZ134/($K$5*1000))+$F$5*(CG134*BZ134/($K$5*1000))*MAX(MIN(BN134,$J$5),$I$5)*MAX(MIN(BN134,$J$5),$I$5)+$G$5*MAX(MIN(BN134,$J$5),$I$5)*(CG134*BZ134/($K$5*1000))+$H$5*(CG134*BZ134/($K$5*1000))*(CG134*BZ134/($K$5*1000)))</f>
        <v>0</v>
      </c>
      <c r="O134">
        <f>G134*(1000-(1000*0.61365*exp(17.502*S134/(240.97+S134))/(BZ134+CA134)+BU134)/2)/(1000*0.61365*exp(17.502*S134/(240.97+S134))/(BZ134+CA134)-BU134)</f>
        <v>0</v>
      </c>
      <c r="P134">
        <f>1/((BO134+1)/(M134/1.6)+1/(N134/1.37)) + BO134/((BO134+1)/(M134/1.6) + BO134/(N134/1.37))</f>
        <v>0</v>
      </c>
      <c r="Q134">
        <f>(BK134*BM134)</f>
        <v>0</v>
      </c>
      <c r="R134">
        <f>(CB134+(Q134+2*0.95*5.67E-8*(((CB134+$B$7)+273)^4-(CB134+273)^4)-44100*G134)/(1.84*29.3*N134+8*0.95*5.67E-8*(CB134+273)^3))</f>
        <v>0</v>
      </c>
      <c r="S134">
        <f>($C$7*CC134+$D$7*CD134+$E$7*R134)</f>
        <v>0</v>
      </c>
      <c r="T134">
        <f>0.61365*exp(17.502*S134/(240.97+S134))</f>
        <v>0</v>
      </c>
      <c r="U134">
        <f>(V134/W134*100)</f>
        <v>0</v>
      </c>
      <c r="V134">
        <f>BU134*(BZ134+CA134)/1000</f>
        <v>0</v>
      </c>
      <c r="W134">
        <f>0.61365*exp(17.502*CB134/(240.97+CB134))</f>
        <v>0</v>
      </c>
      <c r="X134">
        <f>(T134-BU134*(BZ134+CA134)/1000)</f>
        <v>0</v>
      </c>
      <c r="Y134">
        <f>(-G134*44100)</f>
        <v>0</v>
      </c>
      <c r="Z134">
        <f>2*29.3*N134*0.92*(CB134-S134)</f>
        <v>0</v>
      </c>
      <c r="AA134">
        <f>2*0.95*5.67E-8*(((CB134+$B$7)+273)^4-(S134+273)^4)</f>
        <v>0</v>
      </c>
      <c r="AB134">
        <f>Q134+AA134+Y134+Z134</f>
        <v>0</v>
      </c>
      <c r="AC134">
        <v>0</v>
      </c>
      <c r="AD134">
        <v>0</v>
      </c>
      <c r="AE134">
        <f>IF(AC134*$H$13&gt;=AG134,1.0,(AG134/(AG134-AC134*$H$13)))</f>
        <v>0</v>
      </c>
      <c r="AF134">
        <f>(AE134-1)*100</f>
        <v>0</v>
      </c>
      <c r="AG134">
        <f>MAX(0,($B$13+$C$13*CG134)/(1+$D$13*CG134)*BZ134/(CB134+273)*$E$13)</f>
        <v>0</v>
      </c>
      <c r="AH134" t="s">
        <v>271</v>
      </c>
      <c r="AI134" t="s">
        <v>271</v>
      </c>
      <c r="AJ134">
        <v>0</v>
      </c>
      <c r="AK134">
        <v>0</v>
      </c>
      <c r="AL134">
        <f>AK134-AJ134</f>
        <v>0</v>
      </c>
      <c r="AM134">
        <f>AL134/AK134</f>
        <v>0</v>
      </c>
      <c r="AN134">
        <v>0</v>
      </c>
      <c r="AO134" t="s">
        <v>271</v>
      </c>
      <c r="AP134" t="s">
        <v>271</v>
      </c>
      <c r="AQ134">
        <v>0</v>
      </c>
      <c r="AR134">
        <v>0</v>
      </c>
      <c r="AS134">
        <f>1-AQ134/AR134</f>
        <v>0</v>
      </c>
      <c r="AT134">
        <v>0.5</v>
      </c>
      <c r="AU134">
        <f>BK134</f>
        <v>0</v>
      </c>
      <c r="AV134">
        <f>H134</f>
        <v>0</v>
      </c>
      <c r="AW134">
        <f>AS134*AT134*AU134</f>
        <v>0</v>
      </c>
      <c r="AX134">
        <f>BC134/AR134</f>
        <v>0</v>
      </c>
      <c r="AY134">
        <f>(AV134-AN134)/AU134</f>
        <v>0</v>
      </c>
      <c r="AZ134">
        <f>(AK134-AR134)/AR134</f>
        <v>0</v>
      </c>
      <c r="BA134" t="s">
        <v>271</v>
      </c>
      <c r="BB134">
        <v>0</v>
      </c>
      <c r="BC134">
        <f>AR134-BB134</f>
        <v>0</v>
      </c>
      <c r="BD134">
        <f>(AR134-AQ134)/(AR134-BB134)</f>
        <v>0</v>
      </c>
      <c r="BE134">
        <f>(AK134-AR134)/(AK134-BB134)</f>
        <v>0</v>
      </c>
      <c r="BF134">
        <f>(AR134-AQ134)/(AR134-AJ134)</f>
        <v>0</v>
      </c>
      <c r="BG134">
        <f>(AK134-AR134)/(AK134-AJ134)</f>
        <v>0</v>
      </c>
      <c r="BH134">
        <f>(BD134*BB134/AQ134)</f>
        <v>0</v>
      </c>
      <c r="BI134">
        <f>(1-BH134)</f>
        <v>0</v>
      </c>
      <c r="BJ134">
        <f>$B$11*CH134+$C$11*CI134+$F$11*CJ134*(1-CM134)</f>
        <v>0</v>
      </c>
      <c r="BK134">
        <f>BJ134*BL134</f>
        <v>0</v>
      </c>
      <c r="BL134">
        <f>($B$11*$D$9+$C$11*$D$9+$F$11*((CW134+CO134)/MAX(CW134+CO134+CX134, 0.1)*$I$9+CX134/MAX(CW134+CO134+CX134, 0.1)*$J$9))/($B$11+$C$11+$F$11)</f>
        <v>0</v>
      </c>
      <c r="BM134">
        <f>($B$11*$K$9+$C$11*$K$9+$F$11*((CW134+CO134)/MAX(CW134+CO134+CX134, 0.1)*$P$9+CX134/MAX(CW134+CO134+CX134, 0.1)*$Q$9))/($B$11+$C$11+$F$11)</f>
        <v>0</v>
      </c>
      <c r="BN134">
        <v>6</v>
      </c>
      <c r="BO134">
        <v>0.5</v>
      </c>
      <c r="BP134" t="s">
        <v>272</v>
      </c>
      <c r="BQ134">
        <v>2</v>
      </c>
      <c r="BR134">
        <v>1604418462.6</v>
      </c>
      <c r="BS134">
        <v>365.563</v>
      </c>
      <c r="BT134">
        <v>395.01</v>
      </c>
      <c r="BU134">
        <v>21.7415</v>
      </c>
      <c r="BV134">
        <v>20.0339</v>
      </c>
      <c r="BW134">
        <v>365.553</v>
      </c>
      <c r="BX134">
        <v>21.4138</v>
      </c>
      <c r="BY134">
        <v>500.035</v>
      </c>
      <c r="BZ134">
        <v>100.543</v>
      </c>
      <c r="CA134">
        <v>0.100089</v>
      </c>
      <c r="CB134">
        <v>25.1257</v>
      </c>
      <c r="CC134">
        <v>24.9884</v>
      </c>
      <c r="CD134">
        <v>999.9</v>
      </c>
      <c r="CE134">
        <v>0</v>
      </c>
      <c r="CF134">
        <v>0</v>
      </c>
      <c r="CG134">
        <v>10015</v>
      </c>
      <c r="CH134">
        <v>0</v>
      </c>
      <c r="CI134">
        <v>1.06395</v>
      </c>
      <c r="CJ134">
        <v>1200.12</v>
      </c>
      <c r="CK134">
        <v>0.967011</v>
      </c>
      <c r="CL134">
        <v>0.032989</v>
      </c>
      <c r="CM134">
        <v>0</v>
      </c>
      <c r="CN134">
        <v>2.6734</v>
      </c>
      <c r="CO134">
        <v>0</v>
      </c>
      <c r="CP134">
        <v>8194.73</v>
      </c>
      <c r="CQ134">
        <v>11402.6</v>
      </c>
      <c r="CR134">
        <v>38.125</v>
      </c>
      <c r="CS134">
        <v>41.187</v>
      </c>
      <c r="CT134">
        <v>39.562</v>
      </c>
      <c r="CU134">
        <v>39.937</v>
      </c>
      <c r="CV134">
        <v>38.375</v>
      </c>
      <c r="CW134">
        <v>1160.53</v>
      </c>
      <c r="CX134">
        <v>39.59</v>
      </c>
      <c r="CY134">
        <v>0</v>
      </c>
      <c r="CZ134">
        <v>1604418462.5</v>
      </c>
      <c r="DA134">
        <v>0</v>
      </c>
      <c r="DB134">
        <v>2.55958076923077</v>
      </c>
      <c r="DC134">
        <v>-0.883675213771181</v>
      </c>
      <c r="DD134">
        <v>394.071452454727</v>
      </c>
      <c r="DE134">
        <v>8143.89807692308</v>
      </c>
      <c r="DF134">
        <v>15</v>
      </c>
      <c r="DG134">
        <v>1604417947.1</v>
      </c>
      <c r="DH134" t="s">
        <v>273</v>
      </c>
      <c r="DI134">
        <v>1604417940.1</v>
      </c>
      <c r="DJ134">
        <v>1604417947.1</v>
      </c>
      <c r="DK134">
        <v>1</v>
      </c>
      <c r="DL134">
        <v>-0.134</v>
      </c>
      <c r="DM134">
        <v>0.013</v>
      </c>
      <c r="DN134">
        <v>0.037</v>
      </c>
      <c r="DO134">
        <v>0.31</v>
      </c>
      <c r="DP134">
        <v>420</v>
      </c>
      <c r="DQ134">
        <v>20</v>
      </c>
      <c r="DR134">
        <v>0.08</v>
      </c>
      <c r="DS134">
        <v>0.06</v>
      </c>
      <c r="DT134">
        <v>0</v>
      </c>
      <c r="DU134">
        <v>0</v>
      </c>
      <c r="DV134" t="s">
        <v>274</v>
      </c>
      <c r="DW134">
        <v>100</v>
      </c>
      <c r="DX134">
        <v>100</v>
      </c>
      <c r="DY134">
        <v>0.01</v>
      </c>
      <c r="DZ134">
        <v>0.3277</v>
      </c>
      <c r="EA134">
        <v>-0.278027610152098</v>
      </c>
      <c r="EB134">
        <v>0.00106189765250334</v>
      </c>
      <c r="EC134">
        <v>-8.23004791133579e-07</v>
      </c>
      <c r="ED134">
        <v>1.95222372915411e-10</v>
      </c>
      <c r="EE134">
        <v>0.0605696754882689</v>
      </c>
      <c r="EF134">
        <v>0.0242991256848972</v>
      </c>
      <c r="EG134">
        <v>-0.00102667963148939</v>
      </c>
      <c r="EH134">
        <v>2.21636158600722e-05</v>
      </c>
      <c r="EI134">
        <v>2</v>
      </c>
      <c r="EJ134">
        <v>2037</v>
      </c>
      <c r="EK134">
        <v>1</v>
      </c>
      <c r="EL134">
        <v>24</v>
      </c>
      <c r="EM134">
        <v>8.7</v>
      </c>
      <c r="EN134">
        <v>8.6</v>
      </c>
      <c r="EO134">
        <v>2</v>
      </c>
      <c r="EP134">
        <v>511.58</v>
      </c>
      <c r="EQ134">
        <v>527.292</v>
      </c>
      <c r="ER134">
        <v>22.6399</v>
      </c>
      <c r="ES134">
        <v>25.4544</v>
      </c>
      <c r="ET134">
        <v>29.9999</v>
      </c>
      <c r="EU134">
        <v>25.322</v>
      </c>
      <c r="EV134">
        <v>25.2842</v>
      </c>
      <c r="EW134">
        <v>19.8584</v>
      </c>
      <c r="EX134">
        <v>26.2896</v>
      </c>
      <c r="EY134">
        <v>100</v>
      </c>
      <c r="EZ134">
        <v>22.6559</v>
      </c>
      <c r="FA134">
        <v>409.01</v>
      </c>
      <c r="FB134">
        <v>20</v>
      </c>
      <c r="FC134">
        <v>102.332</v>
      </c>
      <c r="FD134">
        <v>102.102</v>
      </c>
    </row>
    <row r="135" spans="1:160">
      <c r="A135">
        <v>119</v>
      </c>
      <c r="B135">
        <v>1604418465.1</v>
      </c>
      <c r="C135">
        <v>236</v>
      </c>
      <c r="D135" t="s">
        <v>509</v>
      </c>
      <c r="E135" t="s">
        <v>510</v>
      </c>
      <c r="F135">
        <v>1604418465.1</v>
      </c>
      <c r="G135">
        <f>BY135*AE135*(BU135-BV135)/(100*BN135*(1000-AE135*BU135))</f>
        <v>0</v>
      </c>
      <c r="H135">
        <f>BY135*AE135*(BT135-BS135*(1000-AE135*BV135)/(1000-AE135*BU135))/(100*BN135)</f>
        <v>0</v>
      </c>
      <c r="I135">
        <f>BS135 - IF(AE135&gt;1, H135*BN135*100.0/(AG135*CG135), 0)</f>
        <v>0</v>
      </c>
      <c r="J135">
        <f>((P135-G135/2)*I135-H135)/(P135+G135/2)</f>
        <v>0</v>
      </c>
      <c r="K135">
        <f>J135*(BZ135+CA135)/1000.0</f>
        <v>0</v>
      </c>
      <c r="L135">
        <f>(BS135 - IF(AE135&gt;1, H135*BN135*100.0/(AG135*CG135), 0))*(BZ135+CA135)/1000.0</f>
        <v>0</v>
      </c>
      <c r="M135">
        <f>2.0/((1/O135-1/N135)+SIGN(O135)*SQRT((1/O135-1/N135)*(1/O135-1/N135) + 4*BO135/((BO135+1)*(BO135+1))*(2*1/O135*1/N135-1/N135*1/N135)))</f>
        <v>0</v>
      </c>
      <c r="N135">
        <f>IF(LEFT(BP135,1)&lt;&gt;"0",IF(LEFT(BP135,1)="1",3.0,BQ135),$D$5+$E$5*(CG135*BZ135/($K$5*1000))+$F$5*(CG135*BZ135/($K$5*1000))*MAX(MIN(BN135,$J$5),$I$5)*MAX(MIN(BN135,$J$5),$I$5)+$G$5*MAX(MIN(BN135,$J$5),$I$5)*(CG135*BZ135/($K$5*1000))+$H$5*(CG135*BZ135/($K$5*1000))*(CG135*BZ135/($K$5*1000)))</f>
        <v>0</v>
      </c>
      <c r="O135">
        <f>G135*(1000-(1000*0.61365*exp(17.502*S135/(240.97+S135))/(BZ135+CA135)+BU135)/2)/(1000*0.61365*exp(17.502*S135/(240.97+S135))/(BZ135+CA135)-BU135)</f>
        <v>0</v>
      </c>
      <c r="P135">
        <f>1/((BO135+1)/(M135/1.6)+1/(N135/1.37)) + BO135/((BO135+1)/(M135/1.6) + BO135/(N135/1.37))</f>
        <v>0</v>
      </c>
      <c r="Q135">
        <f>(BK135*BM135)</f>
        <v>0</v>
      </c>
      <c r="R135">
        <f>(CB135+(Q135+2*0.95*5.67E-8*(((CB135+$B$7)+273)^4-(CB135+273)^4)-44100*G135)/(1.84*29.3*N135+8*0.95*5.67E-8*(CB135+273)^3))</f>
        <v>0</v>
      </c>
      <c r="S135">
        <f>($C$7*CC135+$D$7*CD135+$E$7*R135)</f>
        <v>0</v>
      </c>
      <c r="T135">
        <f>0.61365*exp(17.502*S135/(240.97+S135))</f>
        <v>0</v>
      </c>
      <c r="U135">
        <f>(V135/W135*100)</f>
        <v>0</v>
      </c>
      <c r="V135">
        <f>BU135*(BZ135+CA135)/1000</f>
        <v>0</v>
      </c>
      <c r="W135">
        <f>0.61365*exp(17.502*CB135/(240.97+CB135))</f>
        <v>0</v>
      </c>
      <c r="X135">
        <f>(T135-BU135*(BZ135+CA135)/1000)</f>
        <v>0</v>
      </c>
      <c r="Y135">
        <f>(-G135*44100)</f>
        <v>0</v>
      </c>
      <c r="Z135">
        <f>2*29.3*N135*0.92*(CB135-S135)</f>
        <v>0</v>
      </c>
      <c r="AA135">
        <f>2*0.95*5.67E-8*(((CB135+$B$7)+273)^4-(S135+273)^4)</f>
        <v>0</v>
      </c>
      <c r="AB135">
        <f>Q135+AA135+Y135+Z135</f>
        <v>0</v>
      </c>
      <c r="AC135">
        <v>0</v>
      </c>
      <c r="AD135">
        <v>0</v>
      </c>
      <c r="AE135">
        <f>IF(AC135*$H$13&gt;=AG135,1.0,(AG135/(AG135-AC135*$H$13)))</f>
        <v>0</v>
      </c>
      <c r="AF135">
        <f>(AE135-1)*100</f>
        <v>0</v>
      </c>
      <c r="AG135">
        <f>MAX(0,($B$13+$C$13*CG135)/(1+$D$13*CG135)*BZ135/(CB135+273)*$E$13)</f>
        <v>0</v>
      </c>
      <c r="AH135" t="s">
        <v>271</v>
      </c>
      <c r="AI135" t="s">
        <v>271</v>
      </c>
      <c r="AJ135">
        <v>0</v>
      </c>
      <c r="AK135">
        <v>0</v>
      </c>
      <c r="AL135">
        <f>AK135-AJ135</f>
        <v>0</v>
      </c>
      <c r="AM135">
        <f>AL135/AK135</f>
        <v>0</v>
      </c>
      <c r="AN135">
        <v>0</v>
      </c>
      <c r="AO135" t="s">
        <v>271</v>
      </c>
      <c r="AP135" t="s">
        <v>271</v>
      </c>
      <c r="AQ135">
        <v>0</v>
      </c>
      <c r="AR135">
        <v>0</v>
      </c>
      <c r="AS135">
        <f>1-AQ135/AR135</f>
        <v>0</v>
      </c>
      <c r="AT135">
        <v>0.5</v>
      </c>
      <c r="AU135">
        <f>BK135</f>
        <v>0</v>
      </c>
      <c r="AV135">
        <f>H135</f>
        <v>0</v>
      </c>
      <c r="AW135">
        <f>AS135*AT135*AU135</f>
        <v>0</v>
      </c>
      <c r="AX135">
        <f>BC135/AR135</f>
        <v>0</v>
      </c>
      <c r="AY135">
        <f>(AV135-AN135)/AU135</f>
        <v>0</v>
      </c>
      <c r="AZ135">
        <f>(AK135-AR135)/AR135</f>
        <v>0</v>
      </c>
      <c r="BA135" t="s">
        <v>271</v>
      </c>
      <c r="BB135">
        <v>0</v>
      </c>
      <c r="BC135">
        <f>AR135-BB135</f>
        <v>0</v>
      </c>
      <c r="BD135">
        <f>(AR135-AQ135)/(AR135-BB135)</f>
        <v>0</v>
      </c>
      <c r="BE135">
        <f>(AK135-AR135)/(AK135-BB135)</f>
        <v>0</v>
      </c>
      <c r="BF135">
        <f>(AR135-AQ135)/(AR135-AJ135)</f>
        <v>0</v>
      </c>
      <c r="BG135">
        <f>(AK135-AR135)/(AK135-AJ135)</f>
        <v>0</v>
      </c>
      <c r="BH135">
        <f>(BD135*BB135/AQ135)</f>
        <v>0</v>
      </c>
      <c r="BI135">
        <f>(1-BH135)</f>
        <v>0</v>
      </c>
      <c r="BJ135">
        <f>$B$11*CH135+$C$11*CI135+$F$11*CJ135*(1-CM135)</f>
        <v>0</v>
      </c>
      <c r="BK135">
        <f>BJ135*BL135</f>
        <v>0</v>
      </c>
      <c r="BL135">
        <f>($B$11*$D$9+$C$11*$D$9+$F$11*((CW135+CO135)/MAX(CW135+CO135+CX135, 0.1)*$I$9+CX135/MAX(CW135+CO135+CX135, 0.1)*$J$9))/($B$11+$C$11+$F$11)</f>
        <v>0</v>
      </c>
      <c r="BM135">
        <f>($B$11*$K$9+$C$11*$K$9+$F$11*((CW135+CO135)/MAX(CW135+CO135+CX135, 0.1)*$P$9+CX135/MAX(CW135+CO135+CX135, 0.1)*$Q$9))/($B$11+$C$11+$F$11)</f>
        <v>0</v>
      </c>
      <c r="BN135">
        <v>6</v>
      </c>
      <c r="BO135">
        <v>0.5</v>
      </c>
      <c r="BP135" t="s">
        <v>272</v>
      </c>
      <c r="BQ135">
        <v>2</v>
      </c>
      <c r="BR135">
        <v>1604418465.1</v>
      </c>
      <c r="BS135">
        <v>369.504</v>
      </c>
      <c r="BT135">
        <v>399.202</v>
      </c>
      <c r="BU135">
        <v>21.7428</v>
      </c>
      <c r="BV135">
        <v>20.036</v>
      </c>
      <c r="BW135">
        <v>369.492</v>
      </c>
      <c r="BX135">
        <v>21.415</v>
      </c>
      <c r="BY135">
        <v>500.036</v>
      </c>
      <c r="BZ135">
        <v>100.542</v>
      </c>
      <c r="CA135">
        <v>0.100316</v>
      </c>
      <c r="CB135">
        <v>25.1225</v>
      </c>
      <c r="CC135">
        <v>24.989</v>
      </c>
      <c r="CD135">
        <v>999.9</v>
      </c>
      <c r="CE135">
        <v>0</v>
      </c>
      <c r="CF135">
        <v>0</v>
      </c>
      <c r="CG135">
        <v>9983.75</v>
      </c>
      <c r="CH135">
        <v>0</v>
      </c>
      <c r="CI135">
        <v>1.06395</v>
      </c>
      <c r="CJ135">
        <v>1199.81</v>
      </c>
      <c r="CK135">
        <v>0.967003</v>
      </c>
      <c r="CL135">
        <v>0.0329973</v>
      </c>
      <c r="CM135">
        <v>0</v>
      </c>
      <c r="CN135">
        <v>2.4097</v>
      </c>
      <c r="CO135">
        <v>0</v>
      </c>
      <c r="CP135">
        <v>8208.58</v>
      </c>
      <c r="CQ135">
        <v>11399.6</v>
      </c>
      <c r="CR135">
        <v>38.125</v>
      </c>
      <c r="CS135">
        <v>41.187</v>
      </c>
      <c r="CT135">
        <v>39.562</v>
      </c>
      <c r="CU135">
        <v>39.937</v>
      </c>
      <c r="CV135">
        <v>38.375</v>
      </c>
      <c r="CW135">
        <v>1160.22</v>
      </c>
      <c r="CX135">
        <v>39.59</v>
      </c>
      <c r="CY135">
        <v>0</v>
      </c>
      <c r="CZ135">
        <v>1604418464.9</v>
      </c>
      <c r="DA135">
        <v>0</v>
      </c>
      <c r="DB135">
        <v>2.53890384615385</v>
      </c>
      <c r="DC135">
        <v>-0.0585743645714584</v>
      </c>
      <c r="DD135">
        <v>398.699829049582</v>
      </c>
      <c r="DE135">
        <v>8159.67961538461</v>
      </c>
      <c r="DF135">
        <v>15</v>
      </c>
      <c r="DG135">
        <v>1604417947.1</v>
      </c>
      <c r="DH135" t="s">
        <v>273</v>
      </c>
      <c r="DI135">
        <v>1604417940.1</v>
      </c>
      <c r="DJ135">
        <v>1604417947.1</v>
      </c>
      <c r="DK135">
        <v>1</v>
      </c>
      <c r="DL135">
        <v>-0.134</v>
      </c>
      <c r="DM135">
        <v>0.013</v>
      </c>
      <c r="DN135">
        <v>0.037</v>
      </c>
      <c r="DO135">
        <v>0.31</v>
      </c>
      <c r="DP135">
        <v>420</v>
      </c>
      <c r="DQ135">
        <v>20</v>
      </c>
      <c r="DR135">
        <v>0.08</v>
      </c>
      <c r="DS135">
        <v>0.06</v>
      </c>
      <c r="DT135">
        <v>0</v>
      </c>
      <c r="DU135">
        <v>0</v>
      </c>
      <c r="DV135" t="s">
        <v>274</v>
      </c>
      <c r="DW135">
        <v>100</v>
      </c>
      <c r="DX135">
        <v>100</v>
      </c>
      <c r="DY135">
        <v>0.012</v>
      </c>
      <c r="DZ135">
        <v>0.3278</v>
      </c>
      <c r="EA135">
        <v>-0.278027610152098</v>
      </c>
      <c r="EB135">
        <v>0.00106189765250334</v>
      </c>
      <c r="EC135">
        <v>-8.23004791133579e-07</v>
      </c>
      <c r="ED135">
        <v>1.95222372915411e-10</v>
      </c>
      <c r="EE135">
        <v>0.0605696754882689</v>
      </c>
      <c r="EF135">
        <v>0.0242991256848972</v>
      </c>
      <c r="EG135">
        <v>-0.00102667963148939</v>
      </c>
      <c r="EH135">
        <v>2.21636158600722e-05</v>
      </c>
      <c r="EI135">
        <v>2</v>
      </c>
      <c r="EJ135">
        <v>2037</v>
      </c>
      <c r="EK135">
        <v>1</v>
      </c>
      <c r="EL135">
        <v>24</v>
      </c>
      <c r="EM135">
        <v>8.8</v>
      </c>
      <c r="EN135">
        <v>8.6</v>
      </c>
      <c r="EO135">
        <v>2</v>
      </c>
      <c r="EP135">
        <v>511.574</v>
      </c>
      <c r="EQ135">
        <v>527.272</v>
      </c>
      <c r="ER135">
        <v>22.6443</v>
      </c>
      <c r="ES135">
        <v>25.4538</v>
      </c>
      <c r="ET135">
        <v>29.9999</v>
      </c>
      <c r="EU135">
        <v>25.3214</v>
      </c>
      <c r="EV135">
        <v>25.2842</v>
      </c>
      <c r="EW135">
        <v>20.0445</v>
      </c>
      <c r="EX135">
        <v>26.2896</v>
      </c>
      <c r="EY135">
        <v>100</v>
      </c>
      <c r="EZ135">
        <v>22.6618</v>
      </c>
      <c r="FA135">
        <v>409.01</v>
      </c>
      <c r="FB135">
        <v>20</v>
      </c>
      <c r="FC135">
        <v>102.331</v>
      </c>
      <c r="FD135">
        <v>102.102</v>
      </c>
    </row>
    <row r="136" spans="1:160">
      <c r="A136">
        <v>120</v>
      </c>
      <c r="B136">
        <v>1604418467.1</v>
      </c>
      <c r="C136">
        <v>238</v>
      </c>
      <c r="D136" t="s">
        <v>511</v>
      </c>
      <c r="E136" t="s">
        <v>512</v>
      </c>
      <c r="F136">
        <v>1604418467.1</v>
      </c>
      <c r="G136">
        <f>BY136*AE136*(BU136-BV136)/(100*BN136*(1000-AE136*BU136))</f>
        <v>0</v>
      </c>
      <c r="H136">
        <f>BY136*AE136*(BT136-BS136*(1000-AE136*BV136)/(1000-AE136*BU136))/(100*BN136)</f>
        <v>0</v>
      </c>
      <c r="I136">
        <f>BS136 - IF(AE136&gt;1, H136*BN136*100.0/(AG136*CG136), 0)</f>
        <v>0</v>
      </c>
      <c r="J136">
        <f>((P136-G136/2)*I136-H136)/(P136+G136/2)</f>
        <v>0</v>
      </c>
      <c r="K136">
        <f>J136*(BZ136+CA136)/1000.0</f>
        <v>0</v>
      </c>
      <c r="L136">
        <f>(BS136 - IF(AE136&gt;1, H136*BN136*100.0/(AG136*CG136), 0))*(BZ136+CA136)/1000.0</f>
        <v>0</v>
      </c>
      <c r="M136">
        <f>2.0/((1/O136-1/N136)+SIGN(O136)*SQRT((1/O136-1/N136)*(1/O136-1/N136) + 4*BO136/((BO136+1)*(BO136+1))*(2*1/O136*1/N136-1/N136*1/N136)))</f>
        <v>0</v>
      </c>
      <c r="N136">
        <f>IF(LEFT(BP136,1)&lt;&gt;"0",IF(LEFT(BP136,1)="1",3.0,BQ136),$D$5+$E$5*(CG136*BZ136/($K$5*1000))+$F$5*(CG136*BZ136/($K$5*1000))*MAX(MIN(BN136,$J$5),$I$5)*MAX(MIN(BN136,$J$5),$I$5)+$G$5*MAX(MIN(BN136,$J$5),$I$5)*(CG136*BZ136/($K$5*1000))+$H$5*(CG136*BZ136/($K$5*1000))*(CG136*BZ136/($K$5*1000)))</f>
        <v>0</v>
      </c>
      <c r="O136">
        <f>G136*(1000-(1000*0.61365*exp(17.502*S136/(240.97+S136))/(BZ136+CA136)+BU136)/2)/(1000*0.61365*exp(17.502*S136/(240.97+S136))/(BZ136+CA136)-BU136)</f>
        <v>0</v>
      </c>
      <c r="P136">
        <f>1/((BO136+1)/(M136/1.6)+1/(N136/1.37)) + BO136/((BO136+1)/(M136/1.6) + BO136/(N136/1.37))</f>
        <v>0</v>
      </c>
      <c r="Q136">
        <f>(BK136*BM136)</f>
        <v>0</v>
      </c>
      <c r="R136">
        <f>(CB136+(Q136+2*0.95*5.67E-8*(((CB136+$B$7)+273)^4-(CB136+273)^4)-44100*G136)/(1.84*29.3*N136+8*0.95*5.67E-8*(CB136+273)^3))</f>
        <v>0</v>
      </c>
      <c r="S136">
        <f>($C$7*CC136+$D$7*CD136+$E$7*R136)</f>
        <v>0</v>
      </c>
      <c r="T136">
        <f>0.61365*exp(17.502*S136/(240.97+S136))</f>
        <v>0</v>
      </c>
      <c r="U136">
        <f>(V136/W136*100)</f>
        <v>0</v>
      </c>
      <c r="V136">
        <f>BU136*(BZ136+CA136)/1000</f>
        <v>0</v>
      </c>
      <c r="W136">
        <f>0.61365*exp(17.502*CB136/(240.97+CB136))</f>
        <v>0</v>
      </c>
      <c r="X136">
        <f>(T136-BU136*(BZ136+CA136)/1000)</f>
        <v>0</v>
      </c>
      <c r="Y136">
        <f>(-G136*44100)</f>
        <v>0</v>
      </c>
      <c r="Z136">
        <f>2*29.3*N136*0.92*(CB136-S136)</f>
        <v>0</v>
      </c>
      <c r="AA136">
        <f>2*0.95*5.67E-8*(((CB136+$B$7)+273)^4-(S136+273)^4)</f>
        <v>0</v>
      </c>
      <c r="AB136">
        <f>Q136+AA136+Y136+Z136</f>
        <v>0</v>
      </c>
      <c r="AC136">
        <v>0</v>
      </c>
      <c r="AD136">
        <v>0</v>
      </c>
      <c r="AE136">
        <f>IF(AC136*$H$13&gt;=AG136,1.0,(AG136/(AG136-AC136*$H$13)))</f>
        <v>0</v>
      </c>
      <c r="AF136">
        <f>(AE136-1)*100</f>
        <v>0</v>
      </c>
      <c r="AG136">
        <f>MAX(0,($B$13+$C$13*CG136)/(1+$D$13*CG136)*BZ136/(CB136+273)*$E$13)</f>
        <v>0</v>
      </c>
      <c r="AH136" t="s">
        <v>271</v>
      </c>
      <c r="AI136" t="s">
        <v>271</v>
      </c>
      <c r="AJ136">
        <v>0</v>
      </c>
      <c r="AK136">
        <v>0</v>
      </c>
      <c r="AL136">
        <f>AK136-AJ136</f>
        <v>0</v>
      </c>
      <c r="AM136">
        <f>AL136/AK136</f>
        <v>0</v>
      </c>
      <c r="AN136">
        <v>0</v>
      </c>
      <c r="AO136" t="s">
        <v>271</v>
      </c>
      <c r="AP136" t="s">
        <v>271</v>
      </c>
      <c r="AQ136">
        <v>0</v>
      </c>
      <c r="AR136">
        <v>0</v>
      </c>
      <c r="AS136">
        <f>1-AQ136/AR136</f>
        <v>0</v>
      </c>
      <c r="AT136">
        <v>0.5</v>
      </c>
      <c r="AU136">
        <f>BK136</f>
        <v>0</v>
      </c>
      <c r="AV136">
        <f>H136</f>
        <v>0</v>
      </c>
      <c r="AW136">
        <f>AS136*AT136*AU136</f>
        <v>0</v>
      </c>
      <c r="AX136">
        <f>BC136/AR136</f>
        <v>0</v>
      </c>
      <c r="AY136">
        <f>(AV136-AN136)/AU136</f>
        <v>0</v>
      </c>
      <c r="AZ136">
        <f>(AK136-AR136)/AR136</f>
        <v>0</v>
      </c>
      <c r="BA136" t="s">
        <v>271</v>
      </c>
      <c r="BB136">
        <v>0</v>
      </c>
      <c r="BC136">
        <f>AR136-BB136</f>
        <v>0</v>
      </c>
      <c r="BD136">
        <f>(AR136-AQ136)/(AR136-BB136)</f>
        <v>0</v>
      </c>
      <c r="BE136">
        <f>(AK136-AR136)/(AK136-BB136)</f>
        <v>0</v>
      </c>
      <c r="BF136">
        <f>(AR136-AQ136)/(AR136-AJ136)</f>
        <v>0</v>
      </c>
      <c r="BG136">
        <f>(AK136-AR136)/(AK136-AJ136)</f>
        <v>0</v>
      </c>
      <c r="BH136">
        <f>(BD136*BB136/AQ136)</f>
        <v>0</v>
      </c>
      <c r="BI136">
        <f>(1-BH136)</f>
        <v>0</v>
      </c>
      <c r="BJ136">
        <f>$B$11*CH136+$C$11*CI136+$F$11*CJ136*(1-CM136)</f>
        <v>0</v>
      </c>
      <c r="BK136">
        <f>BJ136*BL136</f>
        <v>0</v>
      </c>
      <c r="BL136">
        <f>($B$11*$D$9+$C$11*$D$9+$F$11*((CW136+CO136)/MAX(CW136+CO136+CX136, 0.1)*$I$9+CX136/MAX(CW136+CO136+CX136, 0.1)*$J$9))/($B$11+$C$11+$F$11)</f>
        <v>0</v>
      </c>
      <c r="BM136">
        <f>($B$11*$K$9+$C$11*$K$9+$F$11*((CW136+CO136)/MAX(CW136+CO136+CX136, 0.1)*$P$9+CX136/MAX(CW136+CO136+CX136, 0.1)*$Q$9))/($B$11+$C$11+$F$11)</f>
        <v>0</v>
      </c>
      <c r="BN136">
        <v>6</v>
      </c>
      <c r="BO136">
        <v>0.5</v>
      </c>
      <c r="BP136" t="s">
        <v>272</v>
      </c>
      <c r="BQ136">
        <v>2</v>
      </c>
      <c r="BR136">
        <v>1604418467.1</v>
      </c>
      <c r="BS136">
        <v>372.65</v>
      </c>
      <c r="BT136">
        <v>402.529</v>
      </c>
      <c r="BU136">
        <v>21.7466</v>
      </c>
      <c r="BV136">
        <v>20.0364</v>
      </c>
      <c r="BW136">
        <v>372.636</v>
      </c>
      <c r="BX136">
        <v>21.4188</v>
      </c>
      <c r="BY136">
        <v>500.041</v>
      </c>
      <c r="BZ136">
        <v>100.542</v>
      </c>
      <c r="CA136">
        <v>0.0999841</v>
      </c>
      <c r="CB136">
        <v>25.1217</v>
      </c>
      <c r="CC136">
        <v>24.9884</v>
      </c>
      <c r="CD136">
        <v>999.9</v>
      </c>
      <c r="CE136">
        <v>0</v>
      </c>
      <c r="CF136">
        <v>0</v>
      </c>
      <c r="CG136">
        <v>10008.8</v>
      </c>
      <c r="CH136">
        <v>0</v>
      </c>
      <c r="CI136">
        <v>1.06395</v>
      </c>
      <c r="CJ136">
        <v>1199.81</v>
      </c>
      <c r="CK136">
        <v>0.967003</v>
      </c>
      <c r="CL136">
        <v>0.0329973</v>
      </c>
      <c r="CM136">
        <v>0</v>
      </c>
      <c r="CN136">
        <v>2.1677</v>
      </c>
      <c r="CO136">
        <v>0</v>
      </c>
      <c r="CP136">
        <v>8225.66</v>
      </c>
      <c r="CQ136">
        <v>11399.6</v>
      </c>
      <c r="CR136">
        <v>38.125</v>
      </c>
      <c r="CS136">
        <v>41.187</v>
      </c>
      <c r="CT136">
        <v>39.562</v>
      </c>
      <c r="CU136">
        <v>39.937</v>
      </c>
      <c r="CV136">
        <v>38.375</v>
      </c>
      <c r="CW136">
        <v>1160.22</v>
      </c>
      <c r="CX136">
        <v>39.59</v>
      </c>
      <c r="CY136">
        <v>0</v>
      </c>
      <c r="CZ136">
        <v>1604418467.3</v>
      </c>
      <c r="DA136">
        <v>0</v>
      </c>
      <c r="DB136">
        <v>2.53941538461538</v>
      </c>
      <c r="DC136">
        <v>0.649764099871287</v>
      </c>
      <c r="DD136">
        <v>406.172307945062</v>
      </c>
      <c r="DE136">
        <v>8175.73538461538</v>
      </c>
      <c r="DF136">
        <v>15</v>
      </c>
      <c r="DG136">
        <v>1604417947.1</v>
      </c>
      <c r="DH136" t="s">
        <v>273</v>
      </c>
      <c r="DI136">
        <v>1604417940.1</v>
      </c>
      <c r="DJ136">
        <v>1604417947.1</v>
      </c>
      <c r="DK136">
        <v>1</v>
      </c>
      <c r="DL136">
        <v>-0.134</v>
      </c>
      <c r="DM136">
        <v>0.013</v>
      </c>
      <c r="DN136">
        <v>0.037</v>
      </c>
      <c r="DO136">
        <v>0.31</v>
      </c>
      <c r="DP136">
        <v>420</v>
      </c>
      <c r="DQ136">
        <v>20</v>
      </c>
      <c r="DR136">
        <v>0.08</v>
      </c>
      <c r="DS136">
        <v>0.06</v>
      </c>
      <c r="DT136">
        <v>0</v>
      </c>
      <c r="DU136">
        <v>0</v>
      </c>
      <c r="DV136" t="s">
        <v>274</v>
      </c>
      <c r="DW136">
        <v>100</v>
      </c>
      <c r="DX136">
        <v>100</v>
      </c>
      <c r="DY136">
        <v>0.014</v>
      </c>
      <c r="DZ136">
        <v>0.3278</v>
      </c>
      <c r="EA136">
        <v>-0.278027610152098</v>
      </c>
      <c r="EB136">
        <v>0.00106189765250334</v>
      </c>
      <c r="EC136">
        <v>-8.23004791133579e-07</v>
      </c>
      <c r="ED136">
        <v>1.95222372915411e-10</v>
      </c>
      <c r="EE136">
        <v>0.0605696754882689</v>
      </c>
      <c r="EF136">
        <v>0.0242991256848972</v>
      </c>
      <c r="EG136">
        <v>-0.00102667963148939</v>
      </c>
      <c r="EH136">
        <v>2.21636158600722e-05</v>
      </c>
      <c r="EI136">
        <v>2</v>
      </c>
      <c r="EJ136">
        <v>2037</v>
      </c>
      <c r="EK136">
        <v>1</v>
      </c>
      <c r="EL136">
        <v>24</v>
      </c>
      <c r="EM136">
        <v>8.8</v>
      </c>
      <c r="EN136">
        <v>8.7</v>
      </c>
      <c r="EO136">
        <v>2</v>
      </c>
      <c r="EP136">
        <v>511.589</v>
      </c>
      <c r="EQ136">
        <v>527.215</v>
      </c>
      <c r="ER136">
        <v>22.6487</v>
      </c>
      <c r="ES136">
        <v>25.4538</v>
      </c>
      <c r="ET136">
        <v>30</v>
      </c>
      <c r="EU136">
        <v>25.3214</v>
      </c>
      <c r="EV136">
        <v>25.2842</v>
      </c>
      <c r="EW136">
        <v>20.1979</v>
      </c>
      <c r="EX136">
        <v>26.2896</v>
      </c>
      <c r="EY136">
        <v>100</v>
      </c>
      <c r="EZ136">
        <v>22.6618</v>
      </c>
      <c r="FA136">
        <v>414.06</v>
      </c>
      <c r="FB136">
        <v>20</v>
      </c>
      <c r="FC136">
        <v>102.332</v>
      </c>
      <c r="FD136">
        <v>102.103</v>
      </c>
    </row>
    <row r="137" spans="1:160">
      <c r="A137">
        <v>121</v>
      </c>
      <c r="B137">
        <v>1604418468.6</v>
      </c>
      <c r="C137">
        <v>239.5</v>
      </c>
      <c r="D137" t="s">
        <v>513</v>
      </c>
      <c r="E137" t="s">
        <v>514</v>
      </c>
      <c r="F137">
        <v>1604418468.6</v>
      </c>
      <c r="G137">
        <f>BY137*AE137*(BU137-BV137)/(100*BN137*(1000-AE137*BU137))</f>
        <v>0</v>
      </c>
      <c r="H137">
        <f>BY137*AE137*(BT137-BS137*(1000-AE137*BV137)/(1000-AE137*BU137))/(100*BN137)</f>
        <v>0</v>
      </c>
      <c r="I137">
        <f>BS137 - IF(AE137&gt;1, H137*BN137*100.0/(AG137*CG137), 0)</f>
        <v>0</v>
      </c>
      <c r="J137">
        <f>((P137-G137/2)*I137-H137)/(P137+G137/2)</f>
        <v>0</v>
      </c>
      <c r="K137">
        <f>J137*(BZ137+CA137)/1000.0</f>
        <v>0</v>
      </c>
      <c r="L137">
        <f>(BS137 - IF(AE137&gt;1, H137*BN137*100.0/(AG137*CG137), 0))*(BZ137+CA137)/1000.0</f>
        <v>0</v>
      </c>
      <c r="M137">
        <f>2.0/((1/O137-1/N137)+SIGN(O137)*SQRT((1/O137-1/N137)*(1/O137-1/N137) + 4*BO137/((BO137+1)*(BO137+1))*(2*1/O137*1/N137-1/N137*1/N137)))</f>
        <v>0</v>
      </c>
      <c r="N137">
        <f>IF(LEFT(BP137,1)&lt;&gt;"0",IF(LEFT(BP137,1)="1",3.0,BQ137),$D$5+$E$5*(CG137*BZ137/($K$5*1000))+$F$5*(CG137*BZ137/($K$5*1000))*MAX(MIN(BN137,$J$5),$I$5)*MAX(MIN(BN137,$J$5),$I$5)+$G$5*MAX(MIN(BN137,$J$5),$I$5)*(CG137*BZ137/($K$5*1000))+$H$5*(CG137*BZ137/($K$5*1000))*(CG137*BZ137/($K$5*1000)))</f>
        <v>0</v>
      </c>
      <c r="O137">
        <f>G137*(1000-(1000*0.61365*exp(17.502*S137/(240.97+S137))/(BZ137+CA137)+BU137)/2)/(1000*0.61365*exp(17.502*S137/(240.97+S137))/(BZ137+CA137)-BU137)</f>
        <v>0</v>
      </c>
      <c r="P137">
        <f>1/((BO137+1)/(M137/1.6)+1/(N137/1.37)) + BO137/((BO137+1)/(M137/1.6) + BO137/(N137/1.37))</f>
        <v>0</v>
      </c>
      <c r="Q137">
        <f>(BK137*BM137)</f>
        <v>0</v>
      </c>
      <c r="R137">
        <f>(CB137+(Q137+2*0.95*5.67E-8*(((CB137+$B$7)+273)^4-(CB137+273)^4)-44100*G137)/(1.84*29.3*N137+8*0.95*5.67E-8*(CB137+273)^3))</f>
        <v>0</v>
      </c>
      <c r="S137">
        <f>($C$7*CC137+$D$7*CD137+$E$7*R137)</f>
        <v>0</v>
      </c>
      <c r="T137">
        <f>0.61365*exp(17.502*S137/(240.97+S137))</f>
        <v>0</v>
      </c>
      <c r="U137">
        <f>(V137/W137*100)</f>
        <v>0</v>
      </c>
      <c r="V137">
        <f>BU137*(BZ137+CA137)/1000</f>
        <v>0</v>
      </c>
      <c r="W137">
        <f>0.61365*exp(17.502*CB137/(240.97+CB137))</f>
        <v>0</v>
      </c>
      <c r="X137">
        <f>(T137-BU137*(BZ137+CA137)/1000)</f>
        <v>0</v>
      </c>
      <c r="Y137">
        <f>(-G137*44100)</f>
        <v>0</v>
      </c>
      <c r="Z137">
        <f>2*29.3*N137*0.92*(CB137-S137)</f>
        <v>0</v>
      </c>
      <c r="AA137">
        <f>2*0.95*5.67E-8*(((CB137+$B$7)+273)^4-(S137+273)^4)</f>
        <v>0</v>
      </c>
      <c r="AB137">
        <f>Q137+AA137+Y137+Z137</f>
        <v>0</v>
      </c>
      <c r="AC137">
        <v>0</v>
      </c>
      <c r="AD137">
        <v>0</v>
      </c>
      <c r="AE137">
        <f>IF(AC137*$H$13&gt;=AG137,1.0,(AG137/(AG137-AC137*$H$13)))</f>
        <v>0</v>
      </c>
      <c r="AF137">
        <f>(AE137-1)*100</f>
        <v>0</v>
      </c>
      <c r="AG137">
        <f>MAX(0,($B$13+$C$13*CG137)/(1+$D$13*CG137)*BZ137/(CB137+273)*$E$13)</f>
        <v>0</v>
      </c>
      <c r="AH137" t="s">
        <v>271</v>
      </c>
      <c r="AI137" t="s">
        <v>271</v>
      </c>
      <c r="AJ137">
        <v>0</v>
      </c>
      <c r="AK137">
        <v>0</v>
      </c>
      <c r="AL137">
        <f>AK137-AJ137</f>
        <v>0</v>
      </c>
      <c r="AM137">
        <f>AL137/AK137</f>
        <v>0</v>
      </c>
      <c r="AN137">
        <v>0</v>
      </c>
      <c r="AO137" t="s">
        <v>271</v>
      </c>
      <c r="AP137" t="s">
        <v>271</v>
      </c>
      <c r="AQ137">
        <v>0</v>
      </c>
      <c r="AR137">
        <v>0</v>
      </c>
      <c r="AS137">
        <f>1-AQ137/AR137</f>
        <v>0</v>
      </c>
      <c r="AT137">
        <v>0.5</v>
      </c>
      <c r="AU137">
        <f>BK137</f>
        <v>0</v>
      </c>
      <c r="AV137">
        <f>H137</f>
        <v>0</v>
      </c>
      <c r="AW137">
        <f>AS137*AT137*AU137</f>
        <v>0</v>
      </c>
      <c r="AX137">
        <f>BC137/AR137</f>
        <v>0</v>
      </c>
      <c r="AY137">
        <f>(AV137-AN137)/AU137</f>
        <v>0</v>
      </c>
      <c r="AZ137">
        <f>(AK137-AR137)/AR137</f>
        <v>0</v>
      </c>
      <c r="BA137" t="s">
        <v>271</v>
      </c>
      <c r="BB137">
        <v>0</v>
      </c>
      <c r="BC137">
        <f>AR137-BB137</f>
        <v>0</v>
      </c>
      <c r="BD137">
        <f>(AR137-AQ137)/(AR137-BB137)</f>
        <v>0</v>
      </c>
      <c r="BE137">
        <f>(AK137-AR137)/(AK137-BB137)</f>
        <v>0</v>
      </c>
      <c r="BF137">
        <f>(AR137-AQ137)/(AR137-AJ137)</f>
        <v>0</v>
      </c>
      <c r="BG137">
        <f>(AK137-AR137)/(AK137-AJ137)</f>
        <v>0</v>
      </c>
      <c r="BH137">
        <f>(BD137*BB137/AQ137)</f>
        <v>0</v>
      </c>
      <c r="BI137">
        <f>(1-BH137)</f>
        <v>0</v>
      </c>
      <c r="BJ137">
        <f>$B$11*CH137+$C$11*CI137+$F$11*CJ137*(1-CM137)</f>
        <v>0</v>
      </c>
      <c r="BK137">
        <f>BJ137*BL137</f>
        <v>0</v>
      </c>
      <c r="BL137">
        <f>($B$11*$D$9+$C$11*$D$9+$F$11*((CW137+CO137)/MAX(CW137+CO137+CX137, 0.1)*$I$9+CX137/MAX(CW137+CO137+CX137, 0.1)*$J$9))/($B$11+$C$11+$F$11)</f>
        <v>0</v>
      </c>
      <c r="BM137">
        <f>($B$11*$K$9+$C$11*$K$9+$F$11*((CW137+CO137)/MAX(CW137+CO137+CX137, 0.1)*$P$9+CX137/MAX(CW137+CO137+CX137, 0.1)*$Q$9))/($B$11+$C$11+$F$11)</f>
        <v>0</v>
      </c>
      <c r="BN137">
        <v>6</v>
      </c>
      <c r="BO137">
        <v>0.5</v>
      </c>
      <c r="BP137" t="s">
        <v>272</v>
      </c>
      <c r="BQ137">
        <v>2</v>
      </c>
      <c r="BR137">
        <v>1604418468.6</v>
      </c>
      <c r="BS137">
        <v>375.018</v>
      </c>
      <c r="BT137">
        <v>405.009</v>
      </c>
      <c r="BU137">
        <v>21.7489</v>
      </c>
      <c r="BV137">
        <v>20.0367</v>
      </c>
      <c r="BW137">
        <v>375.003</v>
      </c>
      <c r="BX137">
        <v>21.4211</v>
      </c>
      <c r="BY137">
        <v>500.017</v>
      </c>
      <c r="BZ137">
        <v>100.542</v>
      </c>
      <c r="CA137">
        <v>0.09988</v>
      </c>
      <c r="CB137">
        <v>25.1215</v>
      </c>
      <c r="CC137">
        <v>24.9875</v>
      </c>
      <c r="CD137">
        <v>999.9</v>
      </c>
      <c r="CE137">
        <v>0</v>
      </c>
      <c r="CF137">
        <v>0</v>
      </c>
      <c r="CG137">
        <v>10024.4</v>
      </c>
      <c r="CH137">
        <v>0</v>
      </c>
      <c r="CI137">
        <v>1.06395</v>
      </c>
      <c r="CJ137">
        <v>1199.81</v>
      </c>
      <c r="CK137">
        <v>0.967003</v>
      </c>
      <c r="CL137">
        <v>0.0329973</v>
      </c>
      <c r="CM137">
        <v>0</v>
      </c>
      <c r="CN137">
        <v>2.4748</v>
      </c>
      <c r="CO137">
        <v>0</v>
      </c>
      <c r="CP137">
        <v>8233.85</v>
      </c>
      <c r="CQ137">
        <v>11399.6</v>
      </c>
      <c r="CR137">
        <v>38.125</v>
      </c>
      <c r="CS137">
        <v>41.187</v>
      </c>
      <c r="CT137">
        <v>39.562</v>
      </c>
      <c r="CU137">
        <v>39.875</v>
      </c>
      <c r="CV137">
        <v>38.437</v>
      </c>
      <c r="CW137">
        <v>1160.22</v>
      </c>
      <c r="CX137">
        <v>39.59</v>
      </c>
      <c r="CY137">
        <v>0</v>
      </c>
      <c r="CZ137">
        <v>1604418468.5</v>
      </c>
      <c r="DA137">
        <v>0</v>
      </c>
      <c r="DB137">
        <v>2.56397307692308</v>
      </c>
      <c r="DC137">
        <v>0.435723078253001</v>
      </c>
      <c r="DD137">
        <v>408.10290543104</v>
      </c>
      <c r="DE137">
        <v>8183.82346153846</v>
      </c>
      <c r="DF137">
        <v>15</v>
      </c>
      <c r="DG137">
        <v>1604417947.1</v>
      </c>
      <c r="DH137" t="s">
        <v>273</v>
      </c>
      <c r="DI137">
        <v>1604417940.1</v>
      </c>
      <c r="DJ137">
        <v>1604417947.1</v>
      </c>
      <c r="DK137">
        <v>1</v>
      </c>
      <c r="DL137">
        <v>-0.134</v>
      </c>
      <c r="DM137">
        <v>0.013</v>
      </c>
      <c r="DN137">
        <v>0.037</v>
      </c>
      <c r="DO137">
        <v>0.31</v>
      </c>
      <c r="DP137">
        <v>420</v>
      </c>
      <c r="DQ137">
        <v>20</v>
      </c>
      <c r="DR137">
        <v>0.08</v>
      </c>
      <c r="DS137">
        <v>0.06</v>
      </c>
      <c r="DT137">
        <v>0</v>
      </c>
      <c r="DU137">
        <v>0</v>
      </c>
      <c r="DV137" t="s">
        <v>274</v>
      </c>
      <c r="DW137">
        <v>100</v>
      </c>
      <c r="DX137">
        <v>100</v>
      </c>
      <c r="DY137">
        <v>0.015</v>
      </c>
      <c r="DZ137">
        <v>0.3278</v>
      </c>
      <c r="EA137">
        <v>-0.278027610152098</v>
      </c>
      <c r="EB137">
        <v>0.00106189765250334</v>
      </c>
      <c r="EC137">
        <v>-8.23004791133579e-07</v>
      </c>
      <c r="ED137">
        <v>1.95222372915411e-10</v>
      </c>
      <c r="EE137">
        <v>0.0605696754882689</v>
      </c>
      <c r="EF137">
        <v>0.0242991256848972</v>
      </c>
      <c r="EG137">
        <v>-0.00102667963148939</v>
      </c>
      <c r="EH137">
        <v>2.21636158600722e-05</v>
      </c>
      <c r="EI137">
        <v>2</v>
      </c>
      <c r="EJ137">
        <v>2037</v>
      </c>
      <c r="EK137">
        <v>1</v>
      </c>
      <c r="EL137">
        <v>24</v>
      </c>
      <c r="EM137">
        <v>8.8</v>
      </c>
      <c r="EN137">
        <v>8.7</v>
      </c>
      <c r="EO137">
        <v>2</v>
      </c>
      <c r="EP137">
        <v>511.617</v>
      </c>
      <c r="EQ137">
        <v>527.272</v>
      </c>
      <c r="ER137">
        <v>22.6524</v>
      </c>
      <c r="ES137">
        <v>25.4538</v>
      </c>
      <c r="ET137">
        <v>30</v>
      </c>
      <c r="EU137">
        <v>25.3214</v>
      </c>
      <c r="EV137">
        <v>25.2842</v>
      </c>
      <c r="EW137">
        <v>20.2692</v>
      </c>
      <c r="EX137">
        <v>26.2896</v>
      </c>
      <c r="EY137">
        <v>100</v>
      </c>
      <c r="EZ137">
        <v>22.6699</v>
      </c>
      <c r="FA137">
        <v>419.08</v>
      </c>
      <c r="FB137">
        <v>20</v>
      </c>
      <c r="FC137">
        <v>102.332</v>
      </c>
      <c r="FD137">
        <v>102.104</v>
      </c>
    </row>
    <row r="138" spans="1:160">
      <c r="A138">
        <v>122</v>
      </c>
      <c r="B138">
        <v>1604418471.1</v>
      </c>
      <c r="C138">
        <v>242</v>
      </c>
      <c r="D138" t="s">
        <v>515</v>
      </c>
      <c r="E138" t="s">
        <v>516</v>
      </c>
      <c r="F138">
        <v>1604418471.1</v>
      </c>
      <c r="G138">
        <f>BY138*AE138*(BU138-BV138)/(100*BN138*(1000-AE138*BU138))</f>
        <v>0</v>
      </c>
      <c r="H138">
        <f>BY138*AE138*(BT138-BS138*(1000-AE138*BV138)/(1000-AE138*BU138))/(100*BN138)</f>
        <v>0</v>
      </c>
      <c r="I138">
        <f>BS138 - IF(AE138&gt;1, H138*BN138*100.0/(AG138*CG138), 0)</f>
        <v>0</v>
      </c>
      <c r="J138">
        <f>((P138-G138/2)*I138-H138)/(P138+G138/2)</f>
        <v>0</v>
      </c>
      <c r="K138">
        <f>J138*(BZ138+CA138)/1000.0</f>
        <v>0</v>
      </c>
      <c r="L138">
        <f>(BS138 - IF(AE138&gt;1, H138*BN138*100.0/(AG138*CG138), 0))*(BZ138+CA138)/1000.0</f>
        <v>0</v>
      </c>
      <c r="M138">
        <f>2.0/((1/O138-1/N138)+SIGN(O138)*SQRT((1/O138-1/N138)*(1/O138-1/N138) + 4*BO138/((BO138+1)*(BO138+1))*(2*1/O138*1/N138-1/N138*1/N138)))</f>
        <v>0</v>
      </c>
      <c r="N138">
        <f>IF(LEFT(BP138,1)&lt;&gt;"0",IF(LEFT(BP138,1)="1",3.0,BQ138),$D$5+$E$5*(CG138*BZ138/($K$5*1000))+$F$5*(CG138*BZ138/($K$5*1000))*MAX(MIN(BN138,$J$5),$I$5)*MAX(MIN(BN138,$J$5),$I$5)+$G$5*MAX(MIN(BN138,$J$5),$I$5)*(CG138*BZ138/($K$5*1000))+$H$5*(CG138*BZ138/($K$5*1000))*(CG138*BZ138/($K$5*1000)))</f>
        <v>0</v>
      </c>
      <c r="O138">
        <f>G138*(1000-(1000*0.61365*exp(17.502*S138/(240.97+S138))/(BZ138+CA138)+BU138)/2)/(1000*0.61365*exp(17.502*S138/(240.97+S138))/(BZ138+CA138)-BU138)</f>
        <v>0</v>
      </c>
      <c r="P138">
        <f>1/((BO138+1)/(M138/1.6)+1/(N138/1.37)) + BO138/((BO138+1)/(M138/1.6) + BO138/(N138/1.37))</f>
        <v>0</v>
      </c>
      <c r="Q138">
        <f>(BK138*BM138)</f>
        <v>0</v>
      </c>
      <c r="R138">
        <f>(CB138+(Q138+2*0.95*5.67E-8*(((CB138+$B$7)+273)^4-(CB138+273)^4)-44100*G138)/(1.84*29.3*N138+8*0.95*5.67E-8*(CB138+273)^3))</f>
        <v>0</v>
      </c>
      <c r="S138">
        <f>($C$7*CC138+$D$7*CD138+$E$7*R138)</f>
        <v>0</v>
      </c>
      <c r="T138">
        <f>0.61365*exp(17.502*S138/(240.97+S138))</f>
        <v>0</v>
      </c>
      <c r="U138">
        <f>(V138/W138*100)</f>
        <v>0</v>
      </c>
      <c r="V138">
        <f>BU138*(BZ138+CA138)/1000</f>
        <v>0</v>
      </c>
      <c r="W138">
        <f>0.61365*exp(17.502*CB138/(240.97+CB138))</f>
        <v>0</v>
      </c>
      <c r="X138">
        <f>(T138-BU138*(BZ138+CA138)/1000)</f>
        <v>0</v>
      </c>
      <c r="Y138">
        <f>(-G138*44100)</f>
        <v>0</v>
      </c>
      <c r="Z138">
        <f>2*29.3*N138*0.92*(CB138-S138)</f>
        <v>0</v>
      </c>
      <c r="AA138">
        <f>2*0.95*5.67E-8*(((CB138+$B$7)+273)^4-(S138+273)^4)</f>
        <v>0</v>
      </c>
      <c r="AB138">
        <f>Q138+AA138+Y138+Z138</f>
        <v>0</v>
      </c>
      <c r="AC138">
        <v>0</v>
      </c>
      <c r="AD138">
        <v>0</v>
      </c>
      <c r="AE138">
        <f>IF(AC138*$H$13&gt;=AG138,1.0,(AG138/(AG138-AC138*$H$13)))</f>
        <v>0</v>
      </c>
      <c r="AF138">
        <f>(AE138-1)*100</f>
        <v>0</v>
      </c>
      <c r="AG138">
        <f>MAX(0,($B$13+$C$13*CG138)/(1+$D$13*CG138)*BZ138/(CB138+273)*$E$13)</f>
        <v>0</v>
      </c>
      <c r="AH138" t="s">
        <v>271</v>
      </c>
      <c r="AI138" t="s">
        <v>271</v>
      </c>
      <c r="AJ138">
        <v>0</v>
      </c>
      <c r="AK138">
        <v>0</v>
      </c>
      <c r="AL138">
        <f>AK138-AJ138</f>
        <v>0</v>
      </c>
      <c r="AM138">
        <f>AL138/AK138</f>
        <v>0</v>
      </c>
      <c r="AN138">
        <v>0</v>
      </c>
      <c r="AO138" t="s">
        <v>271</v>
      </c>
      <c r="AP138" t="s">
        <v>271</v>
      </c>
      <c r="AQ138">
        <v>0</v>
      </c>
      <c r="AR138">
        <v>0</v>
      </c>
      <c r="AS138">
        <f>1-AQ138/AR138</f>
        <v>0</v>
      </c>
      <c r="AT138">
        <v>0.5</v>
      </c>
      <c r="AU138">
        <f>BK138</f>
        <v>0</v>
      </c>
      <c r="AV138">
        <f>H138</f>
        <v>0</v>
      </c>
      <c r="AW138">
        <f>AS138*AT138*AU138</f>
        <v>0</v>
      </c>
      <c r="AX138">
        <f>BC138/AR138</f>
        <v>0</v>
      </c>
      <c r="AY138">
        <f>(AV138-AN138)/AU138</f>
        <v>0</v>
      </c>
      <c r="AZ138">
        <f>(AK138-AR138)/AR138</f>
        <v>0</v>
      </c>
      <c r="BA138" t="s">
        <v>271</v>
      </c>
      <c r="BB138">
        <v>0</v>
      </c>
      <c r="BC138">
        <f>AR138-BB138</f>
        <v>0</v>
      </c>
      <c r="BD138">
        <f>(AR138-AQ138)/(AR138-BB138)</f>
        <v>0</v>
      </c>
      <c r="BE138">
        <f>(AK138-AR138)/(AK138-BB138)</f>
        <v>0</v>
      </c>
      <c r="BF138">
        <f>(AR138-AQ138)/(AR138-AJ138)</f>
        <v>0</v>
      </c>
      <c r="BG138">
        <f>(AK138-AR138)/(AK138-AJ138)</f>
        <v>0</v>
      </c>
      <c r="BH138">
        <f>(BD138*BB138/AQ138)</f>
        <v>0</v>
      </c>
      <c r="BI138">
        <f>(1-BH138)</f>
        <v>0</v>
      </c>
      <c r="BJ138">
        <f>$B$11*CH138+$C$11*CI138+$F$11*CJ138*(1-CM138)</f>
        <v>0</v>
      </c>
      <c r="BK138">
        <f>BJ138*BL138</f>
        <v>0</v>
      </c>
      <c r="BL138">
        <f>($B$11*$D$9+$C$11*$D$9+$F$11*((CW138+CO138)/MAX(CW138+CO138+CX138, 0.1)*$I$9+CX138/MAX(CW138+CO138+CX138, 0.1)*$J$9))/($B$11+$C$11+$F$11)</f>
        <v>0</v>
      </c>
      <c r="BM138">
        <f>($B$11*$K$9+$C$11*$K$9+$F$11*((CW138+CO138)/MAX(CW138+CO138+CX138, 0.1)*$P$9+CX138/MAX(CW138+CO138+CX138, 0.1)*$Q$9))/($B$11+$C$11+$F$11)</f>
        <v>0</v>
      </c>
      <c r="BN138">
        <v>6</v>
      </c>
      <c r="BO138">
        <v>0.5</v>
      </c>
      <c r="BP138" t="s">
        <v>272</v>
      </c>
      <c r="BQ138">
        <v>2</v>
      </c>
      <c r="BR138">
        <v>1604418471.1</v>
      </c>
      <c r="BS138">
        <v>378.964</v>
      </c>
      <c r="BT138">
        <v>409.1</v>
      </c>
      <c r="BU138">
        <v>21.7531</v>
      </c>
      <c r="BV138">
        <v>20.0393</v>
      </c>
      <c r="BW138">
        <v>378.947</v>
      </c>
      <c r="BX138">
        <v>21.4252</v>
      </c>
      <c r="BY138">
        <v>500.039</v>
      </c>
      <c r="BZ138">
        <v>100.542</v>
      </c>
      <c r="CA138">
        <v>0.100402</v>
      </c>
      <c r="CB138">
        <v>25.1217</v>
      </c>
      <c r="CC138">
        <v>24.985</v>
      </c>
      <c r="CD138">
        <v>999.9</v>
      </c>
      <c r="CE138">
        <v>0</v>
      </c>
      <c r="CF138">
        <v>0</v>
      </c>
      <c r="CG138">
        <v>9962.5</v>
      </c>
      <c r="CH138">
        <v>0</v>
      </c>
      <c r="CI138">
        <v>1.06395</v>
      </c>
      <c r="CJ138">
        <v>1199.81</v>
      </c>
      <c r="CK138">
        <v>0.967003</v>
      </c>
      <c r="CL138">
        <v>0.0329973</v>
      </c>
      <c r="CM138">
        <v>0</v>
      </c>
      <c r="CN138">
        <v>2.7025</v>
      </c>
      <c r="CO138">
        <v>0</v>
      </c>
      <c r="CP138">
        <v>8250.67</v>
      </c>
      <c r="CQ138">
        <v>11399.7</v>
      </c>
      <c r="CR138">
        <v>38.125</v>
      </c>
      <c r="CS138">
        <v>41.187</v>
      </c>
      <c r="CT138">
        <v>39.562</v>
      </c>
      <c r="CU138">
        <v>39.937</v>
      </c>
      <c r="CV138">
        <v>38.375</v>
      </c>
      <c r="CW138">
        <v>1160.22</v>
      </c>
      <c r="CX138">
        <v>39.59</v>
      </c>
      <c r="CY138">
        <v>0</v>
      </c>
      <c r="CZ138">
        <v>1604418470.9</v>
      </c>
      <c r="DA138">
        <v>0</v>
      </c>
      <c r="DB138">
        <v>2.5707</v>
      </c>
      <c r="DC138">
        <v>0.507480346448747</v>
      </c>
      <c r="DD138">
        <v>411.704957278871</v>
      </c>
      <c r="DE138">
        <v>8200.14961538461</v>
      </c>
      <c r="DF138">
        <v>15</v>
      </c>
      <c r="DG138">
        <v>1604417947.1</v>
      </c>
      <c r="DH138" t="s">
        <v>273</v>
      </c>
      <c r="DI138">
        <v>1604417940.1</v>
      </c>
      <c r="DJ138">
        <v>1604417947.1</v>
      </c>
      <c r="DK138">
        <v>1</v>
      </c>
      <c r="DL138">
        <v>-0.134</v>
      </c>
      <c r="DM138">
        <v>0.013</v>
      </c>
      <c r="DN138">
        <v>0.037</v>
      </c>
      <c r="DO138">
        <v>0.31</v>
      </c>
      <c r="DP138">
        <v>420</v>
      </c>
      <c r="DQ138">
        <v>20</v>
      </c>
      <c r="DR138">
        <v>0.08</v>
      </c>
      <c r="DS138">
        <v>0.06</v>
      </c>
      <c r="DT138">
        <v>0</v>
      </c>
      <c r="DU138">
        <v>0</v>
      </c>
      <c r="DV138" t="s">
        <v>274</v>
      </c>
      <c r="DW138">
        <v>100</v>
      </c>
      <c r="DX138">
        <v>100</v>
      </c>
      <c r="DY138">
        <v>0.017</v>
      </c>
      <c r="DZ138">
        <v>0.3279</v>
      </c>
      <c r="EA138">
        <v>-0.278027610152098</v>
      </c>
      <c r="EB138">
        <v>0.00106189765250334</v>
      </c>
      <c r="EC138">
        <v>-8.23004791133579e-07</v>
      </c>
      <c r="ED138">
        <v>1.95222372915411e-10</v>
      </c>
      <c r="EE138">
        <v>0.0605696754882689</v>
      </c>
      <c r="EF138">
        <v>0.0242991256848972</v>
      </c>
      <c r="EG138">
        <v>-0.00102667963148939</v>
      </c>
      <c r="EH138">
        <v>2.21636158600722e-05</v>
      </c>
      <c r="EI138">
        <v>2</v>
      </c>
      <c r="EJ138">
        <v>2037</v>
      </c>
      <c r="EK138">
        <v>1</v>
      </c>
      <c r="EL138">
        <v>24</v>
      </c>
      <c r="EM138">
        <v>8.8</v>
      </c>
      <c r="EN138">
        <v>8.7</v>
      </c>
      <c r="EO138">
        <v>2</v>
      </c>
      <c r="EP138">
        <v>511.789</v>
      </c>
      <c r="EQ138">
        <v>527.215</v>
      </c>
      <c r="ER138">
        <v>22.6592</v>
      </c>
      <c r="ES138">
        <v>25.4536</v>
      </c>
      <c r="ET138">
        <v>30.0001</v>
      </c>
      <c r="EU138">
        <v>25.3214</v>
      </c>
      <c r="EV138">
        <v>25.2842</v>
      </c>
      <c r="EW138">
        <v>20.4569</v>
      </c>
      <c r="EX138">
        <v>26.2896</v>
      </c>
      <c r="EY138">
        <v>100</v>
      </c>
      <c r="EZ138">
        <v>22.6699</v>
      </c>
      <c r="FA138">
        <v>419.08</v>
      </c>
      <c r="FB138">
        <v>20</v>
      </c>
      <c r="FC138">
        <v>102.332</v>
      </c>
      <c r="FD138">
        <v>102.103</v>
      </c>
    </row>
    <row r="139" spans="1:160">
      <c r="A139">
        <v>123</v>
      </c>
      <c r="B139">
        <v>1604418473.1</v>
      </c>
      <c r="C139">
        <v>244</v>
      </c>
      <c r="D139" t="s">
        <v>517</v>
      </c>
      <c r="E139" t="s">
        <v>518</v>
      </c>
      <c r="F139">
        <v>1604418473.1</v>
      </c>
      <c r="G139">
        <f>BY139*AE139*(BU139-BV139)/(100*BN139*(1000-AE139*BU139))</f>
        <v>0</v>
      </c>
      <c r="H139">
        <f>BY139*AE139*(BT139-BS139*(1000-AE139*BV139)/(1000-AE139*BU139))/(100*BN139)</f>
        <v>0</v>
      </c>
      <c r="I139">
        <f>BS139 - IF(AE139&gt;1, H139*BN139*100.0/(AG139*CG139), 0)</f>
        <v>0</v>
      </c>
      <c r="J139">
        <f>((P139-G139/2)*I139-H139)/(P139+G139/2)</f>
        <v>0</v>
      </c>
      <c r="K139">
        <f>J139*(BZ139+CA139)/1000.0</f>
        <v>0</v>
      </c>
      <c r="L139">
        <f>(BS139 - IF(AE139&gt;1, H139*BN139*100.0/(AG139*CG139), 0))*(BZ139+CA139)/1000.0</f>
        <v>0</v>
      </c>
      <c r="M139">
        <f>2.0/((1/O139-1/N139)+SIGN(O139)*SQRT((1/O139-1/N139)*(1/O139-1/N139) + 4*BO139/((BO139+1)*(BO139+1))*(2*1/O139*1/N139-1/N139*1/N139)))</f>
        <v>0</v>
      </c>
      <c r="N139">
        <f>IF(LEFT(BP139,1)&lt;&gt;"0",IF(LEFT(BP139,1)="1",3.0,BQ139),$D$5+$E$5*(CG139*BZ139/($K$5*1000))+$F$5*(CG139*BZ139/($K$5*1000))*MAX(MIN(BN139,$J$5),$I$5)*MAX(MIN(BN139,$J$5),$I$5)+$G$5*MAX(MIN(BN139,$J$5),$I$5)*(CG139*BZ139/($K$5*1000))+$H$5*(CG139*BZ139/($K$5*1000))*(CG139*BZ139/($K$5*1000)))</f>
        <v>0</v>
      </c>
      <c r="O139">
        <f>G139*(1000-(1000*0.61365*exp(17.502*S139/(240.97+S139))/(BZ139+CA139)+BU139)/2)/(1000*0.61365*exp(17.502*S139/(240.97+S139))/(BZ139+CA139)-BU139)</f>
        <v>0</v>
      </c>
      <c r="P139">
        <f>1/((BO139+1)/(M139/1.6)+1/(N139/1.37)) + BO139/((BO139+1)/(M139/1.6) + BO139/(N139/1.37))</f>
        <v>0</v>
      </c>
      <c r="Q139">
        <f>(BK139*BM139)</f>
        <v>0</v>
      </c>
      <c r="R139">
        <f>(CB139+(Q139+2*0.95*5.67E-8*(((CB139+$B$7)+273)^4-(CB139+273)^4)-44100*G139)/(1.84*29.3*N139+8*0.95*5.67E-8*(CB139+273)^3))</f>
        <v>0</v>
      </c>
      <c r="S139">
        <f>($C$7*CC139+$D$7*CD139+$E$7*R139)</f>
        <v>0</v>
      </c>
      <c r="T139">
        <f>0.61365*exp(17.502*S139/(240.97+S139))</f>
        <v>0</v>
      </c>
      <c r="U139">
        <f>(V139/W139*100)</f>
        <v>0</v>
      </c>
      <c r="V139">
        <f>BU139*(BZ139+CA139)/1000</f>
        <v>0</v>
      </c>
      <c r="W139">
        <f>0.61365*exp(17.502*CB139/(240.97+CB139))</f>
        <v>0</v>
      </c>
      <c r="X139">
        <f>(T139-BU139*(BZ139+CA139)/1000)</f>
        <v>0</v>
      </c>
      <c r="Y139">
        <f>(-G139*44100)</f>
        <v>0</v>
      </c>
      <c r="Z139">
        <f>2*29.3*N139*0.92*(CB139-S139)</f>
        <v>0</v>
      </c>
      <c r="AA139">
        <f>2*0.95*5.67E-8*(((CB139+$B$7)+273)^4-(S139+273)^4)</f>
        <v>0</v>
      </c>
      <c r="AB139">
        <f>Q139+AA139+Y139+Z139</f>
        <v>0</v>
      </c>
      <c r="AC139">
        <v>0</v>
      </c>
      <c r="AD139">
        <v>0</v>
      </c>
      <c r="AE139">
        <f>IF(AC139*$H$13&gt;=AG139,1.0,(AG139/(AG139-AC139*$H$13)))</f>
        <v>0</v>
      </c>
      <c r="AF139">
        <f>(AE139-1)*100</f>
        <v>0</v>
      </c>
      <c r="AG139">
        <f>MAX(0,($B$13+$C$13*CG139)/(1+$D$13*CG139)*BZ139/(CB139+273)*$E$13)</f>
        <v>0</v>
      </c>
      <c r="AH139" t="s">
        <v>271</v>
      </c>
      <c r="AI139" t="s">
        <v>271</v>
      </c>
      <c r="AJ139">
        <v>0</v>
      </c>
      <c r="AK139">
        <v>0</v>
      </c>
      <c r="AL139">
        <f>AK139-AJ139</f>
        <v>0</v>
      </c>
      <c r="AM139">
        <f>AL139/AK139</f>
        <v>0</v>
      </c>
      <c r="AN139">
        <v>0</v>
      </c>
      <c r="AO139" t="s">
        <v>271</v>
      </c>
      <c r="AP139" t="s">
        <v>271</v>
      </c>
      <c r="AQ139">
        <v>0</v>
      </c>
      <c r="AR139">
        <v>0</v>
      </c>
      <c r="AS139">
        <f>1-AQ139/AR139</f>
        <v>0</v>
      </c>
      <c r="AT139">
        <v>0.5</v>
      </c>
      <c r="AU139">
        <f>BK139</f>
        <v>0</v>
      </c>
      <c r="AV139">
        <f>H139</f>
        <v>0</v>
      </c>
      <c r="AW139">
        <f>AS139*AT139*AU139</f>
        <v>0</v>
      </c>
      <c r="AX139">
        <f>BC139/AR139</f>
        <v>0</v>
      </c>
      <c r="AY139">
        <f>(AV139-AN139)/AU139</f>
        <v>0</v>
      </c>
      <c r="AZ139">
        <f>(AK139-AR139)/AR139</f>
        <v>0</v>
      </c>
      <c r="BA139" t="s">
        <v>271</v>
      </c>
      <c r="BB139">
        <v>0</v>
      </c>
      <c r="BC139">
        <f>AR139-BB139</f>
        <v>0</v>
      </c>
      <c r="BD139">
        <f>(AR139-AQ139)/(AR139-BB139)</f>
        <v>0</v>
      </c>
      <c r="BE139">
        <f>(AK139-AR139)/(AK139-BB139)</f>
        <v>0</v>
      </c>
      <c r="BF139">
        <f>(AR139-AQ139)/(AR139-AJ139)</f>
        <v>0</v>
      </c>
      <c r="BG139">
        <f>(AK139-AR139)/(AK139-AJ139)</f>
        <v>0</v>
      </c>
      <c r="BH139">
        <f>(BD139*BB139/AQ139)</f>
        <v>0</v>
      </c>
      <c r="BI139">
        <f>(1-BH139)</f>
        <v>0</v>
      </c>
      <c r="BJ139">
        <f>$B$11*CH139+$C$11*CI139+$F$11*CJ139*(1-CM139)</f>
        <v>0</v>
      </c>
      <c r="BK139">
        <f>BJ139*BL139</f>
        <v>0</v>
      </c>
      <c r="BL139">
        <f>($B$11*$D$9+$C$11*$D$9+$F$11*((CW139+CO139)/MAX(CW139+CO139+CX139, 0.1)*$I$9+CX139/MAX(CW139+CO139+CX139, 0.1)*$J$9))/($B$11+$C$11+$F$11)</f>
        <v>0</v>
      </c>
      <c r="BM139">
        <f>($B$11*$K$9+$C$11*$K$9+$F$11*((CW139+CO139)/MAX(CW139+CO139+CX139, 0.1)*$P$9+CX139/MAX(CW139+CO139+CX139, 0.1)*$Q$9))/($B$11+$C$11+$F$11)</f>
        <v>0</v>
      </c>
      <c r="BN139">
        <v>6</v>
      </c>
      <c r="BO139">
        <v>0.5</v>
      </c>
      <c r="BP139" t="s">
        <v>272</v>
      </c>
      <c r="BQ139">
        <v>2</v>
      </c>
      <c r="BR139">
        <v>1604418473.1</v>
      </c>
      <c r="BS139">
        <v>382.113</v>
      </c>
      <c r="BT139">
        <v>412.586</v>
      </c>
      <c r="BU139">
        <v>21.7554</v>
      </c>
      <c r="BV139">
        <v>20.0392</v>
      </c>
      <c r="BW139">
        <v>382.095</v>
      </c>
      <c r="BX139">
        <v>21.4275</v>
      </c>
      <c r="BY139">
        <v>500.016</v>
      </c>
      <c r="BZ139">
        <v>100.542</v>
      </c>
      <c r="CA139">
        <v>0.0999043</v>
      </c>
      <c r="CB139">
        <v>25.1238</v>
      </c>
      <c r="CC139">
        <v>24.9794</v>
      </c>
      <c r="CD139">
        <v>999.9</v>
      </c>
      <c r="CE139">
        <v>0</v>
      </c>
      <c r="CF139">
        <v>0</v>
      </c>
      <c r="CG139">
        <v>9994.38</v>
      </c>
      <c r="CH139">
        <v>0</v>
      </c>
      <c r="CI139">
        <v>1.06395</v>
      </c>
      <c r="CJ139">
        <v>1200.12</v>
      </c>
      <c r="CK139">
        <v>0.967003</v>
      </c>
      <c r="CL139">
        <v>0.0329973</v>
      </c>
      <c r="CM139">
        <v>0</v>
      </c>
      <c r="CN139">
        <v>2.6405</v>
      </c>
      <c r="CO139">
        <v>0</v>
      </c>
      <c r="CP139">
        <v>8269.67</v>
      </c>
      <c r="CQ139">
        <v>11402.6</v>
      </c>
      <c r="CR139">
        <v>38.125</v>
      </c>
      <c r="CS139">
        <v>41.187</v>
      </c>
      <c r="CT139">
        <v>39.562</v>
      </c>
      <c r="CU139">
        <v>39.875</v>
      </c>
      <c r="CV139">
        <v>38.437</v>
      </c>
      <c r="CW139">
        <v>1160.52</v>
      </c>
      <c r="CX139">
        <v>39.6</v>
      </c>
      <c r="CY139">
        <v>0</v>
      </c>
      <c r="CZ139">
        <v>1604418473.3</v>
      </c>
      <c r="DA139">
        <v>0</v>
      </c>
      <c r="DB139">
        <v>2.57271923076923</v>
      </c>
      <c r="DC139">
        <v>0.197022226335103</v>
      </c>
      <c r="DD139">
        <v>413.091624162245</v>
      </c>
      <c r="DE139">
        <v>8216.68576923077</v>
      </c>
      <c r="DF139">
        <v>15</v>
      </c>
      <c r="DG139">
        <v>1604417947.1</v>
      </c>
      <c r="DH139" t="s">
        <v>273</v>
      </c>
      <c r="DI139">
        <v>1604417940.1</v>
      </c>
      <c r="DJ139">
        <v>1604417947.1</v>
      </c>
      <c r="DK139">
        <v>1</v>
      </c>
      <c r="DL139">
        <v>-0.134</v>
      </c>
      <c r="DM139">
        <v>0.013</v>
      </c>
      <c r="DN139">
        <v>0.037</v>
      </c>
      <c r="DO139">
        <v>0.31</v>
      </c>
      <c r="DP139">
        <v>420</v>
      </c>
      <c r="DQ139">
        <v>20</v>
      </c>
      <c r="DR139">
        <v>0.08</v>
      </c>
      <c r="DS139">
        <v>0.06</v>
      </c>
      <c r="DT139">
        <v>0</v>
      </c>
      <c r="DU139">
        <v>0</v>
      </c>
      <c r="DV139" t="s">
        <v>274</v>
      </c>
      <c r="DW139">
        <v>100</v>
      </c>
      <c r="DX139">
        <v>100</v>
      </c>
      <c r="DY139">
        <v>0.018</v>
      </c>
      <c r="DZ139">
        <v>0.3279</v>
      </c>
      <c r="EA139">
        <v>-0.278027610152098</v>
      </c>
      <c r="EB139">
        <v>0.00106189765250334</v>
      </c>
      <c r="EC139">
        <v>-8.23004791133579e-07</v>
      </c>
      <c r="ED139">
        <v>1.95222372915411e-10</v>
      </c>
      <c r="EE139">
        <v>0.0605696754882689</v>
      </c>
      <c r="EF139">
        <v>0.0242991256848972</v>
      </c>
      <c r="EG139">
        <v>-0.00102667963148939</v>
      </c>
      <c r="EH139">
        <v>2.21636158600722e-05</v>
      </c>
      <c r="EI139">
        <v>2</v>
      </c>
      <c r="EJ139">
        <v>2037</v>
      </c>
      <c r="EK139">
        <v>1</v>
      </c>
      <c r="EL139">
        <v>24</v>
      </c>
      <c r="EM139">
        <v>8.9</v>
      </c>
      <c r="EN139">
        <v>8.8</v>
      </c>
      <c r="EO139">
        <v>2</v>
      </c>
      <c r="EP139">
        <v>511.789</v>
      </c>
      <c r="EQ139">
        <v>527.196</v>
      </c>
      <c r="ER139">
        <v>22.6651</v>
      </c>
      <c r="ES139">
        <v>25.4525</v>
      </c>
      <c r="ET139">
        <v>30</v>
      </c>
      <c r="EU139">
        <v>25.3214</v>
      </c>
      <c r="EV139">
        <v>25.2842</v>
      </c>
      <c r="EW139">
        <v>20.6094</v>
      </c>
      <c r="EX139">
        <v>26.2896</v>
      </c>
      <c r="EY139">
        <v>100</v>
      </c>
      <c r="EZ139">
        <v>22.6809</v>
      </c>
      <c r="FA139">
        <v>424.13</v>
      </c>
      <c r="FB139">
        <v>20</v>
      </c>
      <c r="FC139">
        <v>102.332</v>
      </c>
      <c r="FD139">
        <v>102.103</v>
      </c>
    </row>
    <row r="140" spans="1:160">
      <c r="A140">
        <v>124</v>
      </c>
      <c r="B140">
        <v>1604418474.6</v>
      </c>
      <c r="C140">
        <v>245.5</v>
      </c>
      <c r="D140" t="s">
        <v>519</v>
      </c>
      <c r="E140" t="s">
        <v>520</v>
      </c>
      <c r="F140">
        <v>1604418474.6</v>
      </c>
      <c r="G140">
        <f>BY140*AE140*(BU140-BV140)/(100*BN140*(1000-AE140*BU140))</f>
        <v>0</v>
      </c>
      <c r="H140">
        <f>BY140*AE140*(BT140-BS140*(1000-AE140*BV140)/(1000-AE140*BU140))/(100*BN140)</f>
        <v>0</v>
      </c>
      <c r="I140">
        <f>BS140 - IF(AE140&gt;1, H140*BN140*100.0/(AG140*CG140), 0)</f>
        <v>0</v>
      </c>
      <c r="J140">
        <f>((P140-G140/2)*I140-H140)/(P140+G140/2)</f>
        <v>0</v>
      </c>
      <c r="K140">
        <f>J140*(BZ140+CA140)/1000.0</f>
        <v>0</v>
      </c>
      <c r="L140">
        <f>(BS140 - IF(AE140&gt;1, H140*BN140*100.0/(AG140*CG140), 0))*(BZ140+CA140)/1000.0</f>
        <v>0</v>
      </c>
      <c r="M140">
        <f>2.0/((1/O140-1/N140)+SIGN(O140)*SQRT((1/O140-1/N140)*(1/O140-1/N140) + 4*BO140/((BO140+1)*(BO140+1))*(2*1/O140*1/N140-1/N140*1/N140)))</f>
        <v>0</v>
      </c>
      <c r="N140">
        <f>IF(LEFT(BP140,1)&lt;&gt;"0",IF(LEFT(BP140,1)="1",3.0,BQ140),$D$5+$E$5*(CG140*BZ140/($K$5*1000))+$F$5*(CG140*BZ140/($K$5*1000))*MAX(MIN(BN140,$J$5),$I$5)*MAX(MIN(BN140,$J$5),$I$5)+$G$5*MAX(MIN(BN140,$J$5),$I$5)*(CG140*BZ140/($K$5*1000))+$H$5*(CG140*BZ140/($K$5*1000))*(CG140*BZ140/($K$5*1000)))</f>
        <v>0</v>
      </c>
      <c r="O140">
        <f>G140*(1000-(1000*0.61365*exp(17.502*S140/(240.97+S140))/(BZ140+CA140)+BU140)/2)/(1000*0.61365*exp(17.502*S140/(240.97+S140))/(BZ140+CA140)-BU140)</f>
        <v>0</v>
      </c>
      <c r="P140">
        <f>1/((BO140+1)/(M140/1.6)+1/(N140/1.37)) + BO140/((BO140+1)/(M140/1.6) + BO140/(N140/1.37))</f>
        <v>0</v>
      </c>
      <c r="Q140">
        <f>(BK140*BM140)</f>
        <v>0</v>
      </c>
      <c r="R140">
        <f>(CB140+(Q140+2*0.95*5.67E-8*(((CB140+$B$7)+273)^4-(CB140+273)^4)-44100*G140)/(1.84*29.3*N140+8*0.95*5.67E-8*(CB140+273)^3))</f>
        <v>0</v>
      </c>
      <c r="S140">
        <f>($C$7*CC140+$D$7*CD140+$E$7*R140)</f>
        <v>0</v>
      </c>
      <c r="T140">
        <f>0.61365*exp(17.502*S140/(240.97+S140))</f>
        <v>0</v>
      </c>
      <c r="U140">
        <f>(V140/W140*100)</f>
        <v>0</v>
      </c>
      <c r="V140">
        <f>BU140*(BZ140+CA140)/1000</f>
        <v>0</v>
      </c>
      <c r="W140">
        <f>0.61365*exp(17.502*CB140/(240.97+CB140))</f>
        <v>0</v>
      </c>
      <c r="X140">
        <f>(T140-BU140*(BZ140+CA140)/1000)</f>
        <v>0</v>
      </c>
      <c r="Y140">
        <f>(-G140*44100)</f>
        <v>0</v>
      </c>
      <c r="Z140">
        <f>2*29.3*N140*0.92*(CB140-S140)</f>
        <v>0</v>
      </c>
      <c r="AA140">
        <f>2*0.95*5.67E-8*(((CB140+$B$7)+273)^4-(S140+273)^4)</f>
        <v>0</v>
      </c>
      <c r="AB140">
        <f>Q140+AA140+Y140+Z140</f>
        <v>0</v>
      </c>
      <c r="AC140">
        <v>0</v>
      </c>
      <c r="AD140">
        <v>0</v>
      </c>
      <c r="AE140">
        <f>IF(AC140*$H$13&gt;=AG140,1.0,(AG140/(AG140-AC140*$H$13)))</f>
        <v>0</v>
      </c>
      <c r="AF140">
        <f>(AE140-1)*100</f>
        <v>0</v>
      </c>
      <c r="AG140">
        <f>MAX(0,($B$13+$C$13*CG140)/(1+$D$13*CG140)*BZ140/(CB140+273)*$E$13)</f>
        <v>0</v>
      </c>
      <c r="AH140" t="s">
        <v>271</v>
      </c>
      <c r="AI140" t="s">
        <v>271</v>
      </c>
      <c r="AJ140">
        <v>0</v>
      </c>
      <c r="AK140">
        <v>0</v>
      </c>
      <c r="AL140">
        <f>AK140-AJ140</f>
        <v>0</v>
      </c>
      <c r="AM140">
        <f>AL140/AK140</f>
        <v>0</v>
      </c>
      <c r="AN140">
        <v>0</v>
      </c>
      <c r="AO140" t="s">
        <v>271</v>
      </c>
      <c r="AP140" t="s">
        <v>271</v>
      </c>
      <c r="AQ140">
        <v>0</v>
      </c>
      <c r="AR140">
        <v>0</v>
      </c>
      <c r="AS140">
        <f>1-AQ140/AR140</f>
        <v>0</v>
      </c>
      <c r="AT140">
        <v>0.5</v>
      </c>
      <c r="AU140">
        <f>BK140</f>
        <v>0</v>
      </c>
      <c r="AV140">
        <f>H140</f>
        <v>0</v>
      </c>
      <c r="AW140">
        <f>AS140*AT140*AU140</f>
        <v>0</v>
      </c>
      <c r="AX140">
        <f>BC140/AR140</f>
        <v>0</v>
      </c>
      <c r="AY140">
        <f>(AV140-AN140)/AU140</f>
        <v>0</v>
      </c>
      <c r="AZ140">
        <f>(AK140-AR140)/AR140</f>
        <v>0</v>
      </c>
      <c r="BA140" t="s">
        <v>271</v>
      </c>
      <c r="BB140">
        <v>0</v>
      </c>
      <c r="BC140">
        <f>AR140-BB140</f>
        <v>0</v>
      </c>
      <c r="BD140">
        <f>(AR140-AQ140)/(AR140-BB140)</f>
        <v>0</v>
      </c>
      <c r="BE140">
        <f>(AK140-AR140)/(AK140-BB140)</f>
        <v>0</v>
      </c>
      <c r="BF140">
        <f>(AR140-AQ140)/(AR140-AJ140)</f>
        <v>0</v>
      </c>
      <c r="BG140">
        <f>(AK140-AR140)/(AK140-AJ140)</f>
        <v>0</v>
      </c>
      <c r="BH140">
        <f>(BD140*BB140/AQ140)</f>
        <v>0</v>
      </c>
      <c r="BI140">
        <f>(1-BH140)</f>
        <v>0</v>
      </c>
      <c r="BJ140">
        <f>$B$11*CH140+$C$11*CI140+$F$11*CJ140*(1-CM140)</f>
        <v>0</v>
      </c>
      <c r="BK140">
        <f>BJ140*BL140</f>
        <v>0</v>
      </c>
      <c r="BL140">
        <f>($B$11*$D$9+$C$11*$D$9+$F$11*((CW140+CO140)/MAX(CW140+CO140+CX140, 0.1)*$I$9+CX140/MAX(CW140+CO140+CX140, 0.1)*$J$9))/($B$11+$C$11+$F$11)</f>
        <v>0</v>
      </c>
      <c r="BM140">
        <f>($B$11*$K$9+$C$11*$K$9+$F$11*((CW140+CO140)/MAX(CW140+CO140+CX140, 0.1)*$P$9+CX140/MAX(CW140+CO140+CX140, 0.1)*$Q$9))/($B$11+$C$11+$F$11)</f>
        <v>0</v>
      </c>
      <c r="BN140">
        <v>6</v>
      </c>
      <c r="BO140">
        <v>0.5</v>
      </c>
      <c r="BP140" t="s">
        <v>272</v>
      </c>
      <c r="BQ140">
        <v>2</v>
      </c>
      <c r="BR140">
        <v>1604418474.6</v>
      </c>
      <c r="BS140">
        <v>384.507</v>
      </c>
      <c r="BT140">
        <v>415.146</v>
      </c>
      <c r="BU140">
        <v>21.7571</v>
      </c>
      <c r="BV140">
        <v>20.0396</v>
      </c>
      <c r="BW140">
        <v>384.487</v>
      </c>
      <c r="BX140">
        <v>21.4292</v>
      </c>
      <c r="BY140">
        <v>500.039</v>
      </c>
      <c r="BZ140">
        <v>100.542</v>
      </c>
      <c r="CA140">
        <v>0.0998448</v>
      </c>
      <c r="CB140">
        <v>25.1246</v>
      </c>
      <c r="CC140">
        <v>24.9786</v>
      </c>
      <c r="CD140">
        <v>999.9</v>
      </c>
      <c r="CE140">
        <v>0</v>
      </c>
      <c r="CF140">
        <v>0</v>
      </c>
      <c r="CG140">
        <v>10003.1</v>
      </c>
      <c r="CH140">
        <v>0</v>
      </c>
      <c r="CI140">
        <v>1.06395</v>
      </c>
      <c r="CJ140">
        <v>1200.13</v>
      </c>
      <c r="CK140">
        <v>0.967011</v>
      </c>
      <c r="CL140">
        <v>0.032989</v>
      </c>
      <c r="CM140">
        <v>0</v>
      </c>
      <c r="CN140">
        <v>2.7771</v>
      </c>
      <c r="CO140">
        <v>0</v>
      </c>
      <c r="CP140">
        <v>8278.52</v>
      </c>
      <c r="CQ140">
        <v>11402.6</v>
      </c>
      <c r="CR140">
        <v>38.125</v>
      </c>
      <c r="CS140">
        <v>41.187</v>
      </c>
      <c r="CT140">
        <v>39.562</v>
      </c>
      <c r="CU140">
        <v>39.937</v>
      </c>
      <c r="CV140">
        <v>38.375</v>
      </c>
      <c r="CW140">
        <v>1160.54</v>
      </c>
      <c r="CX140">
        <v>39.59</v>
      </c>
      <c r="CY140">
        <v>0</v>
      </c>
      <c r="CZ140">
        <v>1604418474.5</v>
      </c>
      <c r="DA140">
        <v>0</v>
      </c>
      <c r="DB140">
        <v>2.58654615384615</v>
      </c>
      <c r="DC140">
        <v>0.173114531269474</v>
      </c>
      <c r="DD140">
        <v>416.959999419346</v>
      </c>
      <c r="DE140">
        <v>8225.07923076923</v>
      </c>
      <c r="DF140">
        <v>15</v>
      </c>
      <c r="DG140">
        <v>1604417947.1</v>
      </c>
      <c r="DH140" t="s">
        <v>273</v>
      </c>
      <c r="DI140">
        <v>1604417940.1</v>
      </c>
      <c r="DJ140">
        <v>1604417947.1</v>
      </c>
      <c r="DK140">
        <v>1</v>
      </c>
      <c r="DL140">
        <v>-0.134</v>
      </c>
      <c r="DM140">
        <v>0.013</v>
      </c>
      <c r="DN140">
        <v>0.037</v>
      </c>
      <c r="DO140">
        <v>0.31</v>
      </c>
      <c r="DP140">
        <v>420</v>
      </c>
      <c r="DQ140">
        <v>20</v>
      </c>
      <c r="DR140">
        <v>0.08</v>
      </c>
      <c r="DS140">
        <v>0.06</v>
      </c>
      <c r="DT140">
        <v>0</v>
      </c>
      <c r="DU140">
        <v>0</v>
      </c>
      <c r="DV140" t="s">
        <v>274</v>
      </c>
      <c r="DW140">
        <v>100</v>
      </c>
      <c r="DX140">
        <v>100</v>
      </c>
      <c r="DY140">
        <v>0.02</v>
      </c>
      <c r="DZ140">
        <v>0.3279</v>
      </c>
      <c r="EA140">
        <v>-0.278027610152098</v>
      </c>
      <c r="EB140">
        <v>0.00106189765250334</v>
      </c>
      <c r="EC140">
        <v>-8.23004791133579e-07</v>
      </c>
      <c r="ED140">
        <v>1.95222372915411e-10</v>
      </c>
      <c r="EE140">
        <v>0.0605696754882689</v>
      </c>
      <c r="EF140">
        <v>0.0242991256848972</v>
      </c>
      <c r="EG140">
        <v>-0.00102667963148939</v>
      </c>
      <c r="EH140">
        <v>2.21636158600722e-05</v>
      </c>
      <c r="EI140">
        <v>2</v>
      </c>
      <c r="EJ140">
        <v>2037</v>
      </c>
      <c r="EK140">
        <v>1</v>
      </c>
      <c r="EL140">
        <v>24</v>
      </c>
      <c r="EM140">
        <v>8.9</v>
      </c>
      <c r="EN140">
        <v>8.8</v>
      </c>
      <c r="EO140">
        <v>2</v>
      </c>
      <c r="EP140">
        <v>511.76</v>
      </c>
      <c r="EQ140">
        <v>527.177</v>
      </c>
      <c r="ER140">
        <v>22.6686</v>
      </c>
      <c r="ES140">
        <v>25.4516</v>
      </c>
      <c r="ET140">
        <v>30.0001</v>
      </c>
      <c r="EU140">
        <v>25.3214</v>
      </c>
      <c r="EV140">
        <v>25.2842</v>
      </c>
      <c r="EW140">
        <v>20.6771</v>
      </c>
      <c r="EX140">
        <v>26.2896</v>
      </c>
      <c r="EY140">
        <v>100</v>
      </c>
      <c r="EZ140">
        <v>22.6809</v>
      </c>
      <c r="FA140">
        <v>429.15</v>
      </c>
      <c r="FB140">
        <v>20</v>
      </c>
      <c r="FC140">
        <v>102.331</v>
      </c>
      <c r="FD140">
        <v>102.103</v>
      </c>
    </row>
    <row r="141" spans="1:160">
      <c r="A141">
        <v>125</v>
      </c>
      <c r="B141">
        <v>1604418477.1</v>
      </c>
      <c r="C141">
        <v>248</v>
      </c>
      <c r="D141" t="s">
        <v>521</v>
      </c>
      <c r="E141" t="s">
        <v>522</v>
      </c>
      <c r="F141">
        <v>1604418477.1</v>
      </c>
      <c r="G141">
        <f>BY141*AE141*(BU141-BV141)/(100*BN141*(1000-AE141*BU141))</f>
        <v>0</v>
      </c>
      <c r="H141">
        <f>BY141*AE141*(BT141-BS141*(1000-AE141*BV141)/(1000-AE141*BU141))/(100*BN141)</f>
        <v>0</v>
      </c>
      <c r="I141">
        <f>BS141 - IF(AE141&gt;1, H141*BN141*100.0/(AG141*CG141), 0)</f>
        <v>0</v>
      </c>
      <c r="J141">
        <f>((P141-G141/2)*I141-H141)/(P141+G141/2)</f>
        <v>0</v>
      </c>
      <c r="K141">
        <f>J141*(BZ141+CA141)/1000.0</f>
        <v>0</v>
      </c>
      <c r="L141">
        <f>(BS141 - IF(AE141&gt;1, H141*BN141*100.0/(AG141*CG141), 0))*(BZ141+CA141)/1000.0</f>
        <v>0</v>
      </c>
      <c r="M141">
        <f>2.0/((1/O141-1/N141)+SIGN(O141)*SQRT((1/O141-1/N141)*(1/O141-1/N141) + 4*BO141/((BO141+1)*(BO141+1))*(2*1/O141*1/N141-1/N141*1/N141)))</f>
        <v>0</v>
      </c>
      <c r="N141">
        <f>IF(LEFT(BP141,1)&lt;&gt;"0",IF(LEFT(BP141,1)="1",3.0,BQ141),$D$5+$E$5*(CG141*BZ141/($K$5*1000))+$F$5*(CG141*BZ141/($K$5*1000))*MAX(MIN(BN141,$J$5),$I$5)*MAX(MIN(BN141,$J$5),$I$5)+$G$5*MAX(MIN(BN141,$J$5),$I$5)*(CG141*BZ141/($K$5*1000))+$H$5*(CG141*BZ141/($K$5*1000))*(CG141*BZ141/($K$5*1000)))</f>
        <v>0</v>
      </c>
      <c r="O141">
        <f>G141*(1000-(1000*0.61365*exp(17.502*S141/(240.97+S141))/(BZ141+CA141)+BU141)/2)/(1000*0.61365*exp(17.502*S141/(240.97+S141))/(BZ141+CA141)-BU141)</f>
        <v>0</v>
      </c>
      <c r="P141">
        <f>1/((BO141+1)/(M141/1.6)+1/(N141/1.37)) + BO141/((BO141+1)/(M141/1.6) + BO141/(N141/1.37))</f>
        <v>0</v>
      </c>
      <c r="Q141">
        <f>(BK141*BM141)</f>
        <v>0</v>
      </c>
      <c r="R141">
        <f>(CB141+(Q141+2*0.95*5.67E-8*(((CB141+$B$7)+273)^4-(CB141+273)^4)-44100*G141)/(1.84*29.3*N141+8*0.95*5.67E-8*(CB141+273)^3))</f>
        <v>0</v>
      </c>
      <c r="S141">
        <f>($C$7*CC141+$D$7*CD141+$E$7*R141)</f>
        <v>0</v>
      </c>
      <c r="T141">
        <f>0.61365*exp(17.502*S141/(240.97+S141))</f>
        <v>0</v>
      </c>
      <c r="U141">
        <f>(V141/W141*100)</f>
        <v>0</v>
      </c>
      <c r="V141">
        <f>BU141*(BZ141+CA141)/1000</f>
        <v>0</v>
      </c>
      <c r="W141">
        <f>0.61365*exp(17.502*CB141/(240.97+CB141))</f>
        <v>0</v>
      </c>
      <c r="X141">
        <f>(T141-BU141*(BZ141+CA141)/1000)</f>
        <v>0</v>
      </c>
      <c r="Y141">
        <f>(-G141*44100)</f>
        <v>0</v>
      </c>
      <c r="Z141">
        <f>2*29.3*N141*0.92*(CB141-S141)</f>
        <v>0</v>
      </c>
      <c r="AA141">
        <f>2*0.95*5.67E-8*(((CB141+$B$7)+273)^4-(S141+273)^4)</f>
        <v>0</v>
      </c>
      <c r="AB141">
        <f>Q141+AA141+Y141+Z141</f>
        <v>0</v>
      </c>
      <c r="AC141">
        <v>0</v>
      </c>
      <c r="AD141">
        <v>0</v>
      </c>
      <c r="AE141">
        <f>IF(AC141*$H$13&gt;=AG141,1.0,(AG141/(AG141-AC141*$H$13)))</f>
        <v>0</v>
      </c>
      <c r="AF141">
        <f>(AE141-1)*100</f>
        <v>0</v>
      </c>
      <c r="AG141">
        <f>MAX(0,($B$13+$C$13*CG141)/(1+$D$13*CG141)*BZ141/(CB141+273)*$E$13)</f>
        <v>0</v>
      </c>
      <c r="AH141" t="s">
        <v>271</v>
      </c>
      <c r="AI141" t="s">
        <v>271</v>
      </c>
      <c r="AJ141">
        <v>0</v>
      </c>
      <c r="AK141">
        <v>0</v>
      </c>
      <c r="AL141">
        <f>AK141-AJ141</f>
        <v>0</v>
      </c>
      <c r="AM141">
        <f>AL141/AK141</f>
        <v>0</v>
      </c>
      <c r="AN141">
        <v>0</v>
      </c>
      <c r="AO141" t="s">
        <v>271</v>
      </c>
      <c r="AP141" t="s">
        <v>271</v>
      </c>
      <c r="AQ141">
        <v>0</v>
      </c>
      <c r="AR141">
        <v>0</v>
      </c>
      <c r="AS141">
        <f>1-AQ141/AR141</f>
        <v>0</v>
      </c>
      <c r="AT141">
        <v>0.5</v>
      </c>
      <c r="AU141">
        <f>BK141</f>
        <v>0</v>
      </c>
      <c r="AV141">
        <f>H141</f>
        <v>0</v>
      </c>
      <c r="AW141">
        <f>AS141*AT141*AU141</f>
        <v>0</v>
      </c>
      <c r="AX141">
        <f>BC141/AR141</f>
        <v>0</v>
      </c>
      <c r="AY141">
        <f>(AV141-AN141)/AU141</f>
        <v>0</v>
      </c>
      <c r="AZ141">
        <f>(AK141-AR141)/AR141</f>
        <v>0</v>
      </c>
      <c r="BA141" t="s">
        <v>271</v>
      </c>
      <c r="BB141">
        <v>0</v>
      </c>
      <c r="BC141">
        <f>AR141-BB141</f>
        <v>0</v>
      </c>
      <c r="BD141">
        <f>(AR141-AQ141)/(AR141-BB141)</f>
        <v>0</v>
      </c>
      <c r="BE141">
        <f>(AK141-AR141)/(AK141-BB141)</f>
        <v>0</v>
      </c>
      <c r="BF141">
        <f>(AR141-AQ141)/(AR141-AJ141)</f>
        <v>0</v>
      </c>
      <c r="BG141">
        <f>(AK141-AR141)/(AK141-AJ141)</f>
        <v>0</v>
      </c>
      <c r="BH141">
        <f>(BD141*BB141/AQ141)</f>
        <v>0</v>
      </c>
      <c r="BI141">
        <f>(1-BH141)</f>
        <v>0</v>
      </c>
      <c r="BJ141">
        <f>$B$11*CH141+$C$11*CI141+$F$11*CJ141*(1-CM141)</f>
        <v>0</v>
      </c>
      <c r="BK141">
        <f>BJ141*BL141</f>
        <v>0</v>
      </c>
      <c r="BL141">
        <f>($B$11*$D$9+$C$11*$D$9+$F$11*((CW141+CO141)/MAX(CW141+CO141+CX141, 0.1)*$I$9+CX141/MAX(CW141+CO141+CX141, 0.1)*$J$9))/($B$11+$C$11+$F$11)</f>
        <v>0</v>
      </c>
      <c r="BM141">
        <f>($B$11*$K$9+$C$11*$K$9+$F$11*((CW141+CO141)/MAX(CW141+CO141+CX141, 0.1)*$P$9+CX141/MAX(CW141+CO141+CX141, 0.1)*$Q$9))/($B$11+$C$11+$F$11)</f>
        <v>0</v>
      </c>
      <c r="BN141">
        <v>6</v>
      </c>
      <c r="BO141">
        <v>0.5</v>
      </c>
      <c r="BP141" t="s">
        <v>272</v>
      </c>
      <c r="BQ141">
        <v>2</v>
      </c>
      <c r="BR141">
        <v>1604418477.1</v>
      </c>
      <c r="BS141">
        <v>388.511</v>
      </c>
      <c r="BT141">
        <v>419.318</v>
      </c>
      <c r="BU141">
        <v>21.7594</v>
      </c>
      <c r="BV141">
        <v>20.0425</v>
      </c>
      <c r="BW141">
        <v>388.49</v>
      </c>
      <c r="BX141">
        <v>21.4314</v>
      </c>
      <c r="BY141">
        <v>500.075</v>
      </c>
      <c r="BZ141">
        <v>100.541</v>
      </c>
      <c r="CA141">
        <v>0.100072</v>
      </c>
      <c r="CB141">
        <v>25.1241</v>
      </c>
      <c r="CC141">
        <v>24.9839</v>
      </c>
      <c r="CD141">
        <v>999.9</v>
      </c>
      <c r="CE141">
        <v>0</v>
      </c>
      <c r="CF141">
        <v>0</v>
      </c>
      <c r="CG141">
        <v>9997.5</v>
      </c>
      <c r="CH141">
        <v>0</v>
      </c>
      <c r="CI141">
        <v>1.06395</v>
      </c>
      <c r="CJ141">
        <v>1199.82</v>
      </c>
      <c r="CK141">
        <v>0.967003</v>
      </c>
      <c r="CL141">
        <v>0.0329973</v>
      </c>
      <c r="CM141">
        <v>0</v>
      </c>
      <c r="CN141">
        <v>2.4212</v>
      </c>
      <c r="CO141">
        <v>0</v>
      </c>
      <c r="CP141">
        <v>8293.76</v>
      </c>
      <c r="CQ141">
        <v>11399.7</v>
      </c>
      <c r="CR141">
        <v>38.125</v>
      </c>
      <c r="CS141">
        <v>41.187</v>
      </c>
      <c r="CT141">
        <v>39.562</v>
      </c>
      <c r="CU141">
        <v>39.937</v>
      </c>
      <c r="CV141">
        <v>38.375</v>
      </c>
      <c r="CW141">
        <v>1160.23</v>
      </c>
      <c r="CX141">
        <v>39.59</v>
      </c>
      <c r="CY141">
        <v>0</v>
      </c>
      <c r="CZ141">
        <v>1604418476.9</v>
      </c>
      <c r="DA141">
        <v>0</v>
      </c>
      <c r="DB141">
        <v>2.59722692307692</v>
      </c>
      <c r="DC141">
        <v>-0.0563589768920661</v>
      </c>
      <c r="DD141">
        <v>419.603418822022</v>
      </c>
      <c r="DE141">
        <v>8241.83153846154</v>
      </c>
      <c r="DF141">
        <v>15</v>
      </c>
      <c r="DG141">
        <v>1604417947.1</v>
      </c>
      <c r="DH141" t="s">
        <v>273</v>
      </c>
      <c r="DI141">
        <v>1604417940.1</v>
      </c>
      <c r="DJ141">
        <v>1604417947.1</v>
      </c>
      <c r="DK141">
        <v>1</v>
      </c>
      <c r="DL141">
        <v>-0.134</v>
      </c>
      <c r="DM141">
        <v>0.013</v>
      </c>
      <c r="DN141">
        <v>0.037</v>
      </c>
      <c r="DO141">
        <v>0.31</v>
      </c>
      <c r="DP141">
        <v>420</v>
      </c>
      <c r="DQ141">
        <v>20</v>
      </c>
      <c r="DR141">
        <v>0.08</v>
      </c>
      <c r="DS141">
        <v>0.06</v>
      </c>
      <c r="DT141">
        <v>0</v>
      </c>
      <c r="DU141">
        <v>0</v>
      </c>
      <c r="DV141" t="s">
        <v>274</v>
      </c>
      <c r="DW141">
        <v>100</v>
      </c>
      <c r="DX141">
        <v>100</v>
      </c>
      <c r="DY141">
        <v>0.021</v>
      </c>
      <c r="DZ141">
        <v>0.328</v>
      </c>
      <c r="EA141">
        <v>-0.278027610152098</v>
      </c>
      <c r="EB141">
        <v>0.00106189765250334</v>
      </c>
      <c r="EC141">
        <v>-8.23004791133579e-07</v>
      </c>
      <c r="ED141">
        <v>1.95222372915411e-10</v>
      </c>
      <c r="EE141">
        <v>0.0605696754882689</v>
      </c>
      <c r="EF141">
        <v>0.0242991256848972</v>
      </c>
      <c r="EG141">
        <v>-0.00102667963148939</v>
      </c>
      <c r="EH141">
        <v>2.21636158600722e-05</v>
      </c>
      <c r="EI141">
        <v>2</v>
      </c>
      <c r="EJ141">
        <v>2037</v>
      </c>
      <c r="EK141">
        <v>1</v>
      </c>
      <c r="EL141">
        <v>24</v>
      </c>
      <c r="EM141">
        <v>8.9</v>
      </c>
      <c r="EN141">
        <v>8.8</v>
      </c>
      <c r="EO141">
        <v>2</v>
      </c>
      <c r="EP141">
        <v>511.76</v>
      </c>
      <c r="EQ141">
        <v>527.119</v>
      </c>
      <c r="ER141">
        <v>22.6755</v>
      </c>
      <c r="ES141">
        <v>25.4516</v>
      </c>
      <c r="ET141">
        <v>30</v>
      </c>
      <c r="EU141">
        <v>25.3214</v>
      </c>
      <c r="EV141">
        <v>25.2842</v>
      </c>
      <c r="EW141">
        <v>20.8624</v>
      </c>
      <c r="EX141">
        <v>26.2896</v>
      </c>
      <c r="EY141">
        <v>100</v>
      </c>
      <c r="EZ141">
        <v>22.6809</v>
      </c>
      <c r="FA141">
        <v>429.15</v>
      </c>
      <c r="FB141">
        <v>20</v>
      </c>
      <c r="FC141">
        <v>102.329</v>
      </c>
      <c r="FD141">
        <v>102.103</v>
      </c>
    </row>
    <row r="142" spans="1:160">
      <c r="A142">
        <v>126</v>
      </c>
      <c r="B142">
        <v>1604418479.1</v>
      </c>
      <c r="C142">
        <v>250</v>
      </c>
      <c r="D142" t="s">
        <v>523</v>
      </c>
      <c r="E142" t="s">
        <v>524</v>
      </c>
      <c r="F142">
        <v>1604418479.1</v>
      </c>
      <c r="G142">
        <f>BY142*AE142*(BU142-BV142)/(100*BN142*(1000-AE142*BU142))</f>
        <v>0</v>
      </c>
      <c r="H142">
        <f>BY142*AE142*(BT142-BS142*(1000-AE142*BV142)/(1000-AE142*BU142))/(100*BN142)</f>
        <v>0</v>
      </c>
      <c r="I142">
        <f>BS142 - IF(AE142&gt;1, H142*BN142*100.0/(AG142*CG142), 0)</f>
        <v>0</v>
      </c>
      <c r="J142">
        <f>((P142-G142/2)*I142-H142)/(P142+G142/2)</f>
        <v>0</v>
      </c>
      <c r="K142">
        <f>J142*(BZ142+CA142)/1000.0</f>
        <v>0</v>
      </c>
      <c r="L142">
        <f>(BS142 - IF(AE142&gt;1, H142*BN142*100.0/(AG142*CG142), 0))*(BZ142+CA142)/1000.0</f>
        <v>0</v>
      </c>
      <c r="M142">
        <f>2.0/((1/O142-1/N142)+SIGN(O142)*SQRT((1/O142-1/N142)*(1/O142-1/N142) + 4*BO142/((BO142+1)*(BO142+1))*(2*1/O142*1/N142-1/N142*1/N142)))</f>
        <v>0</v>
      </c>
      <c r="N142">
        <f>IF(LEFT(BP142,1)&lt;&gt;"0",IF(LEFT(BP142,1)="1",3.0,BQ142),$D$5+$E$5*(CG142*BZ142/($K$5*1000))+$F$5*(CG142*BZ142/($K$5*1000))*MAX(MIN(BN142,$J$5),$I$5)*MAX(MIN(BN142,$J$5),$I$5)+$G$5*MAX(MIN(BN142,$J$5),$I$5)*(CG142*BZ142/($K$5*1000))+$H$5*(CG142*BZ142/($K$5*1000))*(CG142*BZ142/($K$5*1000)))</f>
        <v>0</v>
      </c>
      <c r="O142">
        <f>G142*(1000-(1000*0.61365*exp(17.502*S142/(240.97+S142))/(BZ142+CA142)+BU142)/2)/(1000*0.61365*exp(17.502*S142/(240.97+S142))/(BZ142+CA142)-BU142)</f>
        <v>0</v>
      </c>
      <c r="P142">
        <f>1/((BO142+1)/(M142/1.6)+1/(N142/1.37)) + BO142/((BO142+1)/(M142/1.6) + BO142/(N142/1.37))</f>
        <v>0</v>
      </c>
      <c r="Q142">
        <f>(BK142*BM142)</f>
        <v>0</v>
      </c>
      <c r="R142">
        <f>(CB142+(Q142+2*0.95*5.67E-8*(((CB142+$B$7)+273)^4-(CB142+273)^4)-44100*G142)/(1.84*29.3*N142+8*0.95*5.67E-8*(CB142+273)^3))</f>
        <v>0</v>
      </c>
      <c r="S142">
        <f>($C$7*CC142+$D$7*CD142+$E$7*R142)</f>
        <v>0</v>
      </c>
      <c r="T142">
        <f>0.61365*exp(17.502*S142/(240.97+S142))</f>
        <v>0</v>
      </c>
      <c r="U142">
        <f>(V142/W142*100)</f>
        <v>0</v>
      </c>
      <c r="V142">
        <f>BU142*(BZ142+CA142)/1000</f>
        <v>0</v>
      </c>
      <c r="W142">
        <f>0.61365*exp(17.502*CB142/(240.97+CB142))</f>
        <v>0</v>
      </c>
      <c r="X142">
        <f>(T142-BU142*(BZ142+CA142)/1000)</f>
        <v>0</v>
      </c>
      <c r="Y142">
        <f>(-G142*44100)</f>
        <v>0</v>
      </c>
      <c r="Z142">
        <f>2*29.3*N142*0.92*(CB142-S142)</f>
        <v>0</v>
      </c>
      <c r="AA142">
        <f>2*0.95*5.67E-8*(((CB142+$B$7)+273)^4-(S142+273)^4)</f>
        <v>0</v>
      </c>
      <c r="AB142">
        <f>Q142+AA142+Y142+Z142</f>
        <v>0</v>
      </c>
      <c r="AC142">
        <v>0</v>
      </c>
      <c r="AD142">
        <v>0</v>
      </c>
      <c r="AE142">
        <f>IF(AC142*$H$13&gt;=AG142,1.0,(AG142/(AG142-AC142*$H$13)))</f>
        <v>0</v>
      </c>
      <c r="AF142">
        <f>(AE142-1)*100</f>
        <v>0</v>
      </c>
      <c r="AG142">
        <f>MAX(0,($B$13+$C$13*CG142)/(1+$D$13*CG142)*BZ142/(CB142+273)*$E$13)</f>
        <v>0</v>
      </c>
      <c r="AH142" t="s">
        <v>271</v>
      </c>
      <c r="AI142" t="s">
        <v>271</v>
      </c>
      <c r="AJ142">
        <v>0</v>
      </c>
      <c r="AK142">
        <v>0</v>
      </c>
      <c r="AL142">
        <f>AK142-AJ142</f>
        <v>0</v>
      </c>
      <c r="AM142">
        <f>AL142/AK142</f>
        <v>0</v>
      </c>
      <c r="AN142">
        <v>0</v>
      </c>
      <c r="AO142" t="s">
        <v>271</v>
      </c>
      <c r="AP142" t="s">
        <v>271</v>
      </c>
      <c r="AQ142">
        <v>0</v>
      </c>
      <c r="AR142">
        <v>0</v>
      </c>
      <c r="AS142">
        <f>1-AQ142/AR142</f>
        <v>0</v>
      </c>
      <c r="AT142">
        <v>0.5</v>
      </c>
      <c r="AU142">
        <f>BK142</f>
        <v>0</v>
      </c>
      <c r="AV142">
        <f>H142</f>
        <v>0</v>
      </c>
      <c r="AW142">
        <f>AS142*AT142*AU142</f>
        <v>0</v>
      </c>
      <c r="AX142">
        <f>BC142/AR142</f>
        <v>0</v>
      </c>
      <c r="AY142">
        <f>(AV142-AN142)/AU142</f>
        <v>0</v>
      </c>
      <c r="AZ142">
        <f>(AK142-AR142)/AR142</f>
        <v>0</v>
      </c>
      <c r="BA142" t="s">
        <v>271</v>
      </c>
      <c r="BB142">
        <v>0</v>
      </c>
      <c r="BC142">
        <f>AR142-BB142</f>
        <v>0</v>
      </c>
      <c r="BD142">
        <f>(AR142-AQ142)/(AR142-BB142)</f>
        <v>0</v>
      </c>
      <c r="BE142">
        <f>(AK142-AR142)/(AK142-BB142)</f>
        <v>0</v>
      </c>
      <c r="BF142">
        <f>(AR142-AQ142)/(AR142-AJ142)</f>
        <v>0</v>
      </c>
      <c r="BG142">
        <f>(AK142-AR142)/(AK142-AJ142)</f>
        <v>0</v>
      </c>
      <c r="BH142">
        <f>(BD142*BB142/AQ142)</f>
        <v>0</v>
      </c>
      <c r="BI142">
        <f>(1-BH142)</f>
        <v>0</v>
      </c>
      <c r="BJ142">
        <f>$B$11*CH142+$C$11*CI142+$F$11*CJ142*(1-CM142)</f>
        <v>0</v>
      </c>
      <c r="BK142">
        <f>BJ142*BL142</f>
        <v>0</v>
      </c>
      <c r="BL142">
        <f>($B$11*$D$9+$C$11*$D$9+$F$11*((CW142+CO142)/MAX(CW142+CO142+CX142, 0.1)*$I$9+CX142/MAX(CW142+CO142+CX142, 0.1)*$J$9))/($B$11+$C$11+$F$11)</f>
        <v>0</v>
      </c>
      <c r="BM142">
        <f>($B$11*$K$9+$C$11*$K$9+$F$11*((CW142+CO142)/MAX(CW142+CO142+CX142, 0.1)*$P$9+CX142/MAX(CW142+CO142+CX142, 0.1)*$Q$9))/($B$11+$C$11+$F$11)</f>
        <v>0</v>
      </c>
      <c r="BN142">
        <v>6</v>
      </c>
      <c r="BO142">
        <v>0.5</v>
      </c>
      <c r="BP142" t="s">
        <v>272</v>
      </c>
      <c r="BQ142">
        <v>2</v>
      </c>
      <c r="BR142">
        <v>1604418479.1</v>
      </c>
      <c r="BS142">
        <v>391.691</v>
      </c>
      <c r="BT142">
        <v>422.753</v>
      </c>
      <c r="BU142">
        <v>21.7614</v>
      </c>
      <c r="BV142">
        <v>20.044</v>
      </c>
      <c r="BW142">
        <v>391.667</v>
      </c>
      <c r="BX142">
        <v>21.4334</v>
      </c>
      <c r="BY142">
        <v>499.976</v>
      </c>
      <c r="BZ142">
        <v>100.541</v>
      </c>
      <c r="CA142">
        <v>0.0997681</v>
      </c>
      <c r="CB142">
        <v>25.1249</v>
      </c>
      <c r="CC142">
        <v>24.9839</v>
      </c>
      <c r="CD142">
        <v>999.9</v>
      </c>
      <c r="CE142">
        <v>0</v>
      </c>
      <c r="CF142">
        <v>0</v>
      </c>
      <c r="CG142">
        <v>10022.5</v>
      </c>
      <c r="CH142">
        <v>0</v>
      </c>
      <c r="CI142">
        <v>1.06395</v>
      </c>
      <c r="CJ142">
        <v>1200.14</v>
      </c>
      <c r="CK142">
        <v>0.967011</v>
      </c>
      <c r="CL142">
        <v>0.032989</v>
      </c>
      <c r="CM142">
        <v>0</v>
      </c>
      <c r="CN142">
        <v>2.8073</v>
      </c>
      <c r="CO142">
        <v>0</v>
      </c>
      <c r="CP142">
        <v>8313.56</v>
      </c>
      <c r="CQ142">
        <v>11402.8</v>
      </c>
      <c r="CR142">
        <v>38.125</v>
      </c>
      <c r="CS142">
        <v>41.187</v>
      </c>
      <c r="CT142">
        <v>39.562</v>
      </c>
      <c r="CU142">
        <v>39.937</v>
      </c>
      <c r="CV142">
        <v>38.375</v>
      </c>
      <c r="CW142">
        <v>1160.55</v>
      </c>
      <c r="CX142">
        <v>39.59</v>
      </c>
      <c r="CY142">
        <v>0</v>
      </c>
      <c r="CZ142">
        <v>1604418479.3</v>
      </c>
      <c r="DA142">
        <v>0</v>
      </c>
      <c r="DB142">
        <v>2.60936538461538</v>
      </c>
      <c r="DC142">
        <v>0.513596586807572</v>
      </c>
      <c r="DD142">
        <v>424.784957526047</v>
      </c>
      <c r="DE142">
        <v>8258.69923076923</v>
      </c>
      <c r="DF142">
        <v>15</v>
      </c>
      <c r="DG142">
        <v>1604417947.1</v>
      </c>
      <c r="DH142" t="s">
        <v>273</v>
      </c>
      <c r="DI142">
        <v>1604417940.1</v>
      </c>
      <c r="DJ142">
        <v>1604417947.1</v>
      </c>
      <c r="DK142">
        <v>1</v>
      </c>
      <c r="DL142">
        <v>-0.134</v>
      </c>
      <c r="DM142">
        <v>0.013</v>
      </c>
      <c r="DN142">
        <v>0.037</v>
      </c>
      <c r="DO142">
        <v>0.31</v>
      </c>
      <c r="DP142">
        <v>420</v>
      </c>
      <c r="DQ142">
        <v>20</v>
      </c>
      <c r="DR142">
        <v>0.08</v>
      </c>
      <c r="DS142">
        <v>0.06</v>
      </c>
      <c r="DT142">
        <v>0</v>
      </c>
      <c r="DU142">
        <v>0</v>
      </c>
      <c r="DV142" t="s">
        <v>274</v>
      </c>
      <c r="DW142">
        <v>100</v>
      </c>
      <c r="DX142">
        <v>100</v>
      </c>
      <c r="DY142">
        <v>0.024</v>
      </c>
      <c r="DZ142">
        <v>0.328</v>
      </c>
      <c r="EA142">
        <v>-0.278027610152098</v>
      </c>
      <c r="EB142">
        <v>0.00106189765250334</v>
      </c>
      <c r="EC142">
        <v>-8.23004791133579e-07</v>
      </c>
      <c r="ED142">
        <v>1.95222372915411e-10</v>
      </c>
      <c r="EE142">
        <v>0.0605696754882689</v>
      </c>
      <c r="EF142">
        <v>0.0242991256848972</v>
      </c>
      <c r="EG142">
        <v>-0.00102667963148939</v>
      </c>
      <c r="EH142">
        <v>2.21636158600722e-05</v>
      </c>
      <c r="EI142">
        <v>2</v>
      </c>
      <c r="EJ142">
        <v>2037</v>
      </c>
      <c r="EK142">
        <v>1</v>
      </c>
      <c r="EL142">
        <v>24</v>
      </c>
      <c r="EM142">
        <v>9</v>
      </c>
      <c r="EN142">
        <v>8.9</v>
      </c>
      <c r="EO142">
        <v>2</v>
      </c>
      <c r="EP142">
        <v>511.575</v>
      </c>
      <c r="EQ142">
        <v>527.234</v>
      </c>
      <c r="ER142">
        <v>22.681</v>
      </c>
      <c r="ES142">
        <v>25.4516</v>
      </c>
      <c r="ET142">
        <v>30</v>
      </c>
      <c r="EU142">
        <v>25.3214</v>
      </c>
      <c r="EV142">
        <v>25.2842</v>
      </c>
      <c r="EW142">
        <v>21.0144</v>
      </c>
      <c r="EX142">
        <v>26.2896</v>
      </c>
      <c r="EY142">
        <v>100</v>
      </c>
      <c r="EZ142">
        <v>22.6936</v>
      </c>
      <c r="FA142">
        <v>434.2</v>
      </c>
      <c r="FB142">
        <v>20</v>
      </c>
      <c r="FC142">
        <v>102.33</v>
      </c>
      <c r="FD142">
        <v>102.103</v>
      </c>
    </row>
    <row r="143" spans="1:160">
      <c r="A143">
        <v>127</v>
      </c>
      <c r="B143">
        <v>1604418481.1</v>
      </c>
      <c r="C143">
        <v>252</v>
      </c>
      <c r="D143" t="s">
        <v>525</v>
      </c>
      <c r="E143" t="s">
        <v>526</v>
      </c>
      <c r="F143">
        <v>1604418481.1</v>
      </c>
      <c r="G143">
        <f>BY143*AE143*(BU143-BV143)/(100*BN143*(1000-AE143*BU143))</f>
        <v>0</v>
      </c>
      <c r="H143">
        <f>BY143*AE143*(BT143-BS143*(1000-AE143*BV143)/(1000-AE143*BU143))/(100*BN143)</f>
        <v>0</v>
      </c>
      <c r="I143">
        <f>BS143 - IF(AE143&gt;1, H143*BN143*100.0/(AG143*CG143), 0)</f>
        <v>0</v>
      </c>
      <c r="J143">
        <f>((P143-G143/2)*I143-H143)/(P143+G143/2)</f>
        <v>0</v>
      </c>
      <c r="K143">
        <f>J143*(BZ143+CA143)/1000.0</f>
        <v>0</v>
      </c>
      <c r="L143">
        <f>(BS143 - IF(AE143&gt;1, H143*BN143*100.0/(AG143*CG143), 0))*(BZ143+CA143)/1000.0</f>
        <v>0</v>
      </c>
      <c r="M143">
        <f>2.0/((1/O143-1/N143)+SIGN(O143)*SQRT((1/O143-1/N143)*(1/O143-1/N143) + 4*BO143/((BO143+1)*(BO143+1))*(2*1/O143*1/N143-1/N143*1/N143)))</f>
        <v>0</v>
      </c>
      <c r="N143">
        <f>IF(LEFT(BP143,1)&lt;&gt;"0",IF(LEFT(BP143,1)="1",3.0,BQ143),$D$5+$E$5*(CG143*BZ143/($K$5*1000))+$F$5*(CG143*BZ143/($K$5*1000))*MAX(MIN(BN143,$J$5),$I$5)*MAX(MIN(BN143,$J$5),$I$5)+$G$5*MAX(MIN(BN143,$J$5),$I$5)*(CG143*BZ143/($K$5*1000))+$H$5*(CG143*BZ143/($K$5*1000))*(CG143*BZ143/($K$5*1000)))</f>
        <v>0</v>
      </c>
      <c r="O143">
        <f>G143*(1000-(1000*0.61365*exp(17.502*S143/(240.97+S143))/(BZ143+CA143)+BU143)/2)/(1000*0.61365*exp(17.502*S143/(240.97+S143))/(BZ143+CA143)-BU143)</f>
        <v>0</v>
      </c>
      <c r="P143">
        <f>1/((BO143+1)/(M143/1.6)+1/(N143/1.37)) + BO143/((BO143+1)/(M143/1.6) + BO143/(N143/1.37))</f>
        <v>0</v>
      </c>
      <c r="Q143">
        <f>(BK143*BM143)</f>
        <v>0</v>
      </c>
      <c r="R143">
        <f>(CB143+(Q143+2*0.95*5.67E-8*(((CB143+$B$7)+273)^4-(CB143+273)^4)-44100*G143)/(1.84*29.3*N143+8*0.95*5.67E-8*(CB143+273)^3))</f>
        <v>0</v>
      </c>
      <c r="S143">
        <f>($C$7*CC143+$D$7*CD143+$E$7*R143)</f>
        <v>0</v>
      </c>
      <c r="T143">
        <f>0.61365*exp(17.502*S143/(240.97+S143))</f>
        <v>0</v>
      </c>
      <c r="U143">
        <f>(V143/W143*100)</f>
        <v>0</v>
      </c>
      <c r="V143">
        <f>BU143*(BZ143+CA143)/1000</f>
        <v>0</v>
      </c>
      <c r="W143">
        <f>0.61365*exp(17.502*CB143/(240.97+CB143))</f>
        <v>0</v>
      </c>
      <c r="X143">
        <f>(T143-BU143*(BZ143+CA143)/1000)</f>
        <v>0</v>
      </c>
      <c r="Y143">
        <f>(-G143*44100)</f>
        <v>0</v>
      </c>
      <c r="Z143">
        <f>2*29.3*N143*0.92*(CB143-S143)</f>
        <v>0</v>
      </c>
      <c r="AA143">
        <f>2*0.95*5.67E-8*(((CB143+$B$7)+273)^4-(S143+273)^4)</f>
        <v>0</v>
      </c>
      <c r="AB143">
        <f>Q143+AA143+Y143+Z143</f>
        <v>0</v>
      </c>
      <c r="AC143">
        <v>0</v>
      </c>
      <c r="AD143">
        <v>0</v>
      </c>
      <c r="AE143">
        <f>IF(AC143*$H$13&gt;=AG143,1.0,(AG143/(AG143-AC143*$H$13)))</f>
        <v>0</v>
      </c>
      <c r="AF143">
        <f>(AE143-1)*100</f>
        <v>0</v>
      </c>
      <c r="AG143">
        <f>MAX(0,($B$13+$C$13*CG143)/(1+$D$13*CG143)*BZ143/(CB143+273)*$E$13)</f>
        <v>0</v>
      </c>
      <c r="AH143" t="s">
        <v>271</v>
      </c>
      <c r="AI143" t="s">
        <v>271</v>
      </c>
      <c r="AJ143">
        <v>0</v>
      </c>
      <c r="AK143">
        <v>0</v>
      </c>
      <c r="AL143">
        <f>AK143-AJ143</f>
        <v>0</v>
      </c>
      <c r="AM143">
        <f>AL143/AK143</f>
        <v>0</v>
      </c>
      <c r="AN143">
        <v>0</v>
      </c>
      <c r="AO143" t="s">
        <v>271</v>
      </c>
      <c r="AP143" t="s">
        <v>271</v>
      </c>
      <c r="AQ143">
        <v>0</v>
      </c>
      <c r="AR143">
        <v>0</v>
      </c>
      <c r="AS143">
        <f>1-AQ143/AR143</f>
        <v>0</v>
      </c>
      <c r="AT143">
        <v>0.5</v>
      </c>
      <c r="AU143">
        <f>BK143</f>
        <v>0</v>
      </c>
      <c r="AV143">
        <f>H143</f>
        <v>0</v>
      </c>
      <c r="AW143">
        <f>AS143*AT143*AU143</f>
        <v>0</v>
      </c>
      <c r="AX143">
        <f>BC143/AR143</f>
        <v>0</v>
      </c>
      <c r="AY143">
        <f>(AV143-AN143)/AU143</f>
        <v>0</v>
      </c>
      <c r="AZ143">
        <f>(AK143-AR143)/AR143</f>
        <v>0</v>
      </c>
      <c r="BA143" t="s">
        <v>271</v>
      </c>
      <c r="BB143">
        <v>0</v>
      </c>
      <c r="BC143">
        <f>AR143-BB143</f>
        <v>0</v>
      </c>
      <c r="BD143">
        <f>(AR143-AQ143)/(AR143-BB143)</f>
        <v>0</v>
      </c>
      <c r="BE143">
        <f>(AK143-AR143)/(AK143-BB143)</f>
        <v>0</v>
      </c>
      <c r="BF143">
        <f>(AR143-AQ143)/(AR143-AJ143)</f>
        <v>0</v>
      </c>
      <c r="BG143">
        <f>(AK143-AR143)/(AK143-AJ143)</f>
        <v>0</v>
      </c>
      <c r="BH143">
        <f>(BD143*BB143/AQ143)</f>
        <v>0</v>
      </c>
      <c r="BI143">
        <f>(1-BH143)</f>
        <v>0</v>
      </c>
      <c r="BJ143">
        <f>$B$11*CH143+$C$11*CI143+$F$11*CJ143*(1-CM143)</f>
        <v>0</v>
      </c>
      <c r="BK143">
        <f>BJ143*BL143</f>
        <v>0</v>
      </c>
      <c r="BL143">
        <f>($B$11*$D$9+$C$11*$D$9+$F$11*((CW143+CO143)/MAX(CW143+CO143+CX143, 0.1)*$I$9+CX143/MAX(CW143+CO143+CX143, 0.1)*$J$9))/($B$11+$C$11+$F$11)</f>
        <v>0</v>
      </c>
      <c r="BM143">
        <f>($B$11*$K$9+$C$11*$K$9+$F$11*((CW143+CO143)/MAX(CW143+CO143+CX143, 0.1)*$P$9+CX143/MAX(CW143+CO143+CX143, 0.1)*$Q$9))/($B$11+$C$11+$F$11)</f>
        <v>0</v>
      </c>
      <c r="BN143">
        <v>6</v>
      </c>
      <c r="BO143">
        <v>0.5</v>
      </c>
      <c r="BP143" t="s">
        <v>272</v>
      </c>
      <c r="BQ143">
        <v>2</v>
      </c>
      <c r="BR143">
        <v>1604418481.1</v>
      </c>
      <c r="BS143">
        <v>394.9</v>
      </c>
      <c r="BT143">
        <v>426.134</v>
      </c>
      <c r="BU143">
        <v>21.7624</v>
      </c>
      <c r="BV143">
        <v>20.0463</v>
      </c>
      <c r="BW143">
        <v>394.875</v>
      </c>
      <c r="BX143">
        <v>21.4345</v>
      </c>
      <c r="BY143">
        <v>499.974</v>
      </c>
      <c r="BZ143">
        <v>100.542</v>
      </c>
      <c r="CA143">
        <v>0.100084</v>
      </c>
      <c r="CB143">
        <v>25.1256</v>
      </c>
      <c r="CC143">
        <v>24.9848</v>
      </c>
      <c r="CD143">
        <v>999.9</v>
      </c>
      <c r="CE143">
        <v>0</v>
      </c>
      <c r="CF143">
        <v>0</v>
      </c>
      <c r="CG143">
        <v>9991.25</v>
      </c>
      <c r="CH143">
        <v>0</v>
      </c>
      <c r="CI143">
        <v>1.06395</v>
      </c>
      <c r="CJ143">
        <v>1199.83</v>
      </c>
      <c r="CK143">
        <v>0.967003</v>
      </c>
      <c r="CL143">
        <v>0.0329973</v>
      </c>
      <c r="CM143">
        <v>0</v>
      </c>
      <c r="CN143">
        <v>2.7425</v>
      </c>
      <c r="CO143">
        <v>0</v>
      </c>
      <c r="CP143">
        <v>8324.34</v>
      </c>
      <c r="CQ143">
        <v>11399.8</v>
      </c>
      <c r="CR143">
        <v>38.125</v>
      </c>
      <c r="CS143">
        <v>41.187</v>
      </c>
      <c r="CT143">
        <v>39.562</v>
      </c>
      <c r="CU143">
        <v>39.937</v>
      </c>
      <c r="CV143">
        <v>38.375</v>
      </c>
      <c r="CW143">
        <v>1160.24</v>
      </c>
      <c r="CX143">
        <v>39.59</v>
      </c>
      <c r="CY143">
        <v>0</v>
      </c>
      <c r="CZ143">
        <v>1604418481.1</v>
      </c>
      <c r="DA143">
        <v>0</v>
      </c>
      <c r="DB143">
        <v>2.62334</v>
      </c>
      <c r="DC143">
        <v>0.541200008885063</v>
      </c>
      <c r="DD143">
        <v>428.931539159103</v>
      </c>
      <c r="DE143">
        <v>8273.5252</v>
      </c>
      <c r="DF143">
        <v>15</v>
      </c>
      <c r="DG143">
        <v>1604417947.1</v>
      </c>
      <c r="DH143" t="s">
        <v>273</v>
      </c>
      <c r="DI143">
        <v>1604417940.1</v>
      </c>
      <c r="DJ143">
        <v>1604417947.1</v>
      </c>
      <c r="DK143">
        <v>1</v>
      </c>
      <c r="DL143">
        <v>-0.134</v>
      </c>
      <c r="DM143">
        <v>0.013</v>
      </c>
      <c r="DN143">
        <v>0.037</v>
      </c>
      <c r="DO143">
        <v>0.31</v>
      </c>
      <c r="DP143">
        <v>420</v>
      </c>
      <c r="DQ143">
        <v>20</v>
      </c>
      <c r="DR143">
        <v>0.08</v>
      </c>
      <c r="DS143">
        <v>0.06</v>
      </c>
      <c r="DT143">
        <v>0</v>
      </c>
      <c r="DU143">
        <v>0</v>
      </c>
      <c r="DV143" t="s">
        <v>274</v>
      </c>
      <c r="DW143">
        <v>100</v>
      </c>
      <c r="DX143">
        <v>100</v>
      </c>
      <c r="DY143">
        <v>0.025</v>
      </c>
      <c r="DZ143">
        <v>0.3279</v>
      </c>
      <c r="EA143">
        <v>-0.278027610152098</v>
      </c>
      <c r="EB143">
        <v>0.00106189765250334</v>
      </c>
      <c r="EC143">
        <v>-8.23004791133579e-07</v>
      </c>
      <c r="ED143">
        <v>1.95222372915411e-10</v>
      </c>
      <c r="EE143">
        <v>0.0605696754882689</v>
      </c>
      <c r="EF143">
        <v>0.0242991256848972</v>
      </c>
      <c r="EG143">
        <v>-0.00102667963148939</v>
      </c>
      <c r="EH143">
        <v>2.21636158600722e-05</v>
      </c>
      <c r="EI143">
        <v>2</v>
      </c>
      <c r="EJ143">
        <v>2037</v>
      </c>
      <c r="EK143">
        <v>1</v>
      </c>
      <c r="EL143">
        <v>24</v>
      </c>
      <c r="EM143">
        <v>9</v>
      </c>
      <c r="EN143">
        <v>8.9</v>
      </c>
      <c r="EO143">
        <v>2</v>
      </c>
      <c r="EP143">
        <v>511.46</v>
      </c>
      <c r="EQ143">
        <v>527.33</v>
      </c>
      <c r="ER143">
        <v>22.6859</v>
      </c>
      <c r="ES143">
        <v>25.4516</v>
      </c>
      <c r="ET143">
        <v>30</v>
      </c>
      <c r="EU143">
        <v>25.3214</v>
      </c>
      <c r="EV143">
        <v>25.2842</v>
      </c>
      <c r="EW143">
        <v>21.1554</v>
      </c>
      <c r="EX143">
        <v>26.2896</v>
      </c>
      <c r="EY143">
        <v>100</v>
      </c>
      <c r="EZ143">
        <v>22.6936</v>
      </c>
      <c r="FA143">
        <v>439.21</v>
      </c>
      <c r="FB143">
        <v>20</v>
      </c>
      <c r="FC143">
        <v>102.331</v>
      </c>
      <c r="FD143">
        <v>102.103</v>
      </c>
    </row>
    <row r="144" spans="1:160">
      <c r="A144">
        <v>128</v>
      </c>
      <c r="B144">
        <v>1604418483.1</v>
      </c>
      <c r="C144">
        <v>254</v>
      </c>
      <c r="D144" t="s">
        <v>527</v>
      </c>
      <c r="E144" t="s">
        <v>528</v>
      </c>
      <c r="F144">
        <v>1604418483.1</v>
      </c>
      <c r="G144">
        <f>BY144*AE144*(BU144-BV144)/(100*BN144*(1000-AE144*BU144))</f>
        <v>0</v>
      </c>
      <c r="H144">
        <f>BY144*AE144*(BT144-BS144*(1000-AE144*BV144)/(1000-AE144*BU144))/(100*BN144)</f>
        <v>0</v>
      </c>
      <c r="I144">
        <f>BS144 - IF(AE144&gt;1, H144*BN144*100.0/(AG144*CG144), 0)</f>
        <v>0</v>
      </c>
      <c r="J144">
        <f>((P144-G144/2)*I144-H144)/(P144+G144/2)</f>
        <v>0</v>
      </c>
      <c r="K144">
        <f>J144*(BZ144+CA144)/1000.0</f>
        <v>0</v>
      </c>
      <c r="L144">
        <f>(BS144 - IF(AE144&gt;1, H144*BN144*100.0/(AG144*CG144), 0))*(BZ144+CA144)/1000.0</f>
        <v>0</v>
      </c>
      <c r="M144">
        <f>2.0/((1/O144-1/N144)+SIGN(O144)*SQRT((1/O144-1/N144)*(1/O144-1/N144) + 4*BO144/((BO144+1)*(BO144+1))*(2*1/O144*1/N144-1/N144*1/N144)))</f>
        <v>0</v>
      </c>
      <c r="N144">
        <f>IF(LEFT(BP144,1)&lt;&gt;"0",IF(LEFT(BP144,1)="1",3.0,BQ144),$D$5+$E$5*(CG144*BZ144/($K$5*1000))+$F$5*(CG144*BZ144/($K$5*1000))*MAX(MIN(BN144,$J$5),$I$5)*MAX(MIN(BN144,$J$5),$I$5)+$G$5*MAX(MIN(BN144,$J$5),$I$5)*(CG144*BZ144/($K$5*1000))+$H$5*(CG144*BZ144/($K$5*1000))*(CG144*BZ144/($K$5*1000)))</f>
        <v>0</v>
      </c>
      <c r="O144">
        <f>G144*(1000-(1000*0.61365*exp(17.502*S144/(240.97+S144))/(BZ144+CA144)+BU144)/2)/(1000*0.61365*exp(17.502*S144/(240.97+S144))/(BZ144+CA144)-BU144)</f>
        <v>0</v>
      </c>
      <c r="P144">
        <f>1/((BO144+1)/(M144/1.6)+1/(N144/1.37)) + BO144/((BO144+1)/(M144/1.6) + BO144/(N144/1.37))</f>
        <v>0</v>
      </c>
      <c r="Q144">
        <f>(BK144*BM144)</f>
        <v>0</v>
      </c>
      <c r="R144">
        <f>(CB144+(Q144+2*0.95*5.67E-8*(((CB144+$B$7)+273)^4-(CB144+273)^4)-44100*G144)/(1.84*29.3*N144+8*0.95*5.67E-8*(CB144+273)^3))</f>
        <v>0</v>
      </c>
      <c r="S144">
        <f>($C$7*CC144+$D$7*CD144+$E$7*R144)</f>
        <v>0</v>
      </c>
      <c r="T144">
        <f>0.61365*exp(17.502*S144/(240.97+S144))</f>
        <v>0</v>
      </c>
      <c r="U144">
        <f>(V144/W144*100)</f>
        <v>0</v>
      </c>
      <c r="V144">
        <f>BU144*(BZ144+CA144)/1000</f>
        <v>0</v>
      </c>
      <c r="W144">
        <f>0.61365*exp(17.502*CB144/(240.97+CB144))</f>
        <v>0</v>
      </c>
      <c r="X144">
        <f>(T144-BU144*(BZ144+CA144)/1000)</f>
        <v>0</v>
      </c>
      <c r="Y144">
        <f>(-G144*44100)</f>
        <v>0</v>
      </c>
      <c r="Z144">
        <f>2*29.3*N144*0.92*(CB144-S144)</f>
        <v>0</v>
      </c>
      <c r="AA144">
        <f>2*0.95*5.67E-8*(((CB144+$B$7)+273)^4-(S144+273)^4)</f>
        <v>0</v>
      </c>
      <c r="AB144">
        <f>Q144+AA144+Y144+Z144</f>
        <v>0</v>
      </c>
      <c r="AC144">
        <v>0</v>
      </c>
      <c r="AD144">
        <v>0</v>
      </c>
      <c r="AE144">
        <f>IF(AC144*$H$13&gt;=AG144,1.0,(AG144/(AG144-AC144*$H$13)))</f>
        <v>0</v>
      </c>
      <c r="AF144">
        <f>(AE144-1)*100</f>
        <v>0</v>
      </c>
      <c r="AG144">
        <f>MAX(0,($B$13+$C$13*CG144)/(1+$D$13*CG144)*BZ144/(CB144+273)*$E$13)</f>
        <v>0</v>
      </c>
      <c r="AH144" t="s">
        <v>271</v>
      </c>
      <c r="AI144" t="s">
        <v>271</v>
      </c>
      <c r="AJ144">
        <v>0</v>
      </c>
      <c r="AK144">
        <v>0</v>
      </c>
      <c r="AL144">
        <f>AK144-AJ144</f>
        <v>0</v>
      </c>
      <c r="AM144">
        <f>AL144/AK144</f>
        <v>0</v>
      </c>
      <c r="AN144">
        <v>0</v>
      </c>
      <c r="AO144" t="s">
        <v>271</v>
      </c>
      <c r="AP144" t="s">
        <v>271</v>
      </c>
      <c r="AQ144">
        <v>0</v>
      </c>
      <c r="AR144">
        <v>0</v>
      </c>
      <c r="AS144">
        <f>1-AQ144/AR144</f>
        <v>0</v>
      </c>
      <c r="AT144">
        <v>0.5</v>
      </c>
      <c r="AU144">
        <f>BK144</f>
        <v>0</v>
      </c>
      <c r="AV144">
        <f>H144</f>
        <v>0</v>
      </c>
      <c r="AW144">
        <f>AS144*AT144*AU144</f>
        <v>0</v>
      </c>
      <c r="AX144">
        <f>BC144/AR144</f>
        <v>0</v>
      </c>
      <c r="AY144">
        <f>(AV144-AN144)/AU144</f>
        <v>0</v>
      </c>
      <c r="AZ144">
        <f>(AK144-AR144)/AR144</f>
        <v>0</v>
      </c>
      <c r="BA144" t="s">
        <v>271</v>
      </c>
      <c r="BB144">
        <v>0</v>
      </c>
      <c r="BC144">
        <f>AR144-BB144</f>
        <v>0</v>
      </c>
      <c r="BD144">
        <f>(AR144-AQ144)/(AR144-BB144)</f>
        <v>0</v>
      </c>
      <c r="BE144">
        <f>(AK144-AR144)/(AK144-BB144)</f>
        <v>0</v>
      </c>
      <c r="BF144">
        <f>(AR144-AQ144)/(AR144-AJ144)</f>
        <v>0</v>
      </c>
      <c r="BG144">
        <f>(AK144-AR144)/(AK144-AJ144)</f>
        <v>0</v>
      </c>
      <c r="BH144">
        <f>(BD144*BB144/AQ144)</f>
        <v>0</v>
      </c>
      <c r="BI144">
        <f>(1-BH144)</f>
        <v>0</v>
      </c>
      <c r="BJ144">
        <f>$B$11*CH144+$C$11*CI144+$F$11*CJ144*(1-CM144)</f>
        <v>0</v>
      </c>
      <c r="BK144">
        <f>BJ144*BL144</f>
        <v>0</v>
      </c>
      <c r="BL144">
        <f>($B$11*$D$9+$C$11*$D$9+$F$11*((CW144+CO144)/MAX(CW144+CO144+CX144, 0.1)*$I$9+CX144/MAX(CW144+CO144+CX144, 0.1)*$J$9))/($B$11+$C$11+$F$11)</f>
        <v>0</v>
      </c>
      <c r="BM144">
        <f>($B$11*$K$9+$C$11*$K$9+$F$11*((CW144+CO144)/MAX(CW144+CO144+CX144, 0.1)*$P$9+CX144/MAX(CW144+CO144+CX144, 0.1)*$Q$9))/($B$11+$C$11+$F$11)</f>
        <v>0</v>
      </c>
      <c r="BN144">
        <v>6</v>
      </c>
      <c r="BO144">
        <v>0.5</v>
      </c>
      <c r="BP144" t="s">
        <v>272</v>
      </c>
      <c r="BQ144">
        <v>2</v>
      </c>
      <c r="BR144">
        <v>1604418483.1</v>
      </c>
      <c r="BS144">
        <v>398.096</v>
      </c>
      <c r="BT144">
        <v>429.376</v>
      </c>
      <c r="BU144">
        <v>21.7662</v>
      </c>
      <c r="BV144">
        <v>20.0485</v>
      </c>
      <c r="BW144">
        <v>398.069</v>
      </c>
      <c r="BX144">
        <v>21.4382</v>
      </c>
      <c r="BY144">
        <v>500.077</v>
      </c>
      <c r="BZ144">
        <v>100.542</v>
      </c>
      <c r="CA144">
        <v>0.100057</v>
      </c>
      <c r="CB144">
        <v>25.1256</v>
      </c>
      <c r="CC144">
        <v>24.9852</v>
      </c>
      <c r="CD144">
        <v>999.9</v>
      </c>
      <c r="CE144">
        <v>0</v>
      </c>
      <c r="CF144">
        <v>0</v>
      </c>
      <c r="CG144">
        <v>10010</v>
      </c>
      <c r="CH144">
        <v>0</v>
      </c>
      <c r="CI144">
        <v>1.06395</v>
      </c>
      <c r="CJ144">
        <v>1200.15</v>
      </c>
      <c r="CK144">
        <v>0.967003</v>
      </c>
      <c r="CL144">
        <v>0.0329973</v>
      </c>
      <c r="CM144">
        <v>0</v>
      </c>
      <c r="CN144">
        <v>2.1747</v>
      </c>
      <c r="CO144">
        <v>0</v>
      </c>
      <c r="CP144">
        <v>8340.15</v>
      </c>
      <c r="CQ144">
        <v>11402.8</v>
      </c>
      <c r="CR144">
        <v>38.125</v>
      </c>
      <c r="CS144">
        <v>41.187</v>
      </c>
      <c r="CT144">
        <v>39.562</v>
      </c>
      <c r="CU144">
        <v>39.937</v>
      </c>
      <c r="CV144">
        <v>38.375</v>
      </c>
      <c r="CW144">
        <v>1160.55</v>
      </c>
      <c r="CX144">
        <v>39.6</v>
      </c>
      <c r="CY144">
        <v>0</v>
      </c>
      <c r="CZ144">
        <v>1604418482.9</v>
      </c>
      <c r="DA144">
        <v>0</v>
      </c>
      <c r="DB144">
        <v>2.60843461538462</v>
      </c>
      <c r="DC144">
        <v>-0.046875213991306</v>
      </c>
      <c r="DD144">
        <v>432.747008609454</v>
      </c>
      <c r="DE144">
        <v>8284.36884615385</v>
      </c>
      <c r="DF144">
        <v>15</v>
      </c>
      <c r="DG144">
        <v>1604417947.1</v>
      </c>
      <c r="DH144" t="s">
        <v>273</v>
      </c>
      <c r="DI144">
        <v>1604417940.1</v>
      </c>
      <c r="DJ144">
        <v>1604417947.1</v>
      </c>
      <c r="DK144">
        <v>1</v>
      </c>
      <c r="DL144">
        <v>-0.134</v>
      </c>
      <c r="DM144">
        <v>0.013</v>
      </c>
      <c r="DN144">
        <v>0.037</v>
      </c>
      <c r="DO144">
        <v>0.31</v>
      </c>
      <c r="DP144">
        <v>420</v>
      </c>
      <c r="DQ144">
        <v>20</v>
      </c>
      <c r="DR144">
        <v>0.08</v>
      </c>
      <c r="DS144">
        <v>0.06</v>
      </c>
      <c r="DT144">
        <v>0</v>
      </c>
      <c r="DU144">
        <v>0</v>
      </c>
      <c r="DV144" t="s">
        <v>274</v>
      </c>
      <c r="DW144">
        <v>100</v>
      </c>
      <c r="DX144">
        <v>100</v>
      </c>
      <c r="DY144">
        <v>0.027</v>
      </c>
      <c r="DZ144">
        <v>0.328</v>
      </c>
      <c r="EA144">
        <v>-0.278027610152098</v>
      </c>
      <c r="EB144">
        <v>0.00106189765250334</v>
      </c>
      <c r="EC144">
        <v>-8.23004791133579e-07</v>
      </c>
      <c r="ED144">
        <v>1.95222372915411e-10</v>
      </c>
      <c r="EE144">
        <v>0.0605696754882689</v>
      </c>
      <c r="EF144">
        <v>0.0242991256848972</v>
      </c>
      <c r="EG144">
        <v>-0.00102667963148939</v>
      </c>
      <c r="EH144">
        <v>2.21636158600722e-05</v>
      </c>
      <c r="EI144">
        <v>2</v>
      </c>
      <c r="EJ144">
        <v>2037</v>
      </c>
      <c r="EK144">
        <v>1</v>
      </c>
      <c r="EL144">
        <v>24</v>
      </c>
      <c r="EM144">
        <v>9.1</v>
      </c>
      <c r="EN144">
        <v>8.9</v>
      </c>
      <c r="EO144">
        <v>2</v>
      </c>
      <c r="EP144">
        <v>511.589</v>
      </c>
      <c r="EQ144">
        <v>527.234</v>
      </c>
      <c r="ER144">
        <v>22.6913</v>
      </c>
      <c r="ES144">
        <v>25.4516</v>
      </c>
      <c r="ET144">
        <v>30</v>
      </c>
      <c r="EU144">
        <v>25.3214</v>
      </c>
      <c r="EV144">
        <v>25.2842</v>
      </c>
      <c r="EW144">
        <v>21.2682</v>
      </c>
      <c r="EX144">
        <v>26.2896</v>
      </c>
      <c r="EY144">
        <v>100</v>
      </c>
      <c r="EZ144">
        <v>22.7045</v>
      </c>
      <c r="FA144">
        <v>439.21</v>
      </c>
      <c r="FB144">
        <v>20</v>
      </c>
      <c r="FC144">
        <v>102.331</v>
      </c>
      <c r="FD144">
        <v>102.103</v>
      </c>
    </row>
    <row r="145" spans="1:160">
      <c r="A145">
        <v>129</v>
      </c>
      <c r="B145">
        <v>1604418485.1</v>
      </c>
      <c r="C145">
        <v>256</v>
      </c>
      <c r="D145" t="s">
        <v>529</v>
      </c>
      <c r="E145" t="s">
        <v>530</v>
      </c>
      <c r="F145">
        <v>1604418485.1</v>
      </c>
      <c r="G145">
        <f>BY145*AE145*(BU145-BV145)/(100*BN145*(1000-AE145*BU145))</f>
        <v>0</v>
      </c>
      <c r="H145">
        <f>BY145*AE145*(BT145-BS145*(1000-AE145*BV145)/(1000-AE145*BU145))/(100*BN145)</f>
        <v>0</v>
      </c>
      <c r="I145">
        <f>BS145 - IF(AE145&gt;1, H145*BN145*100.0/(AG145*CG145), 0)</f>
        <v>0</v>
      </c>
      <c r="J145">
        <f>((P145-G145/2)*I145-H145)/(P145+G145/2)</f>
        <v>0</v>
      </c>
      <c r="K145">
        <f>J145*(BZ145+CA145)/1000.0</f>
        <v>0</v>
      </c>
      <c r="L145">
        <f>(BS145 - IF(AE145&gt;1, H145*BN145*100.0/(AG145*CG145), 0))*(BZ145+CA145)/1000.0</f>
        <v>0</v>
      </c>
      <c r="M145">
        <f>2.0/((1/O145-1/N145)+SIGN(O145)*SQRT((1/O145-1/N145)*(1/O145-1/N145) + 4*BO145/((BO145+1)*(BO145+1))*(2*1/O145*1/N145-1/N145*1/N145)))</f>
        <v>0</v>
      </c>
      <c r="N145">
        <f>IF(LEFT(BP145,1)&lt;&gt;"0",IF(LEFT(BP145,1)="1",3.0,BQ145),$D$5+$E$5*(CG145*BZ145/($K$5*1000))+$F$5*(CG145*BZ145/($K$5*1000))*MAX(MIN(BN145,$J$5),$I$5)*MAX(MIN(BN145,$J$5),$I$5)+$G$5*MAX(MIN(BN145,$J$5),$I$5)*(CG145*BZ145/($K$5*1000))+$H$5*(CG145*BZ145/($K$5*1000))*(CG145*BZ145/($K$5*1000)))</f>
        <v>0</v>
      </c>
      <c r="O145">
        <f>G145*(1000-(1000*0.61365*exp(17.502*S145/(240.97+S145))/(BZ145+CA145)+BU145)/2)/(1000*0.61365*exp(17.502*S145/(240.97+S145))/(BZ145+CA145)-BU145)</f>
        <v>0</v>
      </c>
      <c r="P145">
        <f>1/((BO145+1)/(M145/1.6)+1/(N145/1.37)) + BO145/((BO145+1)/(M145/1.6) + BO145/(N145/1.37))</f>
        <v>0</v>
      </c>
      <c r="Q145">
        <f>(BK145*BM145)</f>
        <v>0</v>
      </c>
      <c r="R145">
        <f>(CB145+(Q145+2*0.95*5.67E-8*(((CB145+$B$7)+273)^4-(CB145+273)^4)-44100*G145)/(1.84*29.3*N145+8*0.95*5.67E-8*(CB145+273)^3))</f>
        <v>0</v>
      </c>
      <c r="S145">
        <f>($C$7*CC145+$D$7*CD145+$E$7*R145)</f>
        <v>0</v>
      </c>
      <c r="T145">
        <f>0.61365*exp(17.502*S145/(240.97+S145))</f>
        <v>0</v>
      </c>
      <c r="U145">
        <f>(V145/W145*100)</f>
        <v>0</v>
      </c>
      <c r="V145">
        <f>BU145*(BZ145+CA145)/1000</f>
        <v>0</v>
      </c>
      <c r="W145">
        <f>0.61365*exp(17.502*CB145/(240.97+CB145))</f>
        <v>0</v>
      </c>
      <c r="X145">
        <f>(T145-BU145*(BZ145+CA145)/1000)</f>
        <v>0</v>
      </c>
      <c r="Y145">
        <f>(-G145*44100)</f>
        <v>0</v>
      </c>
      <c r="Z145">
        <f>2*29.3*N145*0.92*(CB145-S145)</f>
        <v>0</v>
      </c>
      <c r="AA145">
        <f>2*0.95*5.67E-8*(((CB145+$B$7)+273)^4-(S145+273)^4)</f>
        <v>0</v>
      </c>
      <c r="AB145">
        <f>Q145+AA145+Y145+Z145</f>
        <v>0</v>
      </c>
      <c r="AC145">
        <v>0</v>
      </c>
      <c r="AD145">
        <v>0</v>
      </c>
      <c r="AE145">
        <f>IF(AC145*$H$13&gt;=AG145,1.0,(AG145/(AG145-AC145*$H$13)))</f>
        <v>0</v>
      </c>
      <c r="AF145">
        <f>(AE145-1)*100</f>
        <v>0</v>
      </c>
      <c r="AG145">
        <f>MAX(0,($B$13+$C$13*CG145)/(1+$D$13*CG145)*BZ145/(CB145+273)*$E$13)</f>
        <v>0</v>
      </c>
      <c r="AH145" t="s">
        <v>271</v>
      </c>
      <c r="AI145" t="s">
        <v>271</v>
      </c>
      <c r="AJ145">
        <v>0</v>
      </c>
      <c r="AK145">
        <v>0</v>
      </c>
      <c r="AL145">
        <f>AK145-AJ145</f>
        <v>0</v>
      </c>
      <c r="AM145">
        <f>AL145/AK145</f>
        <v>0</v>
      </c>
      <c r="AN145">
        <v>0</v>
      </c>
      <c r="AO145" t="s">
        <v>271</v>
      </c>
      <c r="AP145" t="s">
        <v>271</v>
      </c>
      <c r="AQ145">
        <v>0</v>
      </c>
      <c r="AR145">
        <v>0</v>
      </c>
      <c r="AS145">
        <f>1-AQ145/AR145</f>
        <v>0</v>
      </c>
      <c r="AT145">
        <v>0.5</v>
      </c>
      <c r="AU145">
        <f>BK145</f>
        <v>0</v>
      </c>
      <c r="AV145">
        <f>H145</f>
        <v>0</v>
      </c>
      <c r="AW145">
        <f>AS145*AT145*AU145</f>
        <v>0</v>
      </c>
      <c r="AX145">
        <f>BC145/AR145</f>
        <v>0</v>
      </c>
      <c r="AY145">
        <f>(AV145-AN145)/AU145</f>
        <v>0</v>
      </c>
      <c r="AZ145">
        <f>(AK145-AR145)/AR145</f>
        <v>0</v>
      </c>
      <c r="BA145" t="s">
        <v>271</v>
      </c>
      <c r="BB145">
        <v>0</v>
      </c>
      <c r="BC145">
        <f>AR145-BB145</f>
        <v>0</v>
      </c>
      <c r="BD145">
        <f>(AR145-AQ145)/(AR145-BB145)</f>
        <v>0</v>
      </c>
      <c r="BE145">
        <f>(AK145-AR145)/(AK145-BB145)</f>
        <v>0</v>
      </c>
      <c r="BF145">
        <f>(AR145-AQ145)/(AR145-AJ145)</f>
        <v>0</v>
      </c>
      <c r="BG145">
        <f>(AK145-AR145)/(AK145-AJ145)</f>
        <v>0</v>
      </c>
      <c r="BH145">
        <f>(BD145*BB145/AQ145)</f>
        <v>0</v>
      </c>
      <c r="BI145">
        <f>(1-BH145)</f>
        <v>0</v>
      </c>
      <c r="BJ145">
        <f>$B$11*CH145+$C$11*CI145+$F$11*CJ145*(1-CM145)</f>
        <v>0</v>
      </c>
      <c r="BK145">
        <f>BJ145*BL145</f>
        <v>0</v>
      </c>
      <c r="BL145">
        <f>($B$11*$D$9+$C$11*$D$9+$F$11*((CW145+CO145)/MAX(CW145+CO145+CX145, 0.1)*$I$9+CX145/MAX(CW145+CO145+CX145, 0.1)*$J$9))/($B$11+$C$11+$F$11)</f>
        <v>0</v>
      </c>
      <c r="BM145">
        <f>($B$11*$K$9+$C$11*$K$9+$F$11*((CW145+CO145)/MAX(CW145+CO145+CX145, 0.1)*$P$9+CX145/MAX(CW145+CO145+CX145, 0.1)*$Q$9))/($B$11+$C$11+$F$11)</f>
        <v>0</v>
      </c>
      <c r="BN145">
        <v>6</v>
      </c>
      <c r="BO145">
        <v>0.5</v>
      </c>
      <c r="BP145" t="s">
        <v>272</v>
      </c>
      <c r="BQ145">
        <v>2</v>
      </c>
      <c r="BR145">
        <v>1604418485.1</v>
      </c>
      <c r="BS145">
        <v>401.248</v>
      </c>
      <c r="BT145">
        <v>432.792</v>
      </c>
      <c r="BU145">
        <v>21.7688</v>
      </c>
      <c r="BV145">
        <v>20.0496</v>
      </c>
      <c r="BW145">
        <v>401.219</v>
      </c>
      <c r="BX145">
        <v>21.4408</v>
      </c>
      <c r="BY145">
        <v>500.031</v>
      </c>
      <c r="BZ145">
        <v>100.541</v>
      </c>
      <c r="CA145">
        <v>0.0999521</v>
      </c>
      <c r="CB145">
        <v>25.1264</v>
      </c>
      <c r="CC145">
        <v>24.9864</v>
      </c>
      <c r="CD145">
        <v>999.9</v>
      </c>
      <c r="CE145">
        <v>0</v>
      </c>
      <c r="CF145">
        <v>0</v>
      </c>
      <c r="CG145">
        <v>9997.5</v>
      </c>
      <c r="CH145">
        <v>0</v>
      </c>
      <c r="CI145">
        <v>1.06395</v>
      </c>
      <c r="CJ145">
        <v>1199.83</v>
      </c>
      <c r="CK145">
        <v>0.967003</v>
      </c>
      <c r="CL145">
        <v>0.0329973</v>
      </c>
      <c r="CM145">
        <v>0</v>
      </c>
      <c r="CN145">
        <v>2.2765</v>
      </c>
      <c r="CO145">
        <v>0</v>
      </c>
      <c r="CP145">
        <v>8355.77</v>
      </c>
      <c r="CQ145">
        <v>11399.8</v>
      </c>
      <c r="CR145">
        <v>38.125</v>
      </c>
      <c r="CS145">
        <v>41.187</v>
      </c>
      <c r="CT145">
        <v>39.562</v>
      </c>
      <c r="CU145">
        <v>39.937</v>
      </c>
      <c r="CV145">
        <v>38.375</v>
      </c>
      <c r="CW145">
        <v>1160.24</v>
      </c>
      <c r="CX145">
        <v>39.59</v>
      </c>
      <c r="CY145">
        <v>0</v>
      </c>
      <c r="CZ145">
        <v>1604418485.3</v>
      </c>
      <c r="DA145">
        <v>0</v>
      </c>
      <c r="DB145">
        <v>2.58425769230769</v>
      </c>
      <c r="DC145">
        <v>-0.598280340993581</v>
      </c>
      <c r="DD145">
        <v>436.822564440966</v>
      </c>
      <c r="DE145">
        <v>8301.79461538462</v>
      </c>
      <c r="DF145">
        <v>15</v>
      </c>
      <c r="DG145">
        <v>1604417947.1</v>
      </c>
      <c r="DH145" t="s">
        <v>273</v>
      </c>
      <c r="DI145">
        <v>1604417940.1</v>
      </c>
      <c r="DJ145">
        <v>1604417947.1</v>
      </c>
      <c r="DK145">
        <v>1</v>
      </c>
      <c r="DL145">
        <v>-0.134</v>
      </c>
      <c r="DM145">
        <v>0.013</v>
      </c>
      <c r="DN145">
        <v>0.037</v>
      </c>
      <c r="DO145">
        <v>0.31</v>
      </c>
      <c r="DP145">
        <v>420</v>
      </c>
      <c r="DQ145">
        <v>20</v>
      </c>
      <c r="DR145">
        <v>0.08</v>
      </c>
      <c r="DS145">
        <v>0.06</v>
      </c>
      <c r="DT145">
        <v>0</v>
      </c>
      <c r="DU145">
        <v>0</v>
      </c>
      <c r="DV145" t="s">
        <v>274</v>
      </c>
      <c r="DW145">
        <v>100</v>
      </c>
      <c r="DX145">
        <v>100</v>
      </c>
      <c r="DY145">
        <v>0.029</v>
      </c>
      <c r="DZ145">
        <v>0.328</v>
      </c>
      <c r="EA145">
        <v>-0.278027610152098</v>
      </c>
      <c r="EB145">
        <v>0.00106189765250334</v>
      </c>
      <c r="EC145">
        <v>-8.23004791133579e-07</v>
      </c>
      <c r="ED145">
        <v>1.95222372915411e-10</v>
      </c>
      <c r="EE145">
        <v>0.0605696754882689</v>
      </c>
      <c r="EF145">
        <v>0.0242991256848972</v>
      </c>
      <c r="EG145">
        <v>-0.00102667963148939</v>
      </c>
      <c r="EH145">
        <v>2.21636158600722e-05</v>
      </c>
      <c r="EI145">
        <v>2</v>
      </c>
      <c r="EJ145">
        <v>2037</v>
      </c>
      <c r="EK145">
        <v>1</v>
      </c>
      <c r="EL145">
        <v>24</v>
      </c>
      <c r="EM145">
        <v>9.1</v>
      </c>
      <c r="EN145">
        <v>9</v>
      </c>
      <c r="EO145">
        <v>2</v>
      </c>
      <c r="EP145">
        <v>511.589</v>
      </c>
      <c r="EQ145">
        <v>527.349</v>
      </c>
      <c r="ER145">
        <v>22.6956</v>
      </c>
      <c r="ES145">
        <v>25.4516</v>
      </c>
      <c r="ET145">
        <v>30</v>
      </c>
      <c r="EU145">
        <v>25.3214</v>
      </c>
      <c r="EV145">
        <v>25.2842</v>
      </c>
      <c r="EW145">
        <v>21.4203</v>
      </c>
      <c r="EX145">
        <v>26.2896</v>
      </c>
      <c r="EY145">
        <v>100</v>
      </c>
      <c r="EZ145">
        <v>22.7045</v>
      </c>
      <c r="FA145">
        <v>444.28</v>
      </c>
      <c r="FB145">
        <v>20</v>
      </c>
      <c r="FC145">
        <v>102.331</v>
      </c>
      <c r="FD145">
        <v>102.103</v>
      </c>
    </row>
    <row r="146" spans="1:160">
      <c r="A146">
        <v>130</v>
      </c>
      <c r="B146">
        <v>1604418487.1</v>
      </c>
      <c r="C146">
        <v>258</v>
      </c>
      <c r="D146" t="s">
        <v>531</v>
      </c>
      <c r="E146" t="s">
        <v>532</v>
      </c>
      <c r="F146">
        <v>1604418487.1</v>
      </c>
      <c r="G146">
        <f>BY146*AE146*(BU146-BV146)/(100*BN146*(1000-AE146*BU146))</f>
        <v>0</v>
      </c>
      <c r="H146">
        <f>BY146*AE146*(BT146-BS146*(1000-AE146*BV146)/(1000-AE146*BU146))/(100*BN146)</f>
        <v>0</v>
      </c>
      <c r="I146">
        <f>BS146 - IF(AE146&gt;1, H146*BN146*100.0/(AG146*CG146), 0)</f>
        <v>0</v>
      </c>
      <c r="J146">
        <f>((P146-G146/2)*I146-H146)/(P146+G146/2)</f>
        <v>0</v>
      </c>
      <c r="K146">
        <f>J146*(BZ146+CA146)/1000.0</f>
        <v>0</v>
      </c>
      <c r="L146">
        <f>(BS146 - IF(AE146&gt;1, H146*BN146*100.0/(AG146*CG146), 0))*(BZ146+CA146)/1000.0</f>
        <v>0</v>
      </c>
      <c r="M146">
        <f>2.0/((1/O146-1/N146)+SIGN(O146)*SQRT((1/O146-1/N146)*(1/O146-1/N146) + 4*BO146/((BO146+1)*(BO146+1))*(2*1/O146*1/N146-1/N146*1/N146)))</f>
        <v>0</v>
      </c>
      <c r="N146">
        <f>IF(LEFT(BP146,1)&lt;&gt;"0",IF(LEFT(BP146,1)="1",3.0,BQ146),$D$5+$E$5*(CG146*BZ146/($K$5*1000))+$F$5*(CG146*BZ146/($K$5*1000))*MAX(MIN(BN146,$J$5),$I$5)*MAX(MIN(BN146,$J$5),$I$5)+$G$5*MAX(MIN(BN146,$J$5),$I$5)*(CG146*BZ146/($K$5*1000))+$H$5*(CG146*BZ146/($K$5*1000))*(CG146*BZ146/($K$5*1000)))</f>
        <v>0</v>
      </c>
      <c r="O146">
        <f>G146*(1000-(1000*0.61365*exp(17.502*S146/(240.97+S146))/(BZ146+CA146)+BU146)/2)/(1000*0.61365*exp(17.502*S146/(240.97+S146))/(BZ146+CA146)-BU146)</f>
        <v>0</v>
      </c>
      <c r="P146">
        <f>1/((BO146+1)/(M146/1.6)+1/(N146/1.37)) + BO146/((BO146+1)/(M146/1.6) + BO146/(N146/1.37))</f>
        <v>0</v>
      </c>
      <c r="Q146">
        <f>(BK146*BM146)</f>
        <v>0</v>
      </c>
      <c r="R146">
        <f>(CB146+(Q146+2*0.95*5.67E-8*(((CB146+$B$7)+273)^4-(CB146+273)^4)-44100*G146)/(1.84*29.3*N146+8*0.95*5.67E-8*(CB146+273)^3))</f>
        <v>0</v>
      </c>
      <c r="S146">
        <f>($C$7*CC146+$D$7*CD146+$E$7*R146)</f>
        <v>0</v>
      </c>
      <c r="T146">
        <f>0.61365*exp(17.502*S146/(240.97+S146))</f>
        <v>0</v>
      </c>
      <c r="U146">
        <f>(V146/W146*100)</f>
        <v>0</v>
      </c>
      <c r="V146">
        <f>BU146*(BZ146+CA146)/1000</f>
        <v>0</v>
      </c>
      <c r="W146">
        <f>0.61365*exp(17.502*CB146/(240.97+CB146))</f>
        <v>0</v>
      </c>
      <c r="X146">
        <f>(T146-BU146*(BZ146+CA146)/1000)</f>
        <v>0</v>
      </c>
      <c r="Y146">
        <f>(-G146*44100)</f>
        <v>0</v>
      </c>
      <c r="Z146">
        <f>2*29.3*N146*0.92*(CB146-S146)</f>
        <v>0</v>
      </c>
      <c r="AA146">
        <f>2*0.95*5.67E-8*(((CB146+$B$7)+273)^4-(S146+273)^4)</f>
        <v>0</v>
      </c>
      <c r="AB146">
        <f>Q146+AA146+Y146+Z146</f>
        <v>0</v>
      </c>
      <c r="AC146">
        <v>0</v>
      </c>
      <c r="AD146">
        <v>0</v>
      </c>
      <c r="AE146">
        <f>IF(AC146*$H$13&gt;=AG146,1.0,(AG146/(AG146-AC146*$H$13)))</f>
        <v>0</v>
      </c>
      <c r="AF146">
        <f>(AE146-1)*100</f>
        <v>0</v>
      </c>
      <c r="AG146">
        <f>MAX(0,($B$13+$C$13*CG146)/(1+$D$13*CG146)*BZ146/(CB146+273)*$E$13)</f>
        <v>0</v>
      </c>
      <c r="AH146" t="s">
        <v>271</v>
      </c>
      <c r="AI146" t="s">
        <v>271</v>
      </c>
      <c r="AJ146">
        <v>0</v>
      </c>
      <c r="AK146">
        <v>0</v>
      </c>
      <c r="AL146">
        <f>AK146-AJ146</f>
        <v>0</v>
      </c>
      <c r="AM146">
        <f>AL146/AK146</f>
        <v>0</v>
      </c>
      <c r="AN146">
        <v>0</v>
      </c>
      <c r="AO146" t="s">
        <v>271</v>
      </c>
      <c r="AP146" t="s">
        <v>271</v>
      </c>
      <c r="AQ146">
        <v>0</v>
      </c>
      <c r="AR146">
        <v>0</v>
      </c>
      <c r="AS146">
        <f>1-AQ146/AR146</f>
        <v>0</v>
      </c>
      <c r="AT146">
        <v>0.5</v>
      </c>
      <c r="AU146">
        <f>BK146</f>
        <v>0</v>
      </c>
      <c r="AV146">
        <f>H146</f>
        <v>0</v>
      </c>
      <c r="AW146">
        <f>AS146*AT146*AU146</f>
        <v>0</v>
      </c>
      <c r="AX146">
        <f>BC146/AR146</f>
        <v>0</v>
      </c>
      <c r="AY146">
        <f>(AV146-AN146)/AU146</f>
        <v>0</v>
      </c>
      <c r="AZ146">
        <f>(AK146-AR146)/AR146</f>
        <v>0</v>
      </c>
      <c r="BA146" t="s">
        <v>271</v>
      </c>
      <c r="BB146">
        <v>0</v>
      </c>
      <c r="BC146">
        <f>AR146-BB146</f>
        <v>0</v>
      </c>
      <c r="BD146">
        <f>(AR146-AQ146)/(AR146-BB146)</f>
        <v>0</v>
      </c>
      <c r="BE146">
        <f>(AK146-AR146)/(AK146-BB146)</f>
        <v>0</v>
      </c>
      <c r="BF146">
        <f>(AR146-AQ146)/(AR146-AJ146)</f>
        <v>0</v>
      </c>
      <c r="BG146">
        <f>(AK146-AR146)/(AK146-AJ146)</f>
        <v>0</v>
      </c>
      <c r="BH146">
        <f>(BD146*BB146/AQ146)</f>
        <v>0</v>
      </c>
      <c r="BI146">
        <f>(1-BH146)</f>
        <v>0</v>
      </c>
      <c r="BJ146">
        <f>$B$11*CH146+$C$11*CI146+$F$11*CJ146*(1-CM146)</f>
        <v>0</v>
      </c>
      <c r="BK146">
        <f>BJ146*BL146</f>
        <v>0</v>
      </c>
      <c r="BL146">
        <f>($B$11*$D$9+$C$11*$D$9+$F$11*((CW146+CO146)/MAX(CW146+CO146+CX146, 0.1)*$I$9+CX146/MAX(CW146+CO146+CX146, 0.1)*$J$9))/($B$11+$C$11+$F$11)</f>
        <v>0</v>
      </c>
      <c r="BM146">
        <f>($B$11*$K$9+$C$11*$K$9+$F$11*((CW146+CO146)/MAX(CW146+CO146+CX146, 0.1)*$P$9+CX146/MAX(CW146+CO146+CX146, 0.1)*$Q$9))/($B$11+$C$11+$F$11)</f>
        <v>0</v>
      </c>
      <c r="BN146">
        <v>6</v>
      </c>
      <c r="BO146">
        <v>0.5</v>
      </c>
      <c r="BP146" t="s">
        <v>272</v>
      </c>
      <c r="BQ146">
        <v>2</v>
      </c>
      <c r="BR146">
        <v>1604418487.1</v>
      </c>
      <c r="BS146">
        <v>404.448</v>
      </c>
      <c r="BT146">
        <v>436.247</v>
      </c>
      <c r="BU146">
        <v>21.7702</v>
      </c>
      <c r="BV146">
        <v>20.0514</v>
      </c>
      <c r="BW146">
        <v>404.418</v>
      </c>
      <c r="BX146">
        <v>21.4422</v>
      </c>
      <c r="BY146">
        <v>499.989</v>
      </c>
      <c r="BZ146">
        <v>100.541</v>
      </c>
      <c r="CA146">
        <v>0.100057</v>
      </c>
      <c r="CB146">
        <v>25.128</v>
      </c>
      <c r="CC146">
        <v>24.9876</v>
      </c>
      <c r="CD146">
        <v>999.9</v>
      </c>
      <c r="CE146">
        <v>0</v>
      </c>
      <c r="CF146">
        <v>0</v>
      </c>
      <c r="CG146">
        <v>9975</v>
      </c>
      <c r="CH146">
        <v>0</v>
      </c>
      <c r="CI146">
        <v>1.06395</v>
      </c>
      <c r="CJ146">
        <v>1199.83</v>
      </c>
      <c r="CK146">
        <v>0.967003</v>
      </c>
      <c r="CL146">
        <v>0.0329973</v>
      </c>
      <c r="CM146">
        <v>0</v>
      </c>
      <c r="CN146">
        <v>2.4315</v>
      </c>
      <c r="CO146">
        <v>0</v>
      </c>
      <c r="CP146">
        <v>8368.96</v>
      </c>
      <c r="CQ146">
        <v>11399.8</v>
      </c>
      <c r="CR146">
        <v>38.125</v>
      </c>
      <c r="CS146">
        <v>41.187</v>
      </c>
      <c r="CT146">
        <v>39.562</v>
      </c>
      <c r="CU146">
        <v>39.937</v>
      </c>
      <c r="CV146">
        <v>38.375</v>
      </c>
      <c r="CW146">
        <v>1160.24</v>
      </c>
      <c r="CX146">
        <v>39.59</v>
      </c>
      <c r="CY146">
        <v>0</v>
      </c>
      <c r="CZ146">
        <v>1604418487.1</v>
      </c>
      <c r="DA146">
        <v>0</v>
      </c>
      <c r="DB146">
        <v>2.573964</v>
      </c>
      <c r="DC146">
        <v>-0.788869233374325</v>
      </c>
      <c r="DD146">
        <v>438.841539223493</v>
      </c>
      <c r="DE146">
        <v>8317.076</v>
      </c>
      <c r="DF146">
        <v>15</v>
      </c>
      <c r="DG146">
        <v>1604417947.1</v>
      </c>
      <c r="DH146" t="s">
        <v>273</v>
      </c>
      <c r="DI146">
        <v>1604417940.1</v>
      </c>
      <c r="DJ146">
        <v>1604417947.1</v>
      </c>
      <c r="DK146">
        <v>1</v>
      </c>
      <c r="DL146">
        <v>-0.134</v>
      </c>
      <c r="DM146">
        <v>0.013</v>
      </c>
      <c r="DN146">
        <v>0.037</v>
      </c>
      <c r="DO146">
        <v>0.31</v>
      </c>
      <c r="DP146">
        <v>420</v>
      </c>
      <c r="DQ146">
        <v>20</v>
      </c>
      <c r="DR146">
        <v>0.08</v>
      </c>
      <c r="DS146">
        <v>0.06</v>
      </c>
      <c r="DT146">
        <v>0</v>
      </c>
      <c r="DU146">
        <v>0</v>
      </c>
      <c r="DV146" t="s">
        <v>274</v>
      </c>
      <c r="DW146">
        <v>100</v>
      </c>
      <c r="DX146">
        <v>100</v>
      </c>
      <c r="DY146">
        <v>0.03</v>
      </c>
      <c r="DZ146">
        <v>0.328</v>
      </c>
      <c r="EA146">
        <v>-0.278027610152098</v>
      </c>
      <c r="EB146">
        <v>0.00106189765250334</v>
      </c>
      <c r="EC146">
        <v>-8.23004791133579e-07</v>
      </c>
      <c r="ED146">
        <v>1.95222372915411e-10</v>
      </c>
      <c r="EE146">
        <v>0.0605696754882689</v>
      </c>
      <c r="EF146">
        <v>0.0242991256848972</v>
      </c>
      <c r="EG146">
        <v>-0.00102667963148939</v>
      </c>
      <c r="EH146">
        <v>2.21636158600722e-05</v>
      </c>
      <c r="EI146">
        <v>2</v>
      </c>
      <c r="EJ146">
        <v>2037</v>
      </c>
      <c r="EK146">
        <v>1</v>
      </c>
      <c r="EL146">
        <v>24</v>
      </c>
      <c r="EM146">
        <v>9.1</v>
      </c>
      <c r="EN146">
        <v>9</v>
      </c>
      <c r="EO146">
        <v>2</v>
      </c>
      <c r="EP146">
        <v>511.632</v>
      </c>
      <c r="EQ146">
        <v>527.33</v>
      </c>
      <c r="ER146">
        <v>22.7011</v>
      </c>
      <c r="ES146">
        <v>25.4516</v>
      </c>
      <c r="ET146">
        <v>29.9999</v>
      </c>
      <c r="EU146">
        <v>25.3214</v>
      </c>
      <c r="EV146">
        <v>25.2842</v>
      </c>
      <c r="EW146">
        <v>21.5607</v>
      </c>
      <c r="EX146">
        <v>26.2896</v>
      </c>
      <c r="EY146">
        <v>100</v>
      </c>
      <c r="EZ146">
        <v>22.7045</v>
      </c>
      <c r="FA146">
        <v>449.38</v>
      </c>
      <c r="FB146">
        <v>20</v>
      </c>
      <c r="FC146">
        <v>102.33</v>
      </c>
      <c r="FD146">
        <v>102.102</v>
      </c>
    </row>
    <row r="147" spans="1:160">
      <c r="A147">
        <v>131</v>
      </c>
      <c r="B147">
        <v>1604418489.1</v>
      </c>
      <c r="C147">
        <v>260</v>
      </c>
      <c r="D147" t="s">
        <v>533</v>
      </c>
      <c r="E147" t="s">
        <v>534</v>
      </c>
      <c r="F147">
        <v>1604418489.1</v>
      </c>
      <c r="G147">
        <f>BY147*AE147*(BU147-BV147)/(100*BN147*(1000-AE147*BU147))</f>
        <v>0</v>
      </c>
      <c r="H147">
        <f>BY147*AE147*(BT147-BS147*(1000-AE147*BV147)/(1000-AE147*BU147))/(100*BN147)</f>
        <v>0</v>
      </c>
      <c r="I147">
        <f>BS147 - IF(AE147&gt;1, H147*BN147*100.0/(AG147*CG147), 0)</f>
        <v>0</v>
      </c>
      <c r="J147">
        <f>((P147-G147/2)*I147-H147)/(P147+G147/2)</f>
        <v>0</v>
      </c>
      <c r="K147">
        <f>J147*(BZ147+CA147)/1000.0</f>
        <v>0</v>
      </c>
      <c r="L147">
        <f>(BS147 - IF(AE147&gt;1, H147*BN147*100.0/(AG147*CG147), 0))*(BZ147+CA147)/1000.0</f>
        <v>0</v>
      </c>
      <c r="M147">
        <f>2.0/((1/O147-1/N147)+SIGN(O147)*SQRT((1/O147-1/N147)*(1/O147-1/N147) + 4*BO147/((BO147+1)*(BO147+1))*(2*1/O147*1/N147-1/N147*1/N147)))</f>
        <v>0</v>
      </c>
      <c r="N147">
        <f>IF(LEFT(BP147,1)&lt;&gt;"0",IF(LEFT(BP147,1)="1",3.0,BQ147),$D$5+$E$5*(CG147*BZ147/($K$5*1000))+$F$5*(CG147*BZ147/($K$5*1000))*MAX(MIN(BN147,$J$5),$I$5)*MAX(MIN(BN147,$J$5),$I$5)+$G$5*MAX(MIN(BN147,$J$5),$I$5)*(CG147*BZ147/($K$5*1000))+$H$5*(CG147*BZ147/($K$5*1000))*(CG147*BZ147/($K$5*1000)))</f>
        <v>0</v>
      </c>
      <c r="O147">
        <f>G147*(1000-(1000*0.61365*exp(17.502*S147/(240.97+S147))/(BZ147+CA147)+BU147)/2)/(1000*0.61365*exp(17.502*S147/(240.97+S147))/(BZ147+CA147)-BU147)</f>
        <v>0</v>
      </c>
      <c r="P147">
        <f>1/((BO147+1)/(M147/1.6)+1/(N147/1.37)) + BO147/((BO147+1)/(M147/1.6) + BO147/(N147/1.37))</f>
        <v>0</v>
      </c>
      <c r="Q147">
        <f>(BK147*BM147)</f>
        <v>0</v>
      </c>
      <c r="R147">
        <f>(CB147+(Q147+2*0.95*5.67E-8*(((CB147+$B$7)+273)^4-(CB147+273)^4)-44100*G147)/(1.84*29.3*N147+8*0.95*5.67E-8*(CB147+273)^3))</f>
        <v>0</v>
      </c>
      <c r="S147">
        <f>($C$7*CC147+$D$7*CD147+$E$7*R147)</f>
        <v>0</v>
      </c>
      <c r="T147">
        <f>0.61365*exp(17.502*S147/(240.97+S147))</f>
        <v>0</v>
      </c>
      <c r="U147">
        <f>(V147/W147*100)</f>
        <v>0</v>
      </c>
      <c r="V147">
        <f>BU147*(BZ147+CA147)/1000</f>
        <v>0</v>
      </c>
      <c r="W147">
        <f>0.61365*exp(17.502*CB147/(240.97+CB147))</f>
        <v>0</v>
      </c>
      <c r="X147">
        <f>(T147-BU147*(BZ147+CA147)/1000)</f>
        <v>0</v>
      </c>
      <c r="Y147">
        <f>(-G147*44100)</f>
        <v>0</v>
      </c>
      <c r="Z147">
        <f>2*29.3*N147*0.92*(CB147-S147)</f>
        <v>0</v>
      </c>
      <c r="AA147">
        <f>2*0.95*5.67E-8*(((CB147+$B$7)+273)^4-(S147+273)^4)</f>
        <v>0</v>
      </c>
      <c r="AB147">
        <f>Q147+AA147+Y147+Z147</f>
        <v>0</v>
      </c>
      <c r="AC147">
        <v>0</v>
      </c>
      <c r="AD147">
        <v>0</v>
      </c>
      <c r="AE147">
        <f>IF(AC147*$H$13&gt;=AG147,1.0,(AG147/(AG147-AC147*$H$13)))</f>
        <v>0</v>
      </c>
      <c r="AF147">
        <f>(AE147-1)*100</f>
        <v>0</v>
      </c>
      <c r="AG147">
        <f>MAX(0,($B$13+$C$13*CG147)/(1+$D$13*CG147)*BZ147/(CB147+273)*$E$13)</f>
        <v>0</v>
      </c>
      <c r="AH147" t="s">
        <v>271</v>
      </c>
      <c r="AI147" t="s">
        <v>271</v>
      </c>
      <c r="AJ147">
        <v>0</v>
      </c>
      <c r="AK147">
        <v>0</v>
      </c>
      <c r="AL147">
        <f>AK147-AJ147</f>
        <v>0</v>
      </c>
      <c r="AM147">
        <f>AL147/AK147</f>
        <v>0</v>
      </c>
      <c r="AN147">
        <v>0</v>
      </c>
      <c r="AO147" t="s">
        <v>271</v>
      </c>
      <c r="AP147" t="s">
        <v>271</v>
      </c>
      <c r="AQ147">
        <v>0</v>
      </c>
      <c r="AR147">
        <v>0</v>
      </c>
      <c r="AS147">
        <f>1-AQ147/AR147</f>
        <v>0</v>
      </c>
      <c r="AT147">
        <v>0.5</v>
      </c>
      <c r="AU147">
        <f>BK147</f>
        <v>0</v>
      </c>
      <c r="AV147">
        <f>H147</f>
        <v>0</v>
      </c>
      <c r="AW147">
        <f>AS147*AT147*AU147</f>
        <v>0</v>
      </c>
      <c r="AX147">
        <f>BC147/AR147</f>
        <v>0</v>
      </c>
      <c r="AY147">
        <f>(AV147-AN147)/AU147</f>
        <v>0</v>
      </c>
      <c r="AZ147">
        <f>(AK147-AR147)/AR147</f>
        <v>0</v>
      </c>
      <c r="BA147" t="s">
        <v>271</v>
      </c>
      <c r="BB147">
        <v>0</v>
      </c>
      <c r="BC147">
        <f>AR147-BB147</f>
        <v>0</v>
      </c>
      <c r="BD147">
        <f>(AR147-AQ147)/(AR147-BB147)</f>
        <v>0</v>
      </c>
      <c r="BE147">
        <f>(AK147-AR147)/(AK147-BB147)</f>
        <v>0</v>
      </c>
      <c r="BF147">
        <f>(AR147-AQ147)/(AR147-AJ147)</f>
        <v>0</v>
      </c>
      <c r="BG147">
        <f>(AK147-AR147)/(AK147-AJ147)</f>
        <v>0</v>
      </c>
      <c r="BH147">
        <f>(BD147*BB147/AQ147)</f>
        <v>0</v>
      </c>
      <c r="BI147">
        <f>(1-BH147)</f>
        <v>0</v>
      </c>
      <c r="BJ147">
        <f>$B$11*CH147+$C$11*CI147+$F$11*CJ147*(1-CM147)</f>
        <v>0</v>
      </c>
      <c r="BK147">
        <f>BJ147*BL147</f>
        <v>0</v>
      </c>
      <c r="BL147">
        <f>($B$11*$D$9+$C$11*$D$9+$F$11*((CW147+CO147)/MAX(CW147+CO147+CX147, 0.1)*$I$9+CX147/MAX(CW147+CO147+CX147, 0.1)*$J$9))/($B$11+$C$11+$F$11)</f>
        <v>0</v>
      </c>
      <c r="BM147">
        <f>($B$11*$K$9+$C$11*$K$9+$F$11*((CW147+CO147)/MAX(CW147+CO147+CX147, 0.1)*$P$9+CX147/MAX(CW147+CO147+CX147, 0.1)*$Q$9))/($B$11+$C$11+$F$11)</f>
        <v>0</v>
      </c>
      <c r="BN147">
        <v>6</v>
      </c>
      <c r="BO147">
        <v>0.5</v>
      </c>
      <c r="BP147" t="s">
        <v>272</v>
      </c>
      <c r="BQ147">
        <v>2</v>
      </c>
      <c r="BR147">
        <v>1604418489.1</v>
      </c>
      <c r="BS147">
        <v>407.659</v>
      </c>
      <c r="BT147">
        <v>439.526</v>
      </c>
      <c r="BU147">
        <v>21.7731</v>
      </c>
      <c r="BV147">
        <v>20.0535</v>
      </c>
      <c r="BW147">
        <v>407.627</v>
      </c>
      <c r="BX147">
        <v>21.445</v>
      </c>
      <c r="BY147">
        <v>500.009</v>
      </c>
      <c r="BZ147">
        <v>100.542</v>
      </c>
      <c r="CA147">
        <v>0.099994</v>
      </c>
      <c r="CB147">
        <v>25.1296</v>
      </c>
      <c r="CC147">
        <v>24.9897</v>
      </c>
      <c r="CD147">
        <v>999.9</v>
      </c>
      <c r="CE147">
        <v>0</v>
      </c>
      <c r="CF147">
        <v>0</v>
      </c>
      <c r="CG147">
        <v>10001.2</v>
      </c>
      <c r="CH147">
        <v>0</v>
      </c>
      <c r="CI147">
        <v>1.06395</v>
      </c>
      <c r="CJ147">
        <v>1200.14</v>
      </c>
      <c r="CK147">
        <v>0.967011</v>
      </c>
      <c r="CL147">
        <v>0.032989</v>
      </c>
      <c r="CM147">
        <v>0</v>
      </c>
      <c r="CN147">
        <v>2.1286</v>
      </c>
      <c r="CO147">
        <v>0</v>
      </c>
      <c r="CP147">
        <v>8384.98</v>
      </c>
      <c r="CQ147">
        <v>11402.8</v>
      </c>
      <c r="CR147">
        <v>38.125</v>
      </c>
      <c r="CS147">
        <v>41.187</v>
      </c>
      <c r="CT147">
        <v>39.562</v>
      </c>
      <c r="CU147">
        <v>39.937</v>
      </c>
      <c r="CV147">
        <v>38.375</v>
      </c>
      <c r="CW147">
        <v>1160.55</v>
      </c>
      <c r="CX147">
        <v>39.59</v>
      </c>
      <c r="CY147">
        <v>0</v>
      </c>
      <c r="CZ147">
        <v>1604418488.9</v>
      </c>
      <c r="DA147">
        <v>0</v>
      </c>
      <c r="DB147">
        <v>2.56724230769231</v>
      </c>
      <c r="DC147">
        <v>-1.00161026314729</v>
      </c>
      <c r="DD147">
        <v>443.365812077638</v>
      </c>
      <c r="DE147">
        <v>8328.28653846154</v>
      </c>
      <c r="DF147">
        <v>15</v>
      </c>
      <c r="DG147">
        <v>1604417947.1</v>
      </c>
      <c r="DH147" t="s">
        <v>273</v>
      </c>
      <c r="DI147">
        <v>1604417940.1</v>
      </c>
      <c r="DJ147">
        <v>1604417947.1</v>
      </c>
      <c r="DK147">
        <v>1</v>
      </c>
      <c r="DL147">
        <v>-0.134</v>
      </c>
      <c r="DM147">
        <v>0.013</v>
      </c>
      <c r="DN147">
        <v>0.037</v>
      </c>
      <c r="DO147">
        <v>0.31</v>
      </c>
      <c r="DP147">
        <v>420</v>
      </c>
      <c r="DQ147">
        <v>20</v>
      </c>
      <c r="DR147">
        <v>0.08</v>
      </c>
      <c r="DS147">
        <v>0.06</v>
      </c>
      <c r="DT147">
        <v>0</v>
      </c>
      <c r="DU147">
        <v>0</v>
      </c>
      <c r="DV147" t="s">
        <v>274</v>
      </c>
      <c r="DW147">
        <v>100</v>
      </c>
      <c r="DX147">
        <v>100</v>
      </c>
      <c r="DY147">
        <v>0.032</v>
      </c>
      <c r="DZ147">
        <v>0.3281</v>
      </c>
      <c r="EA147">
        <v>-0.278027610152098</v>
      </c>
      <c r="EB147">
        <v>0.00106189765250334</v>
      </c>
      <c r="EC147">
        <v>-8.23004791133579e-07</v>
      </c>
      <c r="ED147">
        <v>1.95222372915411e-10</v>
      </c>
      <c r="EE147">
        <v>0.0605696754882689</v>
      </c>
      <c r="EF147">
        <v>0.0242991256848972</v>
      </c>
      <c r="EG147">
        <v>-0.00102667963148939</v>
      </c>
      <c r="EH147">
        <v>2.21636158600722e-05</v>
      </c>
      <c r="EI147">
        <v>2</v>
      </c>
      <c r="EJ147">
        <v>2037</v>
      </c>
      <c r="EK147">
        <v>1</v>
      </c>
      <c r="EL147">
        <v>24</v>
      </c>
      <c r="EM147">
        <v>9.2</v>
      </c>
      <c r="EN147">
        <v>9</v>
      </c>
      <c r="EO147">
        <v>2</v>
      </c>
      <c r="EP147">
        <v>511.703</v>
      </c>
      <c r="EQ147">
        <v>527.253</v>
      </c>
      <c r="ER147">
        <v>22.7063</v>
      </c>
      <c r="ES147">
        <v>25.4508</v>
      </c>
      <c r="ET147">
        <v>29.9999</v>
      </c>
      <c r="EU147">
        <v>25.3214</v>
      </c>
      <c r="EV147">
        <v>25.2842</v>
      </c>
      <c r="EW147">
        <v>21.6734</v>
      </c>
      <c r="EX147">
        <v>26.2896</v>
      </c>
      <c r="EY147">
        <v>100</v>
      </c>
      <c r="EZ147">
        <v>22.7137</v>
      </c>
      <c r="FA147">
        <v>449.38</v>
      </c>
      <c r="FB147">
        <v>20</v>
      </c>
      <c r="FC147">
        <v>102.33</v>
      </c>
      <c r="FD147">
        <v>102.102</v>
      </c>
    </row>
    <row r="148" spans="1:160">
      <c r="A148">
        <v>132</v>
      </c>
      <c r="B148">
        <v>1604418491.1</v>
      </c>
      <c r="C148">
        <v>262</v>
      </c>
      <c r="D148" t="s">
        <v>535</v>
      </c>
      <c r="E148" t="s">
        <v>536</v>
      </c>
      <c r="F148">
        <v>1604418491.1</v>
      </c>
      <c r="G148">
        <f>BY148*AE148*(BU148-BV148)/(100*BN148*(1000-AE148*BU148))</f>
        <v>0</v>
      </c>
      <c r="H148">
        <f>BY148*AE148*(BT148-BS148*(1000-AE148*BV148)/(1000-AE148*BU148))/(100*BN148)</f>
        <v>0</v>
      </c>
      <c r="I148">
        <f>BS148 - IF(AE148&gt;1, H148*BN148*100.0/(AG148*CG148), 0)</f>
        <v>0</v>
      </c>
      <c r="J148">
        <f>((P148-G148/2)*I148-H148)/(P148+G148/2)</f>
        <v>0</v>
      </c>
      <c r="K148">
        <f>J148*(BZ148+CA148)/1000.0</f>
        <v>0</v>
      </c>
      <c r="L148">
        <f>(BS148 - IF(AE148&gt;1, H148*BN148*100.0/(AG148*CG148), 0))*(BZ148+CA148)/1000.0</f>
        <v>0</v>
      </c>
      <c r="M148">
        <f>2.0/((1/O148-1/N148)+SIGN(O148)*SQRT((1/O148-1/N148)*(1/O148-1/N148) + 4*BO148/((BO148+1)*(BO148+1))*(2*1/O148*1/N148-1/N148*1/N148)))</f>
        <v>0</v>
      </c>
      <c r="N148">
        <f>IF(LEFT(BP148,1)&lt;&gt;"0",IF(LEFT(BP148,1)="1",3.0,BQ148),$D$5+$E$5*(CG148*BZ148/($K$5*1000))+$F$5*(CG148*BZ148/($K$5*1000))*MAX(MIN(BN148,$J$5),$I$5)*MAX(MIN(BN148,$J$5),$I$5)+$G$5*MAX(MIN(BN148,$J$5),$I$5)*(CG148*BZ148/($K$5*1000))+$H$5*(CG148*BZ148/($K$5*1000))*(CG148*BZ148/($K$5*1000)))</f>
        <v>0</v>
      </c>
      <c r="O148">
        <f>G148*(1000-(1000*0.61365*exp(17.502*S148/(240.97+S148))/(BZ148+CA148)+BU148)/2)/(1000*0.61365*exp(17.502*S148/(240.97+S148))/(BZ148+CA148)-BU148)</f>
        <v>0</v>
      </c>
      <c r="P148">
        <f>1/((BO148+1)/(M148/1.6)+1/(N148/1.37)) + BO148/((BO148+1)/(M148/1.6) + BO148/(N148/1.37))</f>
        <v>0</v>
      </c>
      <c r="Q148">
        <f>(BK148*BM148)</f>
        <v>0</v>
      </c>
      <c r="R148">
        <f>(CB148+(Q148+2*0.95*5.67E-8*(((CB148+$B$7)+273)^4-(CB148+273)^4)-44100*G148)/(1.84*29.3*N148+8*0.95*5.67E-8*(CB148+273)^3))</f>
        <v>0</v>
      </c>
      <c r="S148">
        <f>($C$7*CC148+$D$7*CD148+$E$7*R148)</f>
        <v>0</v>
      </c>
      <c r="T148">
        <f>0.61365*exp(17.502*S148/(240.97+S148))</f>
        <v>0</v>
      </c>
      <c r="U148">
        <f>(V148/W148*100)</f>
        <v>0</v>
      </c>
      <c r="V148">
        <f>BU148*(BZ148+CA148)/1000</f>
        <v>0</v>
      </c>
      <c r="W148">
        <f>0.61365*exp(17.502*CB148/(240.97+CB148))</f>
        <v>0</v>
      </c>
      <c r="X148">
        <f>(T148-BU148*(BZ148+CA148)/1000)</f>
        <v>0</v>
      </c>
      <c r="Y148">
        <f>(-G148*44100)</f>
        <v>0</v>
      </c>
      <c r="Z148">
        <f>2*29.3*N148*0.92*(CB148-S148)</f>
        <v>0</v>
      </c>
      <c r="AA148">
        <f>2*0.95*5.67E-8*(((CB148+$B$7)+273)^4-(S148+273)^4)</f>
        <v>0</v>
      </c>
      <c r="AB148">
        <f>Q148+AA148+Y148+Z148</f>
        <v>0</v>
      </c>
      <c r="AC148">
        <v>0</v>
      </c>
      <c r="AD148">
        <v>0</v>
      </c>
      <c r="AE148">
        <f>IF(AC148*$H$13&gt;=AG148,1.0,(AG148/(AG148-AC148*$H$13)))</f>
        <v>0</v>
      </c>
      <c r="AF148">
        <f>(AE148-1)*100</f>
        <v>0</v>
      </c>
      <c r="AG148">
        <f>MAX(0,($B$13+$C$13*CG148)/(1+$D$13*CG148)*BZ148/(CB148+273)*$E$13)</f>
        <v>0</v>
      </c>
      <c r="AH148" t="s">
        <v>271</v>
      </c>
      <c r="AI148" t="s">
        <v>271</v>
      </c>
      <c r="AJ148">
        <v>0</v>
      </c>
      <c r="AK148">
        <v>0</v>
      </c>
      <c r="AL148">
        <f>AK148-AJ148</f>
        <v>0</v>
      </c>
      <c r="AM148">
        <f>AL148/AK148</f>
        <v>0</v>
      </c>
      <c r="AN148">
        <v>0</v>
      </c>
      <c r="AO148" t="s">
        <v>271</v>
      </c>
      <c r="AP148" t="s">
        <v>271</v>
      </c>
      <c r="AQ148">
        <v>0</v>
      </c>
      <c r="AR148">
        <v>0</v>
      </c>
      <c r="AS148">
        <f>1-AQ148/AR148</f>
        <v>0</v>
      </c>
      <c r="AT148">
        <v>0.5</v>
      </c>
      <c r="AU148">
        <f>BK148</f>
        <v>0</v>
      </c>
      <c r="AV148">
        <f>H148</f>
        <v>0</v>
      </c>
      <c r="AW148">
        <f>AS148*AT148*AU148</f>
        <v>0</v>
      </c>
      <c r="AX148">
        <f>BC148/AR148</f>
        <v>0</v>
      </c>
      <c r="AY148">
        <f>(AV148-AN148)/AU148</f>
        <v>0</v>
      </c>
      <c r="AZ148">
        <f>(AK148-AR148)/AR148</f>
        <v>0</v>
      </c>
      <c r="BA148" t="s">
        <v>271</v>
      </c>
      <c r="BB148">
        <v>0</v>
      </c>
      <c r="BC148">
        <f>AR148-BB148</f>
        <v>0</v>
      </c>
      <c r="BD148">
        <f>(AR148-AQ148)/(AR148-BB148)</f>
        <v>0</v>
      </c>
      <c r="BE148">
        <f>(AK148-AR148)/(AK148-BB148)</f>
        <v>0</v>
      </c>
      <c r="BF148">
        <f>(AR148-AQ148)/(AR148-AJ148)</f>
        <v>0</v>
      </c>
      <c r="BG148">
        <f>(AK148-AR148)/(AK148-AJ148)</f>
        <v>0</v>
      </c>
      <c r="BH148">
        <f>(BD148*BB148/AQ148)</f>
        <v>0</v>
      </c>
      <c r="BI148">
        <f>(1-BH148)</f>
        <v>0</v>
      </c>
      <c r="BJ148">
        <f>$B$11*CH148+$C$11*CI148+$F$11*CJ148*(1-CM148)</f>
        <v>0</v>
      </c>
      <c r="BK148">
        <f>BJ148*BL148</f>
        <v>0</v>
      </c>
      <c r="BL148">
        <f>($B$11*$D$9+$C$11*$D$9+$F$11*((CW148+CO148)/MAX(CW148+CO148+CX148, 0.1)*$I$9+CX148/MAX(CW148+CO148+CX148, 0.1)*$J$9))/($B$11+$C$11+$F$11)</f>
        <v>0</v>
      </c>
      <c r="BM148">
        <f>($B$11*$K$9+$C$11*$K$9+$F$11*((CW148+CO148)/MAX(CW148+CO148+CX148, 0.1)*$P$9+CX148/MAX(CW148+CO148+CX148, 0.1)*$Q$9))/($B$11+$C$11+$F$11)</f>
        <v>0</v>
      </c>
      <c r="BN148">
        <v>6</v>
      </c>
      <c r="BO148">
        <v>0.5</v>
      </c>
      <c r="BP148" t="s">
        <v>272</v>
      </c>
      <c r="BQ148">
        <v>2</v>
      </c>
      <c r="BR148">
        <v>1604418491.1</v>
      </c>
      <c r="BS148">
        <v>410.84</v>
      </c>
      <c r="BT148">
        <v>442.935</v>
      </c>
      <c r="BU148">
        <v>21.7747</v>
      </c>
      <c r="BV148">
        <v>20.0547</v>
      </c>
      <c r="BW148">
        <v>410.807</v>
      </c>
      <c r="BX148">
        <v>21.4465</v>
      </c>
      <c r="BY148">
        <v>499.992</v>
      </c>
      <c r="BZ148">
        <v>100.541</v>
      </c>
      <c r="CA148">
        <v>0.0999194</v>
      </c>
      <c r="CB148">
        <v>25.1299</v>
      </c>
      <c r="CC148">
        <v>24.994</v>
      </c>
      <c r="CD148">
        <v>999.9</v>
      </c>
      <c r="CE148">
        <v>0</v>
      </c>
      <c r="CF148">
        <v>0</v>
      </c>
      <c r="CG148">
        <v>10010</v>
      </c>
      <c r="CH148">
        <v>0</v>
      </c>
      <c r="CI148">
        <v>1.06395</v>
      </c>
      <c r="CJ148">
        <v>1199.83</v>
      </c>
      <c r="CK148">
        <v>0.967003</v>
      </c>
      <c r="CL148">
        <v>0.0329973</v>
      </c>
      <c r="CM148">
        <v>0</v>
      </c>
      <c r="CN148">
        <v>2.7135</v>
      </c>
      <c r="CO148">
        <v>0</v>
      </c>
      <c r="CP148">
        <v>8400.29</v>
      </c>
      <c r="CQ148">
        <v>11399.8</v>
      </c>
      <c r="CR148">
        <v>38.125</v>
      </c>
      <c r="CS148">
        <v>41.187</v>
      </c>
      <c r="CT148">
        <v>39.562</v>
      </c>
      <c r="CU148">
        <v>39.937</v>
      </c>
      <c r="CV148">
        <v>38.375</v>
      </c>
      <c r="CW148">
        <v>1160.24</v>
      </c>
      <c r="CX148">
        <v>39.59</v>
      </c>
      <c r="CY148">
        <v>0</v>
      </c>
      <c r="CZ148">
        <v>1604418491.3</v>
      </c>
      <c r="DA148">
        <v>0</v>
      </c>
      <c r="DB148">
        <v>2.57544615384615</v>
      </c>
      <c r="DC148">
        <v>-0.0658666784722436</v>
      </c>
      <c r="DD148">
        <v>446.052991836217</v>
      </c>
      <c r="DE148">
        <v>8345.91961538462</v>
      </c>
      <c r="DF148">
        <v>15</v>
      </c>
      <c r="DG148">
        <v>1604417947.1</v>
      </c>
      <c r="DH148" t="s">
        <v>273</v>
      </c>
      <c r="DI148">
        <v>1604417940.1</v>
      </c>
      <c r="DJ148">
        <v>1604417947.1</v>
      </c>
      <c r="DK148">
        <v>1</v>
      </c>
      <c r="DL148">
        <v>-0.134</v>
      </c>
      <c r="DM148">
        <v>0.013</v>
      </c>
      <c r="DN148">
        <v>0.037</v>
      </c>
      <c r="DO148">
        <v>0.31</v>
      </c>
      <c r="DP148">
        <v>420</v>
      </c>
      <c r="DQ148">
        <v>20</v>
      </c>
      <c r="DR148">
        <v>0.08</v>
      </c>
      <c r="DS148">
        <v>0.06</v>
      </c>
      <c r="DT148">
        <v>0</v>
      </c>
      <c r="DU148">
        <v>0</v>
      </c>
      <c r="DV148" t="s">
        <v>274</v>
      </c>
      <c r="DW148">
        <v>100</v>
      </c>
      <c r="DX148">
        <v>100</v>
      </c>
      <c r="DY148">
        <v>0.033</v>
      </c>
      <c r="DZ148">
        <v>0.3282</v>
      </c>
      <c r="EA148">
        <v>-0.278027610152098</v>
      </c>
      <c r="EB148">
        <v>0.00106189765250334</v>
      </c>
      <c r="EC148">
        <v>-8.23004791133579e-07</v>
      </c>
      <c r="ED148">
        <v>1.95222372915411e-10</v>
      </c>
      <c r="EE148">
        <v>0.0605696754882689</v>
      </c>
      <c r="EF148">
        <v>0.0242991256848972</v>
      </c>
      <c r="EG148">
        <v>-0.00102667963148939</v>
      </c>
      <c r="EH148">
        <v>2.21636158600722e-05</v>
      </c>
      <c r="EI148">
        <v>2</v>
      </c>
      <c r="EJ148">
        <v>2037</v>
      </c>
      <c r="EK148">
        <v>1</v>
      </c>
      <c r="EL148">
        <v>24</v>
      </c>
      <c r="EM148">
        <v>9.2</v>
      </c>
      <c r="EN148">
        <v>9.1</v>
      </c>
      <c r="EO148">
        <v>2</v>
      </c>
      <c r="EP148">
        <v>511.617</v>
      </c>
      <c r="EQ148">
        <v>527.292</v>
      </c>
      <c r="ER148">
        <v>22.7102</v>
      </c>
      <c r="ES148">
        <v>25.4498</v>
      </c>
      <c r="ET148">
        <v>29.9999</v>
      </c>
      <c r="EU148">
        <v>25.3214</v>
      </c>
      <c r="EV148">
        <v>25.2842</v>
      </c>
      <c r="EW148">
        <v>21.8264</v>
      </c>
      <c r="EX148">
        <v>26.2896</v>
      </c>
      <c r="EY148">
        <v>100</v>
      </c>
      <c r="EZ148">
        <v>22.7137</v>
      </c>
      <c r="FA148">
        <v>454.49</v>
      </c>
      <c r="FB148">
        <v>20</v>
      </c>
      <c r="FC148">
        <v>102.33</v>
      </c>
      <c r="FD148">
        <v>102.102</v>
      </c>
    </row>
    <row r="149" spans="1:160">
      <c r="A149">
        <v>133</v>
      </c>
      <c r="B149">
        <v>1604418493.1</v>
      </c>
      <c r="C149">
        <v>264</v>
      </c>
      <c r="D149" t="s">
        <v>537</v>
      </c>
      <c r="E149" t="s">
        <v>538</v>
      </c>
      <c r="F149">
        <v>1604418493.1</v>
      </c>
      <c r="G149">
        <f>BY149*AE149*(BU149-BV149)/(100*BN149*(1000-AE149*BU149))</f>
        <v>0</v>
      </c>
      <c r="H149">
        <f>BY149*AE149*(BT149-BS149*(1000-AE149*BV149)/(1000-AE149*BU149))/(100*BN149)</f>
        <v>0</v>
      </c>
      <c r="I149">
        <f>BS149 - IF(AE149&gt;1, H149*BN149*100.0/(AG149*CG149), 0)</f>
        <v>0</v>
      </c>
      <c r="J149">
        <f>((P149-G149/2)*I149-H149)/(P149+G149/2)</f>
        <v>0</v>
      </c>
      <c r="K149">
        <f>J149*(BZ149+CA149)/1000.0</f>
        <v>0</v>
      </c>
      <c r="L149">
        <f>(BS149 - IF(AE149&gt;1, H149*BN149*100.0/(AG149*CG149), 0))*(BZ149+CA149)/1000.0</f>
        <v>0</v>
      </c>
      <c r="M149">
        <f>2.0/((1/O149-1/N149)+SIGN(O149)*SQRT((1/O149-1/N149)*(1/O149-1/N149) + 4*BO149/((BO149+1)*(BO149+1))*(2*1/O149*1/N149-1/N149*1/N149)))</f>
        <v>0</v>
      </c>
      <c r="N149">
        <f>IF(LEFT(BP149,1)&lt;&gt;"0",IF(LEFT(BP149,1)="1",3.0,BQ149),$D$5+$E$5*(CG149*BZ149/($K$5*1000))+$F$5*(CG149*BZ149/($K$5*1000))*MAX(MIN(BN149,$J$5),$I$5)*MAX(MIN(BN149,$J$5),$I$5)+$G$5*MAX(MIN(BN149,$J$5),$I$5)*(CG149*BZ149/($K$5*1000))+$H$5*(CG149*BZ149/($K$5*1000))*(CG149*BZ149/($K$5*1000)))</f>
        <v>0</v>
      </c>
      <c r="O149">
        <f>G149*(1000-(1000*0.61365*exp(17.502*S149/(240.97+S149))/(BZ149+CA149)+BU149)/2)/(1000*0.61365*exp(17.502*S149/(240.97+S149))/(BZ149+CA149)-BU149)</f>
        <v>0</v>
      </c>
      <c r="P149">
        <f>1/((BO149+1)/(M149/1.6)+1/(N149/1.37)) + BO149/((BO149+1)/(M149/1.6) + BO149/(N149/1.37))</f>
        <v>0</v>
      </c>
      <c r="Q149">
        <f>(BK149*BM149)</f>
        <v>0</v>
      </c>
      <c r="R149">
        <f>(CB149+(Q149+2*0.95*5.67E-8*(((CB149+$B$7)+273)^4-(CB149+273)^4)-44100*G149)/(1.84*29.3*N149+8*0.95*5.67E-8*(CB149+273)^3))</f>
        <v>0</v>
      </c>
      <c r="S149">
        <f>($C$7*CC149+$D$7*CD149+$E$7*R149)</f>
        <v>0</v>
      </c>
      <c r="T149">
        <f>0.61365*exp(17.502*S149/(240.97+S149))</f>
        <v>0</v>
      </c>
      <c r="U149">
        <f>(V149/W149*100)</f>
        <v>0</v>
      </c>
      <c r="V149">
        <f>BU149*(BZ149+CA149)/1000</f>
        <v>0</v>
      </c>
      <c r="W149">
        <f>0.61365*exp(17.502*CB149/(240.97+CB149))</f>
        <v>0</v>
      </c>
      <c r="X149">
        <f>(T149-BU149*(BZ149+CA149)/1000)</f>
        <v>0</v>
      </c>
      <c r="Y149">
        <f>(-G149*44100)</f>
        <v>0</v>
      </c>
      <c r="Z149">
        <f>2*29.3*N149*0.92*(CB149-S149)</f>
        <v>0</v>
      </c>
      <c r="AA149">
        <f>2*0.95*5.67E-8*(((CB149+$B$7)+273)^4-(S149+273)^4)</f>
        <v>0</v>
      </c>
      <c r="AB149">
        <f>Q149+AA149+Y149+Z149</f>
        <v>0</v>
      </c>
      <c r="AC149">
        <v>0</v>
      </c>
      <c r="AD149">
        <v>0</v>
      </c>
      <c r="AE149">
        <f>IF(AC149*$H$13&gt;=AG149,1.0,(AG149/(AG149-AC149*$H$13)))</f>
        <v>0</v>
      </c>
      <c r="AF149">
        <f>(AE149-1)*100</f>
        <v>0</v>
      </c>
      <c r="AG149">
        <f>MAX(0,($B$13+$C$13*CG149)/(1+$D$13*CG149)*BZ149/(CB149+273)*$E$13)</f>
        <v>0</v>
      </c>
      <c r="AH149" t="s">
        <v>271</v>
      </c>
      <c r="AI149" t="s">
        <v>271</v>
      </c>
      <c r="AJ149">
        <v>0</v>
      </c>
      <c r="AK149">
        <v>0</v>
      </c>
      <c r="AL149">
        <f>AK149-AJ149</f>
        <v>0</v>
      </c>
      <c r="AM149">
        <f>AL149/AK149</f>
        <v>0</v>
      </c>
      <c r="AN149">
        <v>0</v>
      </c>
      <c r="AO149" t="s">
        <v>271</v>
      </c>
      <c r="AP149" t="s">
        <v>271</v>
      </c>
      <c r="AQ149">
        <v>0</v>
      </c>
      <c r="AR149">
        <v>0</v>
      </c>
      <c r="AS149">
        <f>1-AQ149/AR149</f>
        <v>0</v>
      </c>
      <c r="AT149">
        <v>0.5</v>
      </c>
      <c r="AU149">
        <f>BK149</f>
        <v>0</v>
      </c>
      <c r="AV149">
        <f>H149</f>
        <v>0</v>
      </c>
      <c r="AW149">
        <f>AS149*AT149*AU149</f>
        <v>0</v>
      </c>
      <c r="AX149">
        <f>BC149/AR149</f>
        <v>0</v>
      </c>
      <c r="AY149">
        <f>(AV149-AN149)/AU149</f>
        <v>0</v>
      </c>
      <c r="AZ149">
        <f>(AK149-AR149)/AR149</f>
        <v>0</v>
      </c>
      <c r="BA149" t="s">
        <v>271</v>
      </c>
      <c r="BB149">
        <v>0</v>
      </c>
      <c r="BC149">
        <f>AR149-BB149</f>
        <v>0</v>
      </c>
      <c r="BD149">
        <f>(AR149-AQ149)/(AR149-BB149)</f>
        <v>0</v>
      </c>
      <c r="BE149">
        <f>(AK149-AR149)/(AK149-BB149)</f>
        <v>0</v>
      </c>
      <c r="BF149">
        <f>(AR149-AQ149)/(AR149-AJ149)</f>
        <v>0</v>
      </c>
      <c r="BG149">
        <f>(AK149-AR149)/(AK149-AJ149)</f>
        <v>0</v>
      </c>
      <c r="BH149">
        <f>(BD149*BB149/AQ149)</f>
        <v>0</v>
      </c>
      <c r="BI149">
        <f>(1-BH149)</f>
        <v>0</v>
      </c>
      <c r="BJ149">
        <f>$B$11*CH149+$C$11*CI149+$F$11*CJ149*(1-CM149)</f>
        <v>0</v>
      </c>
      <c r="BK149">
        <f>BJ149*BL149</f>
        <v>0</v>
      </c>
      <c r="BL149">
        <f>($B$11*$D$9+$C$11*$D$9+$F$11*((CW149+CO149)/MAX(CW149+CO149+CX149, 0.1)*$I$9+CX149/MAX(CW149+CO149+CX149, 0.1)*$J$9))/($B$11+$C$11+$F$11)</f>
        <v>0</v>
      </c>
      <c r="BM149">
        <f>($B$11*$K$9+$C$11*$K$9+$F$11*((CW149+CO149)/MAX(CW149+CO149+CX149, 0.1)*$P$9+CX149/MAX(CW149+CO149+CX149, 0.1)*$Q$9))/($B$11+$C$11+$F$11)</f>
        <v>0</v>
      </c>
      <c r="BN149">
        <v>6</v>
      </c>
      <c r="BO149">
        <v>0.5</v>
      </c>
      <c r="BP149" t="s">
        <v>272</v>
      </c>
      <c r="BQ149">
        <v>2</v>
      </c>
      <c r="BR149">
        <v>1604418493.1</v>
      </c>
      <c r="BS149">
        <v>414.039</v>
      </c>
      <c r="BT149">
        <v>446.386</v>
      </c>
      <c r="BU149">
        <v>21.776</v>
      </c>
      <c r="BV149">
        <v>20.0568</v>
      </c>
      <c r="BW149">
        <v>414.005</v>
      </c>
      <c r="BX149">
        <v>21.4479</v>
      </c>
      <c r="BY149">
        <v>499.999</v>
      </c>
      <c r="BZ149">
        <v>100.54</v>
      </c>
      <c r="CA149">
        <v>0.0996173</v>
      </c>
      <c r="CB149">
        <v>25.1283</v>
      </c>
      <c r="CC149">
        <v>24.9931</v>
      </c>
      <c r="CD149">
        <v>999.9</v>
      </c>
      <c r="CE149">
        <v>0</v>
      </c>
      <c r="CF149">
        <v>0</v>
      </c>
      <c r="CG149">
        <v>10027.5</v>
      </c>
      <c r="CH149">
        <v>0</v>
      </c>
      <c r="CI149">
        <v>1.06395</v>
      </c>
      <c r="CJ149">
        <v>1199.83</v>
      </c>
      <c r="CK149">
        <v>0.967003</v>
      </c>
      <c r="CL149">
        <v>0.0329973</v>
      </c>
      <c r="CM149">
        <v>0</v>
      </c>
      <c r="CN149">
        <v>2.7761</v>
      </c>
      <c r="CO149">
        <v>0</v>
      </c>
      <c r="CP149">
        <v>8413.32</v>
      </c>
      <c r="CQ149">
        <v>11399.8</v>
      </c>
      <c r="CR149">
        <v>38.125</v>
      </c>
      <c r="CS149">
        <v>41.187</v>
      </c>
      <c r="CT149">
        <v>39.562</v>
      </c>
      <c r="CU149">
        <v>39.937</v>
      </c>
      <c r="CV149">
        <v>38.375</v>
      </c>
      <c r="CW149">
        <v>1160.24</v>
      </c>
      <c r="CX149">
        <v>39.59</v>
      </c>
      <c r="CY149">
        <v>0</v>
      </c>
      <c r="CZ149">
        <v>1604418493.1</v>
      </c>
      <c r="DA149">
        <v>0</v>
      </c>
      <c r="DB149">
        <v>2.590808</v>
      </c>
      <c r="DC149">
        <v>0.151707676922685</v>
      </c>
      <c r="DD149">
        <v>445.367693118575</v>
      </c>
      <c r="DE149">
        <v>8361.4004</v>
      </c>
      <c r="DF149">
        <v>15</v>
      </c>
      <c r="DG149">
        <v>1604417947.1</v>
      </c>
      <c r="DH149" t="s">
        <v>273</v>
      </c>
      <c r="DI149">
        <v>1604417940.1</v>
      </c>
      <c r="DJ149">
        <v>1604417947.1</v>
      </c>
      <c r="DK149">
        <v>1</v>
      </c>
      <c r="DL149">
        <v>-0.134</v>
      </c>
      <c r="DM149">
        <v>0.013</v>
      </c>
      <c r="DN149">
        <v>0.037</v>
      </c>
      <c r="DO149">
        <v>0.31</v>
      </c>
      <c r="DP149">
        <v>420</v>
      </c>
      <c r="DQ149">
        <v>20</v>
      </c>
      <c r="DR149">
        <v>0.08</v>
      </c>
      <c r="DS149">
        <v>0.06</v>
      </c>
      <c r="DT149">
        <v>0</v>
      </c>
      <c r="DU149">
        <v>0</v>
      </c>
      <c r="DV149" t="s">
        <v>274</v>
      </c>
      <c r="DW149">
        <v>100</v>
      </c>
      <c r="DX149">
        <v>100</v>
      </c>
      <c r="DY149">
        <v>0.034</v>
      </c>
      <c r="DZ149">
        <v>0.3281</v>
      </c>
      <c r="EA149">
        <v>-0.278027610152098</v>
      </c>
      <c r="EB149">
        <v>0.00106189765250334</v>
      </c>
      <c r="EC149">
        <v>-8.23004791133579e-07</v>
      </c>
      <c r="ED149">
        <v>1.95222372915411e-10</v>
      </c>
      <c r="EE149">
        <v>0.0605696754882689</v>
      </c>
      <c r="EF149">
        <v>0.0242991256848972</v>
      </c>
      <c r="EG149">
        <v>-0.00102667963148939</v>
      </c>
      <c r="EH149">
        <v>2.21636158600722e-05</v>
      </c>
      <c r="EI149">
        <v>2</v>
      </c>
      <c r="EJ149">
        <v>2037</v>
      </c>
      <c r="EK149">
        <v>1</v>
      </c>
      <c r="EL149">
        <v>24</v>
      </c>
      <c r="EM149">
        <v>9.2</v>
      </c>
      <c r="EN149">
        <v>9.1</v>
      </c>
      <c r="EO149">
        <v>2</v>
      </c>
      <c r="EP149">
        <v>511.574</v>
      </c>
      <c r="EQ149">
        <v>527.272</v>
      </c>
      <c r="ER149">
        <v>22.7147</v>
      </c>
      <c r="ES149">
        <v>25.4495</v>
      </c>
      <c r="ET149">
        <v>30</v>
      </c>
      <c r="EU149">
        <v>25.3214</v>
      </c>
      <c r="EV149">
        <v>25.2842</v>
      </c>
      <c r="EW149">
        <v>21.968</v>
      </c>
      <c r="EX149">
        <v>26.2896</v>
      </c>
      <c r="EY149">
        <v>100</v>
      </c>
      <c r="EZ149">
        <v>22.7189</v>
      </c>
      <c r="FA149">
        <v>459.55</v>
      </c>
      <c r="FB149">
        <v>20</v>
      </c>
      <c r="FC149">
        <v>102.331</v>
      </c>
      <c r="FD149">
        <v>102.104</v>
      </c>
    </row>
    <row r="150" spans="1:160">
      <c r="A150">
        <v>134</v>
      </c>
      <c r="B150">
        <v>1604418495.1</v>
      </c>
      <c r="C150">
        <v>266</v>
      </c>
      <c r="D150" t="s">
        <v>539</v>
      </c>
      <c r="E150" t="s">
        <v>540</v>
      </c>
      <c r="F150">
        <v>1604418495.1</v>
      </c>
      <c r="G150">
        <f>BY150*AE150*(BU150-BV150)/(100*BN150*(1000-AE150*BU150))</f>
        <v>0</v>
      </c>
      <c r="H150">
        <f>BY150*AE150*(BT150-BS150*(1000-AE150*BV150)/(1000-AE150*BU150))/(100*BN150)</f>
        <v>0</v>
      </c>
      <c r="I150">
        <f>BS150 - IF(AE150&gt;1, H150*BN150*100.0/(AG150*CG150), 0)</f>
        <v>0</v>
      </c>
      <c r="J150">
        <f>((P150-G150/2)*I150-H150)/(P150+G150/2)</f>
        <v>0</v>
      </c>
      <c r="K150">
        <f>J150*(BZ150+CA150)/1000.0</f>
        <v>0</v>
      </c>
      <c r="L150">
        <f>(BS150 - IF(AE150&gt;1, H150*BN150*100.0/(AG150*CG150), 0))*(BZ150+CA150)/1000.0</f>
        <v>0</v>
      </c>
      <c r="M150">
        <f>2.0/((1/O150-1/N150)+SIGN(O150)*SQRT((1/O150-1/N150)*(1/O150-1/N150) + 4*BO150/((BO150+1)*(BO150+1))*(2*1/O150*1/N150-1/N150*1/N150)))</f>
        <v>0</v>
      </c>
      <c r="N150">
        <f>IF(LEFT(BP150,1)&lt;&gt;"0",IF(LEFT(BP150,1)="1",3.0,BQ150),$D$5+$E$5*(CG150*BZ150/($K$5*1000))+$F$5*(CG150*BZ150/($K$5*1000))*MAX(MIN(BN150,$J$5),$I$5)*MAX(MIN(BN150,$J$5),$I$5)+$G$5*MAX(MIN(BN150,$J$5),$I$5)*(CG150*BZ150/($K$5*1000))+$H$5*(CG150*BZ150/($K$5*1000))*(CG150*BZ150/($K$5*1000)))</f>
        <v>0</v>
      </c>
      <c r="O150">
        <f>G150*(1000-(1000*0.61365*exp(17.502*S150/(240.97+S150))/(BZ150+CA150)+BU150)/2)/(1000*0.61365*exp(17.502*S150/(240.97+S150))/(BZ150+CA150)-BU150)</f>
        <v>0</v>
      </c>
      <c r="P150">
        <f>1/((BO150+1)/(M150/1.6)+1/(N150/1.37)) + BO150/((BO150+1)/(M150/1.6) + BO150/(N150/1.37))</f>
        <v>0</v>
      </c>
      <c r="Q150">
        <f>(BK150*BM150)</f>
        <v>0</v>
      </c>
      <c r="R150">
        <f>(CB150+(Q150+2*0.95*5.67E-8*(((CB150+$B$7)+273)^4-(CB150+273)^4)-44100*G150)/(1.84*29.3*N150+8*0.95*5.67E-8*(CB150+273)^3))</f>
        <v>0</v>
      </c>
      <c r="S150">
        <f>($C$7*CC150+$D$7*CD150+$E$7*R150)</f>
        <v>0</v>
      </c>
      <c r="T150">
        <f>0.61365*exp(17.502*S150/(240.97+S150))</f>
        <v>0</v>
      </c>
      <c r="U150">
        <f>(V150/W150*100)</f>
        <v>0</v>
      </c>
      <c r="V150">
        <f>BU150*(BZ150+CA150)/1000</f>
        <v>0</v>
      </c>
      <c r="W150">
        <f>0.61365*exp(17.502*CB150/(240.97+CB150))</f>
        <v>0</v>
      </c>
      <c r="X150">
        <f>(T150-BU150*(BZ150+CA150)/1000)</f>
        <v>0</v>
      </c>
      <c r="Y150">
        <f>(-G150*44100)</f>
        <v>0</v>
      </c>
      <c r="Z150">
        <f>2*29.3*N150*0.92*(CB150-S150)</f>
        <v>0</v>
      </c>
      <c r="AA150">
        <f>2*0.95*5.67E-8*(((CB150+$B$7)+273)^4-(S150+273)^4)</f>
        <v>0</v>
      </c>
      <c r="AB150">
        <f>Q150+AA150+Y150+Z150</f>
        <v>0</v>
      </c>
      <c r="AC150">
        <v>0</v>
      </c>
      <c r="AD150">
        <v>0</v>
      </c>
      <c r="AE150">
        <f>IF(AC150*$H$13&gt;=AG150,1.0,(AG150/(AG150-AC150*$H$13)))</f>
        <v>0</v>
      </c>
      <c r="AF150">
        <f>(AE150-1)*100</f>
        <v>0</v>
      </c>
      <c r="AG150">
        <f>MAX(0,($B$13+$C$13*CG150)/(1+$D$13*CG150)*BZ150/(CB150+273)*$E$13)</f>
        <v>0</v>
      </c>
      <c r="AH150" t="s">
        <v>271</v>
      </c>
      <c r="AI150" t="s">
        <v>271</v>
      </c>
      <c r="AJ150">
        <v>0</v>
      </c>
      <c r="AK150">
        <v>0</v>
      </c>
      <c r="AL150">
        <f>AK150-AJ150</f>
        <v>0</v>
      </c>
      <c r="AM150">
        <f>AL150/AK150</f>
        <v>0</v>
      </c>
      <c r="AN150">
        <v>0</v>
      </c>
      <c r="AO150" t="s">
        <v>271</v>
      </c>
      <c r="AP150" t="s">
        <v>271</v>
      </c>
      <c r="AQ150">
        <v>0</v>
      </c>
      <c r="AR150">
        <v>0</v>
      </c>
      <c r="AS150">
        <f>1-AQ150/AR150</f>
        <v>0</v>
      </c>
      <c r="AT150">
        <v>0.5</v>
      </c>
      <c r="AU150">
        <f>BK150</f>
        <v>0</v>
      </c>
      <c r="AV150">
        <f>H150</f>
        <v>0</v>
      </c>
      <c r="AW150">
        <f>AS150*AT150*AU150</f>
        <v>0</v>
      </c>
      <c r="AX150">
        <f>BC150/AR150</f>
        <v>0</v>
      </c>
      <c r="AY150">
        <f>(AV150-AN150)/AU150</f>
        <v>0</v>
      </c>
      <c r="AZ150">
        <f>(AK150-AR150)/AR150</f>
        <v>0</v>
      </c>
      <c r="BA150" t="s">
        <v>271</v>
      </c>
      <c r="BB150">
        <v>0</v>
      </c>
      <c r="BC150">
        <f>AR150-BB150</f>
        <v>0</v>
      </c>
      <c r="BD150">
        <f>(AR150-AQ150)/(AR150-BB150)</f>
        <v>0</v>
      </c>
      <c r="BE150">
        <f>(AK150-AR150)/(AK150-BB150)</f>
        <v>0</v>
      </c>
      <c r="BF150">
        <f>(AR150-AQ150)/(AR150-AJ150)</f>
        <v>0</v>
      </c>
      <c r="BG150">
        <f>(AK150-AR150)/(AK150-AJ150)</f>
        <v>0</v>
      </c>
      <c r="BH150">
        <f>(BD150*BB150/AQ150)</f>
        <v>0</v>
      </c>
      <c r="BI150">
        <f>(1-BH150)</f>
        <v>0</v>
      </c>
      <c r="BJ150">
        <f>$B$11*CH150+$C$11*CI150+$F$11*CJ150*(1-CM150)</f>
        <v>0</v>
      </c>
      <c r="BK150">
        <f>BJ150*BL150</f>
        <v>0</v>
      </c>
      <c r="BL150">
        <f>($B$11*$D$9+$C$11*$D$9+$F$11*((CW150+CO150)/MAX(CW150+CO150+CX150, 0.1)*$I$9+CX150/MAX(CW150+CO150+CX150, 0.1)*$J$9))/($B$11+$C$11+$F$11)</f>
        <v>0</v>
      </c>
      <c r="BM150">
        <f>($B$11*$K$9+$C$11*$K$9+$F$11*((CW150+CO150)/MAX(CW150+CO150+CX150, 0.1)*$P$9+CX150/MAX(CW150+CO150+CX150, 0.1)*$Q$9))/($B$11+$C$11+$F$11)</f>
        <v>0</v>
      </c>
      <c r="BN150">
        <v>6</v>
      </c>
      <c r="BO150">
        <v>0.5</v>
      </c>
      <c r="BP150" t="s">
        <v>272</v>
      </c>
      <c r="BQ150">
        <v>2</v>
      </c>
      <c r="BR150">
        <v>1604418495.1</v>
      </c>
      <c r="BS150">
        <v>417.256</v>
      </c>
      <c r="BT150">
        <v>449.72</v>
      </c>
      <c r="BU150">
        <v>21.7771</v>
      </c>
      <c r="BV150">
        <v>20.0591</v>
      </c>
      <c r="BW150">
        <v>417.22</v>
      </c>
      <c r="BX150">
        <v>21.449</v>
      </c>
      <c r="BY150">
        <v>500.003</v>
      </c>
      <c r="BZ150">
        <v>100.54</v>
      </c>
      <c r="CA150">
        <v>0.0998496</v>
      </c>
      <c r="CB150">
        <v>25.1286</v>
      </c>
      <c r="CC150">
        <v>24.9882</v>
      </c>
      <c r="CD150">
        <v>999.9</v>
      </c>
      <c r="CE150">
        <v>0</v>
      </c>
      <c r="CF150">
        <v>0</v>
      </c>
      <c r="CG150">
        <v>10016.2</v>
      </c>
      <c r="CH150">
        <v>0</v>
      </c>
      <c r="CI150">
        <v>1.06395</v>
      </c>
      <c r="CJ150">
        <v>1200.14</v>
      </c>
      <c r="CK150">
        <v>0.967003</v>
      </c>
      <c r="CL150">
        <v>0.0329973</v>
      </c>
      <c r="CM150">
        <v>0</v>
      </c>
      <c r="CN150">
        <v>2.95</v>
      </c>
      <c r="CO150">
        <v>0</v>
      </c>
      <c r="CP150">
        <v>8429.9</v>
      </c>
      <c r="CQ150">
        <v>11402.7</v>
      </c>
      <c r="CR150">
        <v>38.125</v>
      </c>
      <c r="CS150">
        <v>41.187</v>
      </c>
      <c r="CT150">
        <v>39.562</v>
      </c>
      <c r="CU150">
        <v>39.937</v>
      </c>
      <c r="CV150">
        <v>38.375</v>
      </c>
      <c r="CW150">
        <v>1160.54</v>
      </c>
      <c r="CX150">
        <v>39.6</v>
      </c>
      <c r="CY150">
        <v>0</v>
      </c>
      <c r="CZ150">
        <v>1604418494.9</v>
      </c>
      <c r="DA150">
        <v>0</v>
      </c>
      <c r="DB150">
        <v>2.58486538461538</v>
      </c>
      <c r="DC150">
        <v>0.842786313827333</v>
      </c>
      <c r="DD150">
        <v>446.886837767307</v>
      </c>
      <c r="DE150">
        <v>8372.62230769231</v>
      </c>
      <c r="DF150">
        <v>15</v>
      </c>
      <c r="DG150">
        <v>1604417947.1</v>
      </c>
      <c r="DH150" t="s">
        <v>273</v>
      </c>
      <c r="DI150">
        <v>1604417940.1</v>
      </c>
      <c r="DJ150">
        <v>1604417947.1</v>
      </c>
      <c r="DK150">
        <v>1</v>
      </c>
      <c r="DL150">
        <v>-0.134</v>
      </c>
      <c r="DM150">
        <v>0.013</v>
      </c>
      <c r="DN150">
        <v>0.037</v>
      </c>
      <c r="DO150">
        <v>0.31</v>
      </c>
      <c r="DP150">
        <v>420</v>
      </c>
      <c r="DQ150">
        <v>20</v>
      </c>
      <c r="DR150">
        <v>0.08</v>
      </c>
      <c r="DS150">
        <v>0.06</v>
      </c>
      <c r="DT150">
        <v>0</v>
      </c>
      <c r="DU150">
        <v>0</v>
      </c>
      <c r="DV150" t="s">
        <v>274</v>
      </c>
      <c r="DW150">
        <v>100</v>
      </c>
      <c r="DX150">
        <v>100</v>
      </c>
      <c r="DY150">
        <v>0.036</v>
      </c>
      <c r="DZ150">
        <v>0.3281</v>
      </c>
      <c r="EA150">
        <v>-0.278027610152098</v>
      </c>
      <c r="EB150">
        <v>0.00106189765250334</v>
      </c>
      <c r="EC150">
        <v>-8.23004791133579e-07</v>
      </c>
      <c r="ED150">
        <v>1.95222372915411e-10</v>
      </c>
      <c r="EE150">
        <v>0.0605696754882689</v>
      </c>
      <c r="EF150">
        <v>0.0242991256848972</v>
      </c>
      <c r="EG150">
        <v>-0.00102667963148939</v>
      </c>
      <c r="EH150">
        <v>2.21636158600722e-05</v>
      </c>
      <c r="EI150">
        <v>2</v>
      </c>
      <c r="EJ150">
        <v>2037</v>
      </c>
      <c r="EK150">
        <v>1</v>
      </c>
      <c r="EL150">
        <v>24</v>
      </c>
      <c r="EM150">
        <v>9.2</v>
      </c>
      <c r="EN150">
        <v>9.1</v>
      </c>
      <c r="EO150">
        <v>2</v>
      </c>
      <c r="EP150">
        <v>511.431</v>
      </c>
      <c r="EQ150">
        <v>527.388</v>
      </c>
      <c r="ER150">
        <v>22.7178</v>
      </c>
      <c r="ES150">
        <v>25.4495</v>
      </c>
      <c r="ET150">
        <v>30.0001</v>
      </c>
      <c r="EU150">
        <v>25.3214</v>
      </c>
      <c r="EV150">
        <v>25.2843</v>
      </c>
      <c r="EW150">
        <v>22.0788</v>
      </c>
      <c r="EX150">
        <v>26.2896</v>
      </c>
      <c r="EY150">
        <v>100</v>
      </c>
      <c r="EZ150">
        <v>22.7189</v>
      </c>
      <c r="FA150">
        <v>459.55</v>
      </c>
      <c r="FB150">
        <v>20</v>
      </c>
      <c r="FC150">
        <v>102.331</v>
      </c>
      <c r="FD150">
        <v>102.104</v>
      </c>
    </row>
    <row r="151" spans="1:160">
      <c r="A151">
        <v>135</v>
      </c>
      <c r="B151">
        <v>1604418497.1</v>
      </c>
      <c r="C151">
        <v>268</v>
      </c>
      <c r="D151" t="s">
        <v>541</v>
      </c>
      <c r="E151" t="s">
        <v>542</v>
      </c>
      <c r="F151">
        <v>1604418497.1</v>
      </c>
      <c r="G151">
        <f>BY151*AE151*(BU151-BV151)/(100*BN151*(1000-AE151*BU151))</f>
        <v>0</v>
      </c>
      <c r="H151">
        <f>BY151*AE151*(BT151-BS151*(1000-AE151*BV151)/(1000-AE151*BU151))/(100*BN151)</f>
        <v>0</v>
      </c>
      <c r="I151">
        <f>BS151 - IF(AE151&gt;1, H151*BN151*100.0/(AG151*CG151), 0)</f>
        <v>0</v>
      </c>
      <c r="J151">
        <f>((P151-G151/2)*I151-H151)/(P151+G151/2)</f>
        <v>0</v>
      </c>
      <c r="K151">
        <f>J151*(BZ151+CA151)/1000.0</f>
        <v>0</v>
      </c>
      <c r="L151">
        <f>(BS151 - IF(AE151&gt;1, H151*BN151*100.0/(AG151*CG151), 0))*(BZ151+CA151)/1000.0</f>
        <v>0</v>
      </c>
      <c r="M151">
        <f>2.0/((1/O151-1/N151)+SIGN(O151)*SQRT((1/O151-1/N151)*(1/O151-1/N151) + 4*BO151/((BO151+1)*(BO151+1))*(2*1/O151*1/N151-1/N151*1/N151)))</f>
        <v>0</v>
      </c>
      <c r="N151">
        <f>IF(LEFT(BP151,1)&lt;&gt;"0",IF(LEFT(BP151,1)="1",3.0,BQ151),$D$5+$E$5*(CG151*BZ151/($K$5*1000))+$F$5*(CG151*BZ151/($K$5*1000))*MAX(MIN(BN151,$J$5),$I$5)*MAX(MIN(BN151,$J$5),$I$5)+$G$5*MAX(MIN(BN151,$J$5),$I$5)*(CG151*BZ151/($K$5*1000))+$H$5*(CG151*BZ151/($K$5*1000))*(CG151*BZ151/($K$5*1000)))</f>
        <v>0</v>
      </c>
      <c r="O151">
        <f>G151*(1000-(1000*0.61365*exp(17.502*S151/(240.97+S151))/(BZ151+CA151)+BU151)/2)/(1000*0.61365*exp(17.502*S151/(240.97+S151))/(BZ151+CA151)-BU151)</f>
        <v>0</v>
      </c>
      <c r="P151">
        <f>1/((BO151+1)/(M151/1.6)+1/(N151/1.37)) + BO151/((BO151+1)/(M151/1.6) + BO151/(N151/1.37))</f>
        <v>0</v>
      </c>
      <c r="Q151">
        <f>(BK151*BM151)</f>
        <v>0</v>
      </c>
      <c r="R151">
        <f>(CB151+(Q151+2*0.95*5.67E-8*(((CB151+$B$7)+273)^4-(CB151+273)^4)-44100*G151)/(1.84*29.3*N151+8*0.95*5.67E-8*(CB151+273)^3))</f>
        <v>0</v>
      </c>
      <c r="S151">
        <f>($C$7*CC151+$D$7*CD151+$E$7*R151)</f>
        <v>0</v>
      </c>
      <c r="T151">
        <f>0.61365*exp(17.502*S151/(240.97+S151))</f>
        <v>0</v>
      </c>
      <c r="U151">
        <f>(V151/W151*100)</f>
        <v>0</v>
      </c>
      <c r="V151">
        <f>BU151*(BZ151+CA151)/1000</f>
        <v>0</v>
      </c>
      <c r="W151">
        <f>0.61365*exp(17.502*CB151/(240.97+CB151))</f>
        <v>0</v>
      </c>
      <c r="X151">
        <f>(T151-BU151*(BZ151+CA151)/1000)</f>
        <v>0</v>
      </c>
      <c r="Y151">
        <f>(-G151*44100)</f>
        <v>0</v>
      </c>
      <c r="Z151">
        <f>2*29.3*N151*0.92*(CB151-S151)</f>
        <v>0</v>
      </c>
      <c r="AA151">
        <f>2*0.95*5.67E-8*(((CB151+$B$7)+273)^4-(S151+273)^4)</f>
        <v>0</v>
      </c>
      <c r="AB151">
        <f>Q151+AA151+Y151+Z151</f>
        <v>0</v>
      </c>
      <c r="AC151">
        <v>0</v>
      </c>
      <c r="AD151">
        <v>0</v>
      </c>
      <c r="AE151">
        <f>IF(AC151*$H$13&gt;=AG151,1.0,(AG151/(AG151-AC151*$H$13)))</f>
        <v>0</v>
      </c>
      <c r="AF151">
        <f>(AE151-1)*100</f>
        <v>0</v>
      </c>
      <c r="AG151">
        <f>MAX(0,($B$13+$C$13*CG151)/(1+$D$13*CG151)*BZ151/(CB151+273)*$E$13)</f>
        <v>0</v>
      </c>
      <c r="AH151" t="s">
        <v>271</v>
      </c>
      <c r="AI151" t="s">
        <v>271</v>
      </c>
      <c r="AJ151">
        <v>0</v>
      </c>
      <c r="AK151">
        <v>0</v>
      </c>
      <c r="AL151">
        <f>AK151-AJ151</f>
        <v>0</v>
      </c>
      <c r="AM151">
        <f>AL151/AK151</f>
        <v>0</v>
      </c>
      <c r="AN151">
        <v>0</v>
      </c>
      <c r="AO151" t="s">
        <v>271</v>
      </c>
      <c r="AP151" t="s">
        <v>271</v>
      </c>
      <c r="AQ151">
        <v>0</v>
      </c>
      <c r="AR151">
        <v>0</v>
      </c>
      <c r="AS151">
        <f>1-AQ151/AR151</f>
        <v>0</v>
      </c>
      <c r="AT151">
        <v>0.5</v>
      </c>
      <c r="AU151">
        <f>BK151</f>
        <v>0</v>
      </c>
      <c r="AV151">
        <f>H151</f>
        <v>0</v>
      </c>
      <c r="AW151">
        <f>AS151*AT151*AU151</f>
        <v>0</v>
      </c>
      <c r="AX151">
        <f>BC151/AR151</f>
        <v>0</v>
      </c>
      <c r="AY151">
        <f>(AV151-AN151)/AU151</f>
        <v>0</v>
      </c>
      <c r="AZ151">
        <f>(AK151-AR151)/AR151</f>
        <v>0</v>
      </c>
      <c r="BA151" t="s">
        <v>271</v>
      </c>
      <c r="BB151">
        <v>0</v>
      </c>
      <c r="BC151">
        <f>AR151-BB151</f>
        <v>0</v>
      </c>
      <c r="BD151">
        <f>(AR151-AQ151)/(AR151-BB151)</f>
        <v>0</v>
      </c>
      <c r="BE151">
        <f>(AK151-AR151)/(AK151-BB151)</f>
        <v>0</v>
      </c>
      <c r="BF151">
        <f>(AR151-AQ151)/(AR151-AJ151)</f>
        <v>0</v>
      </c>
      <c r="BG151">
        <f>(AK151-AR151)/(AK151-AJ151)</f>
        <v>0</v>
      </c>
      <c r="BH151">
        <f>(BD151*BB151/AQ151)</f>
        <v>0</v>
      </c>
      <c r="BI151">
        <f>(1-BH151)</f>
        <v>0</v>
      </c>
      <c r="BJ151">
        <f>$B$11*CH151+$C$11*CI151+$F$11*CJ151*(1-CM151)</f>
        <v>0</v>
      </c>
      <c r="BK151">
        <f>BJ151*BL151</f>
        <v>0</v>
      </c>
      <c r="BL151">
        <f>($B$11*$D$9+$C$11*$D$9+$F$11*((CW151+CO151)/MAX(CW151+CO151+CX151, 0.1)*$I$9+CX151/MAX(CW151+CO151+CX151, 0.1)*$J$9))/($B$11+$C$11+$F$11)</f>
        <v>0</v>
      </c>
      <c r="BM151">
        <f>($B$11*$K$9+$C$11*$K$9+$F$11*((CW151+CO151)/MAX(CW151+CO151+CX151, 0.1)*$P$9+CX151/MAX(CW151+CO151+CX151, 0.1)*$Q$9))/($B$11+$C$11+$F$11)</f>
        <v>0</v>
      </c>
      <c r="BN151">
        <v>6</v>
      </c>
      <c r="BO151">
        <v>0.5</v>
      </c>
      <c r="BP151" t="s">
        <v>272</v>
      </c>
      <c r="BQ151">
        <v>2</v>
      </c>
      <c r="BR151">
        <v>1604418497.1</v>
      </c>
      <c r="BS151">
        <v>420.462</v>
      </c>
      <c r="BT151">
        <v>453.167</v>
      </c>
      <c r="BU151">
        <v>21.7789</v>
      </c>
      <c r="BV151">
        <v>20.0604</v>
      </c>
      <c r="BW151">
        <v>420.424</v>
      </c>
      <c r="BX151">
        <v>21.4507</v>
      </c>
      <c r="BY151">
        <v>500.001</v>
      </c>
      <c r="BZ151">
        <v>100.539</v>
      </c>
      <c r="CA151">
        <v>0.100193</v>
      </c>
      <c r="CB151">
        <v>25.1304</v>
      </c>
      <c r="CC151">
        <v>24.996</v>
      </c>
      <c r="CD151">
        <v>999.9</v>
      </c>
      <c r="CE151">
        <v>0</v>
      </c>
      <c r="CF151">
        <v>0</v>
      </c>
      <c r="CG151">
        <v>9976.25</v>
      </c>
      <c r="CH151">
        <v>0</v>
      </c>
      <c r="CI151">
        <v>1.06395</v>
      </c>
      <c r="CJ151">
        <v>1199.83</v>
      </c>
      <c r="CK151">
        <v>0.967003</v>
      </c>
      <c r="CL151">
        <v>0.0329973</v>
      </c>
      <c r="CM151">
        <v>0</v>
      </c>
      <c r="CN151">
        <v>2.3982</v>
      </c>
      <c r="CO151">
        <v>0</v>
      </c>
      <c r="CP151">
        <v>8446.13</v>
      </c>
      <c r="CQ151">
        <v>11399.8</v>
      </c>
      <c r="CR151">
        <v>38.125</v>
      </c>
      <c r="CS151">
        <v>41.187</v>
      </c>
      <c r="CT151">
        <v>39.562</v>
      </c>
      <c r="CU151">
        <v>39.937</v>
      </c>
      <c r="CV151">
        <v>38.437</v>
      </c>
      <c r="CW151">
        <v>1160.24</v>
      </c>
      <c r="CX151">
        <v>39.59</v>
      </c>
      <c r="CY151">
        <v>0</v>
      </c>
      <c r="CZ151">
        <v>1604418497.3</v>
      </c>
      <c r="DA151">
        <v>0</v>
      </c>
      <c r="DB151">
        <v>2.56334230769231</v>
      </c>
      <c r="DC151">
        <v>1.22958973582634</v>
      </c>
      <c r="DD151">
        <v>449.068376522407</v>
      </c>
      <c r="DE151">
        <v>8390.62038461538</v>
      </c>
      <c r="DF151">
        <v>15</v>
      </c>
      <c r="DG151">
        <v>1604417947.1</v>
      </c>
      <c r="DH151" t="s">
        <v>273</v>
      </c>
      <c r="DI151">
        <v>1604417940.1</v>
      </c>
      <c r="DJ151">
        <v>1604417947.1</v>
      </c>
      <c r="DK151">
        <v>1</v>
      </c>
      <c r="DL151">
        <v>-0.134</v>
      </c>
      <c r="DM151">
        <v>0.013</v>
      </c>
      <c r="DN151">
        <v>0.037</v>
      </c>
      <c r="DO151">
        <v>0.31</v>
      </c>
      <c r="DP151">
        <v>420</v>
      </c>
      <c r="DQ151">
        <v>20</v>
      </c>
      <c r="DR151">
        <v>0.08</v>
      </c>
      <c r="DS151">
        <v>0.06</v>
      </c>
      <c r="DT151">
        <v>0</v>
      </c>
      <c r="DU151">
        <v>0</v>
      </c>
      <c r="DV151" t="s">
        <v>274</v>
      </c>
      <c r="DW151">
        <v>100</v>
      </c>
      <c r="DX151">
        <v>100</v>
      </c>
      <c r="DY151">
        <v>0.038</v>
      </c>
      <c r="DZ151">
        <v>0.3282</v>
      </c>
      <c r="EA151">
        <v>-0.278027610152098</v>
      </c>
      <c r="EB151">
        <v>0.00106189765250334</v>
      </c>
      <c r="EC151">
        <v>-8.23004791133579e-07</v>
      </c>
      <c r="ED151">
        <v>1.95222372915411e-10</v>
      </c>
      <c r="EE151">
        <v>0.0605696754882689</v>
      </c>
      <c r="EF151">
        <v>0.0242991256848972</v>
      </c>
      <c r="EG151">
        <v>-0.00102667963148939</v>
      </c>
      <c r="EH151">
        <v>2.21636158600722e-05</v>
      </c>
      <c r="EI151">
        <v>2</v>
      </c>
      <c r="EJ151">
        <v>2037</v>
      </c>
      <c r="EK151">
        <v>1</v>
      </c>
      <c r="EL151">
        <v>24</v>
      </c>
      <c r="EM151">
        <v>9.3</v>
      </c>
      <c r="EN151">
        <v>9.2</v>
      </c>
      <c r="EO151">
        <v>2</v>
      </c>
      <c r="EP151">
        <v>511.489</v>
      </c>
      <c r="EQ151">
        <v>527.437</v>
      </c>
      <c r="ER151">
        <v>22.7204</v>
      </c>
      <c r="ES151">
        <v>25.4495</v>
      </c>
      <c r="ET151">
        <v>30.0002</v>
      </c>
      <c r="EU151">
        <v>25.3214</v>
      </c>
      <c r="EV151">
        <v>25.2854</v>
      </c>
      <c r="EW151">
        <v>22.2303</v>
      </c>
      <c r="EX151">
        <v>26.2896</v>
      </c>
      <c r="EY151">
        <v>100</v>
      </c>
      <c r="EZ151">
        <v>22.7189</v>
      </c>
      <c r="FA151">
        <v>464.62</v>
      </c>
      <c r="FB151">
        <v>20</v>
      </c>
      <c r="FC151">
        <v>102.33</v>
      </c>
      <c r="FD151">
        <v>102.102</v>
      </c>
    </row>
    <row r="152" spans="1:160">
      <c r="A152">
        <v>136</v>
      </c>
      <c r="B152">
        <v>1604418499.1</v>
      </c>
      <c r="C152">
        <v>270</v>
      </c>
      <c r="D152" t="s">
        <v>543</v>
      </c>
      <c r="E152" t="s">
        <v>544</v>
      </c>
      <c r="F152">
        <v>1604418499.1</v>
      </c>
      <c r="G152">
        <f>BY152*AE152*(BU152-BV152)/(100*BN152*(1000-AE152*BU152))</f>
        <v>0</v>
      </c>
      <c r="H152">
        <f>BY152*AE152*(BT152-BS152*(1000-AE152*BV152)/(1000-AE152*BU152))/(100*BN152)</f>
        <v>0</v>
      </c>
      <c r="I152">
        <f>BS152 - IF(AE152&gt;1, H152*BN152*100.0/(AG152*CG152), 0)</f>
        <v>0</v>
      </c>
      <c r="J152">
        <f>((P152-G152/2)*I152-H152)/(P152+G152/2)</f>
        <v>0</v>
      </c>
      <c r="K152">
        <f>J152*(BZ152+CA152)/1000.0</f>
        <v>0</v>
      </c>
      <c r="L152">
        <f>(BS152 - IF(AE152&gt;1, H152*BN152*100.0/(AG152*CG152), 0))*(BZ152+CA152)/1000.0</f>
        <v>0</v>
      </c>
      <c r="M152">
        <f>2.0/((1/O152-1/N152)+SIGN(O152)*SQRT((1/O152-1/N152)*(1/O152-1/N152) + 4*BO152/((BO152+1)*(BO152+1))*(2*1/O152*1/N152-1/N152*1/N152)))</f>
        <v>0</v>
      </c>
      <c r="N152">
        <f>IF(LEFT(BP152,1)&lt;&gt;"0",IF(LEFT(BP152,1)="1",3.0,BQ152),$D$5+$E$5*(CG152*BZ152/($K$5*1000))+$F$5*(CG152*BZ152/($K$5*1000))*MAX(MIN(BN152,$J$5),$I$5)*MAX(MIN(BN152,$J$5),$I$5)+$G$5*MAX(MIN(BN152,$J$5),$I$5)*(CG152*BZ152/($K$5*1000))+$H$5*(CG152*BZ152/($K$5*1000))*(CG152*BZ152/($K$5*1000)))</f>
        <v>0</v>
      </c>
      <c r="O152">
        <f>G152*(1000-(1000*0.61365*exp(17.502*S152/(240.97+S152))/(BZ152+CA152)+BU152)/2)/(1000*0.61365*exp(17.502*S152/(240.97+S152))/(BZ152+CA152)-BU152)</f>
        <v>0</v>
      </c>
      <c r="P152">
        <f>1/((BO152+1)/(M152/1.6)+1/(N152/1.37)) + BO152/((BO152+1)/(M152/1.6) + BO152/(N152/1.37))</f>
        <v>0</v>
      </c>
      <c r="Q152">
        <f>(BK152*BM152)</f>
        <v>0</v>
      </c>
      <c r="R152">
        <f>(CB152+(Q152+2*0.95*5.67E-8*(((CB152+$B$7)+273)^4-(CB152+273)^4)-44100*G152)/(1.84*29.3*N152+8*0.95*5.67E-8*(CB152+273)^3))</f>
        <v>0</v>
      </c>
      <c r="S152">
        <f>($C$7*CC152+$D$7*CD152+$E$7*R152)</f>
        <v>0</v>
      </c>
      <c r="T152">
        <f>0.61365*exp(17.502*S152/(240.97+S152))</f>
        <v>0</v>
      </c>
      <c r="U152">
        <f>(V152/W152*100)</f>
        <v>0</v>
      </c>
      <c r="V152">
        <f>BU152*(BZ152+CA152)/1000</f>
        <v>0</v>
      </c>
      <c r="W152">
        <f>0.61365*exp(17.502*CB152/(240.97+CB152))</f>
        <v>0</v>
      </c>
      <c r="X152">
        <f>(T152-BU152*(BZ152+CA152)/1000)</f>
        <v>0</v>
      </c>
      <c r="Y152">
        <f>(-G152*44100)</f>
        <v>0</v>
      </c>
      <c r="Z152">
        <f>2*29.3*N152*0.92*(CB152-S152)</f>
        <v>0</v>
      </c>
      <c r="AA152">
        <f>2*0.95*5.67E-8*(((CB152+$B$7)+273)^4-(S152+273)^4)</f>
        <v>0</v>
      </c>
      <c r="AB152">
        <f>Q152+AA152+Y152+Z152</f>
        <v>0</v>
      </c>
      <c r="AC152">
        <v>0</v>
      </c>
      <c r="AD152">
        <v>0</v>
      </c>
      <c r="AE152">
        <f>IF(AC152*$H$13&gt;=AG152,1.0,(AG152/(AG152-AC152*$H$13)))</f>
        <v>0</v>
      </c>
      <c r="AF152">
        <f>(AE152-1)*100</f>
        <v>0</v>
      </c>
      <c r="AG152">
        <f>MAX(0,($B$13+$C$13*CG152)/(1+$D$13*CG152)*BZ152/(CB152+273)*$E$13)</f>
        <v>0</v>
      </c>
      <c r="AH152" t="s">
        <v>271</v>
      </c>
      <c r="AI152" t="s">
        <v>271</v>
      </c>
      <c r="AJ152">
        <v>0</v>
      </c>
      <c r="AK152">
        <v>0</v>
      </c>
      <c r="AL152">
        <f>AK152-AJ152</f>
        <v>0</v>
      </c>
      <c r="AM152">
        <f>AL152/AK152</f>
        <v>0</v>
      </c>
      <c r="AN152">
        <v>0</v>
      </c>
      <c r="AO152" t="s">
        <v>271</v>
      </c>
      <c r="AP152" t="s">
        <v>271</v>
      </c>
      <c r="AQ152">
        <v>0</v>
      </c>
      <c r="AR152">
        <v>0</v>
      </c>
      <c r="AS152">
        <f>1-AQ152/AR152</f>
        <v>0</v>
      </c>
      <c r="AT152">
        <v>0.5</v>
      </c>
      <c r="AU152">
        <f>BK152</f>
        <v>0</v>
      </c>
      <c r="AV152">
        <f>H152</f>
        <v>0</v>
      </c>
      <c r="AW152">
        <f>AS152*AT152*AU152</f>
        <v>0</v>
      </c>
      <c r="AX152">
        <f>BC152/AR152</f>
        <v>0</v>
      </c>
      <c r="AY152">
        <f>(AV152-AN152)/AU152</f>
        <v>0</v>
      </c>
      <c r="AZ152">
        <f>(AK152-AR152)/AR152</f>
        <v>0</v>
      </c>
      <c r="BA152" t="s">
        <v>271</v>
      </c>
      <c r="BB152">
        <v>0</v>
      </c>
      <c r="BC152">
        <f>AR152-BB152</f>
        <v>0</v>
      </c>
      <c r="BD152">
        <f>(AR152-AQ152)/(AR152-BB152)</f>
        <v>0</v>
      </c>
      <c r="BE152">
        <f>(AK152-AR152)/(AK152-BB152)</f>
        <v>0</v>
      </c>
      <c r="BF152">
        <f>(AR152-AQ152)/(AR152-AJ152)</f>
        <v>0</v>
      </c>
      <c r="BG152">
        <f>(AK152-AR152)/(AK152-AJ152)</f>
        <v>0</v>
      </c>
      <c r="BH152">
        <f>(BD152*BB152/AQ152)</f>
        <v>0</v>
      </c>
      <c r="BI152">
        <f>(1-BH152)</f>
        <v>0</v>
      </c>
      <c r="BJ152">
        <f>$B$11*CH152+$C$11*CI152+$F$11*CJ152*(1-CM152)</f>
        <v>0</v>
      </c>
      <c r="BK152">
        <f>BJ152*BL152</f>
        <v>0</v>
      </c>
      <c r="BL152">
        <f>($B$11*$D$9+$C$11*$D$9+$F$11*((CW152+CO152)/MAX(CW152+CO152+CX152, 0.1)*$I$9+CX152/MAX(CW152+CO152+CX152, 0.1)*$J$9))/($B$11+$C$11+$F$11)</f>
        <v>0</v>
      </c>
      <c r="BM152">
        <f>($B$11*$K$9+$C$11*$K$9+$F$11*((CW152+CO152)/MAX(CW152+CO152+CX152, 0.1)*$P$9+CX152/MAX(CW152+CO152+CX152, 0.1)*$Q$9))/($B$11+$C$11+$F$11)</f>
        <v>0</v>
      </c>
      <c r="BN152">
        <v>6</v>
      </c>
      <c r="BO152">
        <v>0.5</v>
      </c>
      <c r="BP152" t="s">
        <v>272</v>
      </c>
      <c r="BQ152">
        <v>2</v>
      </c>
      <c r="BR152">
        <v>1604418499.1</v>
      </c>
      <c r="BS152">
        <v>423.66</v>
      </c>
      <c r="BT152">
        <v>456.522</v>
      </c>
      <c r="BU152">
        <v>21.7811</v>
      </c>
      <c r="BV152">
        <v>20.0622</v>
      </c>
      <c r="BW152">
        <v>423.621</v>
      </c>
      <c r="BX152">
        <v>21.4529</v>
      </c>
      <c r="BY152">
        <v>500.09</v>
      </c>
      <c r="BZ152">
        <v>100.54</v>
      </c>
      <c r="CA152">
        <v>0.100271</v>
      </c>
      <c r="CB152">
        <v>25.1308</v>
      </c>
      <c r="CC152">
        <v>24.9987</v>
      </c>
      <c r="CD152">
        <v>999.9</v>
      </c>
      <c r="CE152">
        <v>0</v>
      </c>
      <c r="CF152">
        <v>0</v>
      </c>
      <c r="CG152">
        <v>9967.5</v>
      </c>
      <c r="CH152">
        <v>0</v>
      </c>
      <c r="CI152">
        <v>1.06395</v>
      </c>
      <c r="CJ152">
        <v>1200.14</v>
      </c>
      <c r="CK152">
        <v>0.967011</v>
      </c>
      <c r="CL152">
        <v>0.032989</v>
      </c>
      <c r="CM152">
        <v>0</v>
      </c>
      <c r="CN152">
        <v>2.6892</v>
      </c>
      <c r="CO152">
        <v>0</v>
      </c>
      <c r="CP152">
        <v>8462.18</v>
      </c>
      <c r="CQ152">
        <v>11402.8</v>
      </c>
      <c r="CR152">
        <v>38.125</v>
      </c>
      <c r="CS152">
        <v>41.187</v>
      </c>
      <c r="CT152">
        <v>39.562</v>
      </c>
      <c r="CU152">
        <v>39.937</v>
      </c>
      <c r="CV152">
        <v>38.375</v>
      </c>
      <c r="CW152">
        <v>1160.55</v>
      </c>
      <c r="CX152">
        <v>39.59</v>
      </c>
      <c r="CY152">
        <v>0</v>
      </c>
      <c r="CZ152">
        <v>1604418499.1</v>
      </c>
      <c r="DA152">
        <v>0</v>
      </c>
      <c r="DB152">
        <v>2.600876</v>
      </c>
      <c r="DC152">
        <v>0.331423063666461</v>
      </c>
      <c r="DD152">
        <v>452.033077720716</v>
      </c>
      <c r="DE152">
        <v>8406.4624</v>
      </c>
      <c r="DF152">
        <v>15</v>
      </c>
      <c r="DG152">
        <v>1604417947.1</v>
      </c>
      <c r="DH152" t="s">
        <v>273</v>
      </c>
      <c r="DI152">
        <v>1604417940.1</v>
      </c>
      <c r="DJ152">
        <v>1604417947.1</v>
      </c>
      <c r="DK152">
        <v>1</v>
      </c>
      <c r="DL152">
        <v>-0.134</v>
      </c>
      <c r="DM152">
        <v>0.013</v>
      </c>
      <c r="DN152">
        <v>0.037</v>
      </c>
      <c r="DO152">
        <v>0.31</v>
      </c>
      <c r="DP152">
        <v>420</v>
      </c>
      <c r="DQ152">
        <v>20</v>
      </c>
      <c r="DR152">
        <v>0.08</v>
      </c>
      <c r="DS152">
        <v>0.06</v>
      </c>
      <c r="DT152">
        <v>0</v>
      </c>
      <c r="DU152">
        <v>0</v>
      </c>
      <c r="DV152" t="s">
        <v>274</v>
      </c>
      <c r="DW152">
        <v>100</v>
      </c>
      <c r="DX152">
        <v>100</v>
      </c>
      <c r="DY152">
        <v>0.039</v>
      </c>
      <c r="DZ152">
        <v>0.3282</v>
      </c>
      <c r="EA152">
        <v>-0.278027610152098</v>
      </c>
      <c r="EB152">
        <v>0.00106189765250334</v>
      </c>
      <c r="EC152">
        <v>-8.23004791133579e-07</v>
      </c>
      <c r="ED152">
        <v>1.95222372915411e-10</v>
      </c>
      <c r="EE152">
        <v>0.0605696754882689</v>
      </c>
      <c r="EF152">
        <v>0.0242991256848972</v>
      </c>
      <c r="EG152">
        <v>-0.00102667963148939</v>
      </c>
      <c r="EH152">
        <v>2.21636158600722e-05</v>
      </c>
      <c r="EI152">
        <v>2</v>
      </c>
      <c r="EJ152">
        <v>2037</v>
      </c>
      <c r="EK152">
        <v>1</v>
      </c>
      <c r="EL152">
        <v>24</v>
      </c>
      <c r="EM152">
        <v>9.3</v>
      </c>
      <c r="EN152">
        <v>9.2</v>
      </c>
      <c r="EO152">
        <v>2</v>
      </c>
      <c r="EP152">
        <v>511.703</v>
      </c>
      <c r="EQ152">
        <v>527.255</v>
      </c>
      <c r="ER152">
        <v>22.7224</v>
      </c>
      <c r="ES152">
        <v>25.4495</v>
      </c>
      <c r="ET152">
        <v>30.0001</v>
      </c>
      <c r="EU152">
        <v>25.3214</v>
      </c>
      <c r="EV152">
        <v>25.2864</v>
      </c>
      <c r="EW152">
        <v>22.3744</v>
      </c>
      <c r="EX152">
        <v>26.2896</v>
      </c>
      <c r="EY152">
        <v>100</v>
      </c>
      <c r="EZ152">
        <v>22.7244</v>
      </c>
      <c r="FA152">
        <v>469.68</v>
      </c>
      <c r="FB152">
        <v>20</v>
      </c>
      <c r="FC152">
        <v>102.33</v>
      </c>
      <c r="FD152">
        <v>102.101</v>
      </c>
    </row>
    <row r="153" spans="1:160">
      <c r="A153">
        <v>137</v>
      </c>
      <c r="B153">
        <v>1604418501.1</v>
      </c>
      <c r="C153">
        <v>272</v>
      </c>
      <c r="D153" t="s">
        <v>545</v>
      </c>
      <c r="E153" t="s">
        <v>546</v>
      </c>
      <c r="F153">
        <v>1604418501.1</v>
      </c>
      <c r="G153">
        <f>BY153*AE153*(BU153-BV153)/(100*BN153*(1000-AE153*BU153))</f>
        <v>0</v>
      </c>
      <c r="H153">
        <f>BY153*AE153*(BT153-BS153*(1000-AE153*BV153)/(1000-AE153*BU153))/(100*BN153)</f>
        <v>0</v>
      </c>
      <c r="I153">
        <f>BS153 - IF(AE153&gt;1, H153*BN153*100.0/(AG153*CG153), 0)</f>
        <v>0</v>
      </c>
      <c r="J153">
        <f>((P153-G153/2)*I153-H153)/(P153+G153/2)</f>
        <v>0</v>
      </c>
      <c r="K153">
        <f>J153*(BZ153+CA153)/1000.0</f>
        <v>0</v>
      </c>
      <c r="L153">
        <f>(BS153 - IF(AE153&gt;1, H153*BN153*100.0/(AG153*CG153), 0))*(BZ153+CA153)/1000.0</f>
        <v>0</v>
      </c>
      <c r="M153">
        <f>2.0/((1/O153-1/N153)+SIGN(O153)*SQRT((1/O153-1/N153)*(1/O153-1/N153) + 4*BO153/((BO153+1)*(BO153+1))*(2*1/O153*1/N153-1/N153*1/N153)))</f>
        <v>0</v>
      </c>
      <c r="N153">
        <f>IF(LEFT(BP153,1)&lt;&gt;"0",IF(LEFT(BP153,1)="1",3.0,BQ153),$D$5+$E$5*(CG153*BZ153/($K$5*1000))+$F$5*(CG153*BZ153/($K$5*1000))*MAX(MIN(BN153,$J$5),$I$5)*MAX(MIN(BN153,$J$5),$I$5)+$G$5*MAX(MIN(BN153,$J$5),$I$5)*(CG153*BZ153/($K$5*1000))+$H$5*(CG153*BZ153/($K$5*1000))*(CG153*BZ153/($K$5*1000)))</f>
        <v>0</v>
      </c>
      <c r="O153">
        <f>G153*(1000-(1000*0.61365*exp(17.502*S153/(240.97+S153))/(BZ153+CA153)+BU153)/2)/(1000*0.61365*exp(17.502*S153/(240.97+S153))/(BZ153+CA153)-BU153)</f>
        <v>0</v>
      </c>
      <c r="P153">
        <f>1/((BO153+1)/(M153/1.6)+1/(N153/1.37)) + BO153/((BO153+1)/(M153/1.6) + BO153/(N153/1.37))</f>
        <v>0</v>
      </c>
      <c r="Q153">
        <f>(BK153*BM153)</f>
        <v>0</v>
      </c>
      <c r="R153">
        <f>(CB153+(Q153+2*0.95*5.67E-8*(((CB153+$B$7)+273)^4-(CB153+273)^4)-44100*G153)/(1.84*29.3*N153+8*0.95*5.67E-8*(CB153+273)^3))</f>
        <v>0</v>
      </c>
      <c r="S153">
        <f>($C$7*CC153+$D$7*CD153+$E$7*R153)</f>
        <v>0</v>
      </c>
      <c r="T153">
        <f>0.61365*exp(17.502*S153/(240.97+S153))</f>
        <v>0</v>
      </c>
      <c r="U153">
        <f>(V153/W153*100)</f>
        <v>0</v>
      </c>
      <c r="V153">
        <f>BU153*(BZ153+CA153)/1000</f>
        <v>0</v>
      </c>
      <c r="W153">
        <f>0.61365*exp(17.502*CB153/(240.97+CB153))</f>
        <v>0</v>
      </c>
      <c r="X153">
        <f>(T153-BU153*(BZ153+CA153)/1000)</f>
        <v>0</v>
      </c>
      <c r="Y153">
        <f>(-G153*44100)</f>
        <v>0</v>
      </c>
      <c r="Z153">
        <f>2*29.3*N153*0.92*(CB153-S153)</f>
        <v>0</v>
      </c>
      <c r="AA153">
        <f>2*0.95*5.67E-8*(((CB153+$B$7)+273)^4-(S153+273)^4)</f>
        <v>0</v>
      </c>
      <c r="AB153">
        <f>Q153+AA153+Y153+Z153</f>
        <v>0</v>
      </c>
      <c r="AC153">
        <v>0</v>
      </c>
      <c r="AD153">
        <v>0</v>
      </c>
      <c r="AE153">
        <f>IF(AC153*$H$13&gt;=AG153,1.0,(AG153/(AG153-AC153*$H$13)))</f>
        <v>0</v>
      </c>
      <c r="AF153">
        <f>(AE153-1)*100</f>
        <v>0</v>
      </c>
      <c r="AG153">
        <f>MAX(0,($B$13+$C$13*CG153)/(1+$D$13*CG153)*BZ153/(CB153+273)*$E$13)</f>
        <v>0</v>
      </c>
      <c r="AH153" t="s">
        <v>271</v>
      </c>
      <c r="AI153" t="s">
        <v>271</v>
      </c>
      <c r="AJ153">
        <v>0</v>
      </c>
      <c r="AK153">
        <v>0</v>
      </c>
      <c r="AL153">
        <f>AK153-AJ153</f>
        <v>0</v>
      </c>
      <c r="AM153">
        <f>AL153/AK153</f>
        <v>0</v>
      </c>
      <c r="AN153">
        <v>0</v>
      </c>
      <c r="AO153" t="s">
        <v>271</v>
      </c>
      <c r="AP153" t="s">
        <v>271</v>
      </c>
      <c r="AQ153">
        <v>0</v>
      </c>
      <c r="AR153">
        <v>0</v>
      </c>
      <c r="AS153">
        <f>1-AQ153/AR153</f>
        <v>0</v>
      </c>
      <c r="AT153">
        <v>0.5</v>
      </c>
      <c r="AU153">
        <f>BK153</f>
        <v>0</v>
      </c>
      <c r="AV153">
        <f>H153</f>
        <v>0</v>
      </c>
      <c r="AW153">
        <f>AS153*AT153*AU153</f>
        <v>0</v>
      </c>
      <c r="AX153">
        <f>BC153/AR153</f>
        <v>0</v>
      </c>
      <c r="AY153">
        <f>(AV153-AN153)/AU153</f>
        <v>0</v>
      </c>
      <c r="AZ153">
        <f>(AK153-AR153)/AR153</f>
        <v>0</v>
      </c>
      <c r="BA153" t="s">
        <v>271</v>
      </c>
      <c r="BB153">
        <v>0</v>
      </c>
      <c r="BC153">
        <f>AR153-BB153</f>
        <v>0</v>
      </c>
      <c r="BD153">
        <f>(AR153-AQ153)/(AR153-BB153)</f>
        <v>0</v>
      </c>
      <c r="BE153">
        <f>(AK153-AR153)/(AK153-BB153)</f>
        <v>0</v>
      </c>
      <c r="BF153">
        <f>(AR153-AQ153)/(AR153-AJ153)</f>
        <v>0</v>
      </c>
      <c r="BG153">
        <f>(AK153-AR153)/(AK153-AJ153)</f>
        <v>0</v>
      </c>
      <c r="BH153">
        <f>(BD153*BB153/AQ153)</f>
        <v>0</v>
      </c>
      <c r="BI153">
        <f>(1-BH153)</f>
        <v>0</v>
      </c>
      <c r="BJ153">
        <f>$B$11*CH153+$C$11*CI153+$F$11*CJ153*(1-CM153)</f>
        <v>0</v>
      </c>
      <c r="BK153">
        <f>BJ153*BL153</f>
        <v>0</v>
      </c>
      <c r="BL153">
        <f>($B$11*$D$9+$C$11*$D$9+$F$11*((CW153+CO153)/MAX(CW153+CO153+CX153, 0.1)*$I$9+CX153/MAX(CW153+CO153+CX153, 0.1)*$J$9))/($B$11+$C$11+$F$11)</f>
        <v>0</v>
      </c>
      <c r="BM153">
        <f>($B$11*$K$9+$C$11*$K$9+$F$11*((CW153+CO153)/MAX(CW153+CO153+CX153, 0.1)*$P$9+CX153/MAX(CW153+CO153+CX153, 0.1)*$Q$9))/($B$11+$C$11+$F$11)</f>
        <v>0</v>
      </c>
      <c r="BN153">
        <v>6</v>
      </c>
      <c r="BO153">
        <v>0.5</v>
      </c>
      <c r="BP153" t="s">
        <v>272</v>
      </c>
      <c r="BQ153">
        <v>2</v>
      </c>
      <c r="BR153">
        <v>1604418501.1</v>
      </c>
      <c r="BS153">
        <v>426.884</v>
      </c>
      <c r="BT153">
        <v>459.825</v>
      </c>
      <c r="BU153">
        <v>21.7822</v>
      </c>
      <c r="BV153">
        <v>20.0636</v>
      </c>
      <c r="BW153">
        <v>426.844</v>
      </c>
      <c r="BX153">
        <v>21.454</v>
      </c>
      <c r="BY153">
        <v>500.056</v>
      </c>
      <c r="BZ153">
        <v>100.54</v>
      </c>
      <c r="CA153">
        <v>0.099633</v>
      </c>
      <c r="CB153">
        <v>25.1307</v>
      </c>
      <c r="CC153">
        <v>24.9943</v>
      </c>
      <c r="CD153">
        <v>999.9</v>
      </c>
      <c r="CE153">
        <v>0</v>
      </c>
      <c r="CF153">
        <v>0</v>
      </c>
      <c r="CG153">
        <v>10026.9</v>
      </c>
      <c r="CH153">
        <v>0</v>
      </c>
      <c r="CI153">
        <v>1.06395</v>
      </c>
      <c r="CJ153">
        <v>1200.15</v>
      </c>
      <c r="CK153">
        <v>0.967011</v>
      </c>
      <c r="CL153">
        <v>0.032989</v>
      </c>
      <c r="CM153">
        <v>0</v>
      </c>
      <c r="CN153">
        <v>2.7313</v>
      </c>
      <c r="CO153">
        <v>0</v>
      </c>
      <c r="CP153">
        <v>8475.72</v>
      </c>
      <c r="CQ153">
        <v>11402.9</v>
      </c>
      <c r="CR153">
        <v>38.125</v>
      </c>
      <c r="CS153">
        <v>41.187</v>
      </c>
      <c r="CT153">
        <v>39.562</v>
      </c>
      <c r="CU153">
        <v>39.937</v>
      </c>
      <c r="CV153">
        <v>38.437</v>
      </c>
      <c r="CW153">
        <v>1160.56</v>
      </c>
      <c r="CX153">
        <v>39.59</v>
      </c>
      <c r="CY153">
        <v>0</v>
      </c>
      <c r="CZ153">
        <v>1604418500.9</v>
      </c>
      <c r="DA153">
        <v>0</v>
      </c>
      <c r="DB153">
        <v>2.62286153846154</v>
      </c>
      <c r="DC153">
        <v>0.438058102898869</v>
      </c>
      <c r="DD153">
        <v>452.099829159759</v>
      </c>
      <c r="DE153">
        <v>8417.70615384615</v>
      </c>
      <c r="DF153">
        <v>15</v>
      </c>
      <c r="DG153">
        <v>1604417947.1</v>
      </c>
      <c r="DH153" t="s">
        <v>273</v>
      </c>
      <c r="DI153">
        <v>1604417940.1</v>
      </c>
      <c r="DJ153">
        <v>1604417947.1</v>
      </c>
      <c r="DK153">
        <v>1</v>
      </c>
      <c r="DL153">
        <v>-0.134</v>
      </c>
      <c r="DM153">
        <v>0.013</v>
      </c>
      <c r="DN153">
        <v>0.037</v>
      </c>
      <c r="DO153">
        <v>0.31</v>
      </c>
      <c r="DP153">
        <v>420</v>
      </c>
      <c r="DQ153">
        <v>20</v>
      </c>
      <c r="DR153">
        <v>0.08</v>
      </c>
      <c r="DS153">
        <v>0.06</v>
      </c>
      <c r="DT153">
        <v>0</v>
      </c>
      <c r="DU153">
        <v>0</v>
      </c>
      <c r="DV153" t="s">
        <v>274</v>
      </c>
      <c r="DW153">
        <v>100</v>
      </c>
      <c r="DX153">
        <v>100</v>
      </c>
      <c r="DY153">
        <v>0.04</v>
      </c>
      <c r="DZ153">
        <v>0.3282</v>
      </c>
      <c r="EA153">
        <v>-0.278027610152098</v>
      </c>
      <c r="EB153">
        <v>0.00106189765250334</v>
      </c>
      <c r="EC153">
        <v>-8.23004791133579e-07</v>
      </c>
      <c r="ED153">
        <v>1.95222372915411e-10</v>
      </c>
      <c r="EE153">
        <v>0.0605696754882689</v>
      </c>
      <c r="EF153">
        <v>0.0242991256848972</v>
      </c>
      <c r="EG153">
        <v>-0.00102667963148939</v>
      </c>
      <c r="EH153">
        <v>2.21636158600722e-05</v>
      </c>
      <c r="EI153">
        <v>2</v>
      </c>
      <c r="EJ153">
        <v>2037</v>
      </c>
      <c r="EK153">
        <v>1</v>
      </c>
      <c r="EL153">
        <v>24</v>
      </c>
      <c r="EM153">
        <v>9.3</v>
      </c>
      <c r="EN153">
        <v>9.2</v>
      </c>
      <c r="EO153">
        <v>2</v>
      </c>
      <c r="EP153">
        <v>511.603</v>
      </c>
      <c r="EQ153">
        <v>527.352</v>
      </c>
      <c r="ER153">
        <v>22.7243</v>
      </c>
      <c r="ES153">
        <v>25.4495</v>
      </c>
      <c r="ET153">
        <v>30.0001</v>
      </c>
      <c r="EU153">
        <v>25.3214</v>
      </c>
      <c r="EV153">
        <v>25.2864</v>
      </c>
      <c r="EW153">
        <v>22.4856</v>
      </c>
      <c r="EX153">
        <v>26.2896</v>
      </c>
      <c r="EY153">
        <v>100</v>
      </c>
      <c r="EZ153">
        <v>22.7244</v>
      </c>
      <c r="FA153">
        <v>469.68</v>
      </c>
      <c r="FB153">
        <v>20</v>
      </c>
      <c r="FC153">
        <v>102.329</v>
      </c>
      <c r="FD153">
        <v>102.101</v>
      </c>
    </row>
    <row r="154" spans="1:160">
      <c r="A154">
        <v>138</v>
      </c>
      <c r="B154">
        <v>1604418503.1</v>
      </c>
      <c r="C154">
        <v>274</v>
      </c>
      <c r="D154" t="s">
        <v>547</v>
      </c>
      <c r="E154" t="s">
        <v>548</v>
      </c>
      <c r="F154">
        <v>1604418503.1</v>
      </c>
      <c r="G154">
        <f>BY154*AE154*(BU154-BV154)/(100*BN154*(1000-AE154*BU154))</f>
        <v>0</v>
      </c>
      <c r="H154">
        <f>BY154*AE154*(BT154-BS154*(1000-AE154*BV154)/(1000-AE154*BU154))/(100*BN154)</f>
        <v>0</v>
      </c>
      <c r="I154">
        <f>BS154 - IF(AE154&gt;1, H154*BN154*100.0/(AG154*CG154), 0)</f>
        <v>0</v>
      </c>
      <c r="J154">
        <f>((P154-G154/2)*I154-H154)/(P154+G154/2)</f>
        <v>0</v>
      </c>
      <c r="K154">
        <f>J154*(BZ154+CA154)/1000.0</f>
        <v>0</v>
      </c>
      <c r="L154">
        <f>(BS154 - IF(AE154&gt;1, H154*BN154*100.0/(AG154*CG154), 0))*(BZ154+CA154)/1000.0</f>
        <v>0</v>
      </c>
      <c r="M154">
        <f>2.0/((1/O154-1/N154)+SIGN(O154)*SQRT((1/O154-1/N154)*(1/O154-1/N154) + 4*BO154/((BO154+1)*(BO154+1))*(2*1/O154*1/N154-1/N154*1/N154)))</f>
        <v>0</v>
      </c>
      <c r="N154">
        <f>IF(LEFT(BP154,1)&lt;&gt;"0",IF(LEFT(BP154,1)="1",3.0,BQ154),$D$5+$E$5*(CG154*BZ154/($K$5*1000))+$F$5*(CG154*BZ154/($K$5*1000))*MAX(MIN(BN154,$J$5),$I$5)*MAX(MIN(BN154,$J$5),$I$5)+$G$5*MAX(MIN(BN154,$J$5),$I$5)*(CG154*BZ154/($K$5*1000))+$H$5*(CG154*BZ154/($K$5*1000))*(CG154*BZ154/($K$5*1000)))</f>
        <v>0</v>
      </c>
      <c r="O154">
        <f>G154*(1000-(1000*0.61365*exp(17.502*S154/(240.97+S154))/(BZ154+CA154)+BU154)/2)/(1000*0.61365*exp(17.502*S154/(240.97+S154))/(BZ154+CA154)-BU154)</f>
        <v>0</v>
      </c>
      <c r="P154">
        <f>1/((BO154+1)/(M154/1.6)+1/(N154/1.37)) + BO154/((BO154+1)/(M154/1.6) + BO154/(N154/1.37))</f>
        <v>0</v>
      </c>
      <c r="Q154">
        <f>(BK154*BM154)</f>
        <v>0</v>
      </c>
      <c r="R154">
        <f>(CB154+(Q154+2*0.95*5.67E-8*(((CB154+$B$7)+273)^4-(CB154+273)^4)-44100*G154)/(1.84*29.3*N154+8*0.95*5.67E-8*(CB154+273)^3))</f>
        <v>0</v>
      </c>
      <c r="S154">
        <f>($C$7*CC154+$D$7*CD154+$E$7*R154)</f>
        <v>0</v>
      </c>
      <c r="T154">
        <f>0.61365*exp(17.502*S154/(240.97+S154))</f>
        <v>0</v>
      </c>
      <c r="U154">
        <f>(V154/W154*100)</f>
        <v>0</v>
      </c>
      <c r="V154">
        <f>BU154*(BZ154+CA154)/1000</f>
        <v>0</v>
      </c>
      <c r="W154">
        <f>0.61365*exp(17.502*CB154/(240.97+CB154))</f>
        <v>0</v>
      </c>
      <c r="X154">
        <f>(T154-BU154*(BZ154+CA154)/1000)</f>
        <v>0</v>
      </c>
      <c r="Y154">
        <f>(-G154*44100)</f>
        <v>0</v>
      </c>
      <c r="Z154">
        <f>2*29.3*N154*0.92*(CB154-S154)</f>
        <v>0</v>
      </c>
      <c r="AA154">
        <f>2*0.95*5.67E-8*(((CB154+$B$7)+273)^4-(S154+273)^4)</f>
        <v>0</v>
      </c>
      <c r="AB154">
        <f>Q154+AA154+Y154+Z154</f>
        <v>0</v>
      </c>
      <c r="AC154">
        <v>0</v>
      </c>
      <c r="AD154">
        <v>0</v>
      </c>
      <c r="AE154">
        <f>IF(AC154*$H$13&gt;=AG154,1.0,(AG154/(AG154-AC154*$H$13)))</f>
        <v>0</v>
      </c>
      <c r="AF154">
        <f>(AE154-1)*100</f>
        <v>0</v>
      </c>
      <c r="AG154">
        <f>MAX(0,($B$13+$C$13*CG154)/(1+$D$13*CG154)*BZ154/(CB154+273)*$E$13)</f>
        <v>0</v>
      </c>
      <c r="AH154" t="s">
        <v>271</v>
      </c>
      <c r="AI154" t="s">
        <v>271</v>
      </c>
      <c r="AJ154">
        <v>0</v>
      </c>
      <c r="AK154">
        <v>0</v>
      </c>
      <c r="AL154">
        <f>AK154-AJ154</f>
        <v>0</v>
      </c>
      <c r="AM154">
        <f>AL154/AK154</f>
        <v>0</v>
      </c>
      <c r="AN154">
        <v>0</v>
      </c>
      <c r="AO154" t="s">
        <v>271</v>
      </c>
      <c r="AP154" t="s">
        <v>271</v>
      </c>
      <c r="AQ154">
        <v>0</v>
      </c>
      <c r="AR154">
        <v>0</v>
      </c>
      <c r="AS154">
        <f>1-AQ154/AR154</f>
        <v>0</v>
      </c>
      <c r="AT154">
        <v>0.5</v>
      </c>
      <c r="AU154">
        <f>BK154</f>
        <v>0</v>
      </c>
      <c r="AV154">
        <f>H154</f>
        <v>0</v>
      </c>
      <c r="AW154">
        <f>AS154*AT154*AU154</f>
        <v>0</v>
      </c>
      <c r="AX154">
        <f>BC154/AR154</f>
        <v>0</v>
      </c>
      <c r="AY154">
        <f>(AV154-AN154)/AU154</f>
        <v>0</v>
      </c>
      <c r="AZ154">
        <f>(AK154-AR154)/AR154</f>
        <v>0</v>
      </c>
      <c r="BA154" t="s">
        <v>271</v>
      </c>
      <c r="BB154">
        <v>0</v>
      </c>
      <c r="BC154">
        <f>AR154-BB154</f>
        <v>0</v>
      </c>
      <c r="BD154">
        <f>(AR154-AQ154)/(AR154-BB154)</f>
        <v>0</v>
      </c>
      <c r="BE154">
        <f>(AK154-AR154)/(AK154-BB154)</f>
        <v>0</v>
      </c>
      <c r="BF154">
        <f>(AR154-AQ154)/(AR154-AJ154)</f>
        <v>0</v>
      </c>
      <c r="BG154">
        <f>(AK154-AR154)/(AK154-AJ154)</f>
        <v>0</v>
      </c>
      <c r="BH154">
        <f>(BD154*BB154/AQ154)</f>
        <v>0</v>
      </c>
      <c r="BI154">
        <f>(1-BH154)</f>
        <v>0</v>
      </c>
      <c r="BJ154">
        <f>$B$11*CH154+$C$11*CI154+$F$11*CJ154*(1-CM154)</f>
        <v>0</v>
      </c>
      <c r="BK154">
        <f>BJ154*BL154</f>
        <v>0</v>
      </c>
      <c r="BL154">
        <f>($B$11*$D$9+$C$11*$D$9+$F$11*((CW154+CO154)/MAX(CW154+CO154+CX154, 0.1)*$I$9+CX154/MAX(CW154+CO154+CX154, 0.1)*$J$9))/($B$11+$C$11+$F$11)</f>
        <v>0</v>
      </c>
      <c r="BM154">
        <f>($B$11*$K$9+$C$11*$K$9+$F$11*((CW154+CO154)/MAX(CW154+CO154+CX154, 0.1)*$P$9+CX154/MAX(CW154+CO154+CX154, 0.1)*$Q$9))/($B$11+$C$11+$F$11)</f>
        <v>0</v>
      </c>
      <c r="BN154">
        <v>6</v>
      </c>
      <c r="BO154">
        <v>0.5</v>
      </c>
      <c r="BP154" t="s">
        <v>272</v>
      </c>
      <c r="BQ154">
        <v>2</v>
      </c>
      <c r="BR154">
        <v>1604418503.1</v>
      </c>
      <c r="BS154">
        <v>430.135</v>
      </c>
      <c r="BT154">
        <v>463.334</v>
      </c>
      <c r="BU154">
        <v>21.7818</v>
      </c>
      <c r="BV154">
        <v>20.0643</v>
      </c>
      <c r="BW154">
        <v>430.093</v>
      </c>
      <c r="BX154">
        <v>21.4536</v>
      </c>
      <c r="BY154">
        <v>499.95</v>
      </c>
      <c r="BZ154">
        <v>100.539</v>
      </c>
      <c r="CA154">
        <v>0.0995959</v>
      </c>
      <c r="CB154">
        <v>25.1325</v>
      </c>
      <c r="CC154">
        <v>24.9944</v>
      </c>
      <c r="CD154">
        <v>999.9</v>
      </c>
      <c r="CE154">
        <v>0</v>
      </c>
      <c r="CF154">
        <v>0</v>
      </c>
      <c r="CG154">
        <v>10028.1</v>
      </c>
      <c r="CH154">
        <v>0</v>
      </c>
      <c r="CI154">
        <v>1.06395</v>
      </c>
      <c r="CJ154">
        <v>1199.83</v>
      </c>
      <c r="CK154">
        <v>0.967003</v>
      </c>
      <c r="CL154">
        <v>0.0329973</v>
      </c>
      <c r="CM154">
        <v>0</v>
      </c>
      <c r="CN154">
        <v>2.4584</v>
      </c>
      <c r="CO154">
        <v>0</v>
      </c>
      <c r="CP154">
        <v>8491.43</v>
      </c>
      <c r="CQ154">
        <v>11399.8</v>
      </c>
      <c r="CR154">
        <v>38.125</v>
      </c>
      <c r="CS154">
        <v>41.187</v>
      </c>
      <c r="CT154">
        <v>39.562</v>
      </c>
      <c r="CU154">
        <v>39.875</v>
      </c>
      <c r="CV154">
        <v>38.375</v>
      </c>
      <c r="CW154">
        <v>1160.24</v>
      </c>
      <c r="CX154">
        <v>39.59</v>
      </c>
      <c r="CY154">
        <v>0</v>
      </c>
      <c r="CZ154">
        <v>1604418503.3</v>
      </c>
      <c r="DA154">
        <v>0</v>
      </c>
      <c r="DB154">
        <v>2.64035</v>
      </c>
      <c r="DC154">
        <v>-0.229938472860482</v>
      </c>
      <c r="DD154">
        <v>453.359658513327</v>
      </c>
      <c r="DE154">
        <v>8435.81269230769</v>
      </c>
      <c r="DF154">
        <v>15</v>
      </c>
      <c r="DG154">
        <v>1604417947.1</v>
      </c>
      <c r="DH154" t="s">
        <v>273</v>
      </c>
      <c r="DI154">
        <v>1604417940.1</v>
      </c>
      <c r="DJ154">
        <v>1604417947.1</v>
      </c>
      <c r="DK154">
        <v>1</v>
      </c>
      <c r="DL154">
        <v>-0.134</v>
      </c>
      <c r="DM154">
        <v>0.013</v>
      </c>
      <c r="DN154">
        <v>0.037</v>
      </c>
      <c r="DO154">
        <v>0.31</v>
      </c>
      <c r="DP154">
        <v>420</v>
      </c>
      <c r="DQ154">
        <v>20</v>
      </c>
      <c r="DR154">
        <v>0.08</v>
      </c>
      <c r="DS154">
        <v>0.06</v>
      </c>
      <c r="DT154">
        <v>0</v>
      </c>
      <c r="DU154">
        <v>0</v>
      </c>
      <c r="DV154" t="s">
        <v>274</v>
      </c>
      <c r="DW154">
        <v>100</v>
      </c>
      <c r="DX154">
        <v>100</v>
      </c>
      <c r="DY154">
        <v>0.042</v>
      </c>
      <c r="DZ154">
        <v>0.3282</v>
      </c>
      <c r="EA154">
        <v>-0.278027610152098</v>
      </c>
      <c r="EB154">
        <v>0.00106189765250334</v>
      </c>
      <c r="EC154">
        <v>-8.23004791133579e-07</v>
      </c>
      <c r="ED154">
        <v>1.95222372915411e-10</v>
      </c>
      <c r="EE154">
        <v>0.0605696754882689</v>
      </c>
      <c r="EF154">
        <v>0.0242991256848972</v>
      </c>
      <c r="EG154">
        <v>-0.00102667963148939</v>
      </c>
      <c r="EH154">
        <v>2.21636158600722e-05</v>
      </c>
      <c r="EI154">
        <v>2</v>
      </c>
      <c r="EJ154">
        <v>2037</v>
      </c>
      <c r="EK154">
        <v>1</v>
      </c>
      <c r="EL154">
        <v>24</v>
      </c>
      <c r="EM154">
        <v>9.4</v>
      </c>
      <c r="EN154">
        <v>9.3</v>
      </c>
      <c r="EO154">
        <v>2</v>
      </c>
      <c r="EP154">
        <v>511.489</v>
      </c>
      <c r="EQ154">
        <v>527.543</v>
      </c>
      <c r="ER154">
        <v>22.7265</v>
      </c>
      <c r="ES154">
        <v>25.4495</v>
      </c>
      <c r="ET154">
        <v>30.0001</v>
      </c>
      <c r="EU154">
        <v>25.3214</v>
      </c>
      <c r="EV154">
        <v>25.2864</v>
      </c>
      <c r="EW154">
        <v>22.6205</v>
      </c>
      <c r="EX154">
        <v>26.2896</v>
      </c>
      <c r="EY154">
        <v>100</v>
      </c>
      <c r="EZ154">
        <v>22.7273</v>
      </c>
      <c r="FA154">
        <v>475.1</v>
      </c>
      <c r="FB154">
        <v>20</v>
      </c>
      <c r="FC154">
        <v>102.329</v>
      </c>
      <c r="FD154">
        <v>102.102</v>
      </c>
    </row>
    <row r="155" spans="1:160">
      <c r="A155">
        <v>139</v>
      </c>
      <c r="B155">
        <v>1604418505.1</v>
      </c>
      <c r="C155">
        <v>276</v>
      </c>
      <c r="D155" t="s">
        <v>549</v>
      </c>
      <c r="E155" t="s">
        <v>550</v>
      </c>
      <c r="F155">
        <v>1604418505.1</v>
      </c>
      <c r="G155">
        <f>BY155*AE155*(BU155-BV155)/(100*BN155*(1000-AE155*BU155))</f>
        <v>0</v>
      </c>
      <c r="H155">
        <f>BY155*AE155*(BT155-BS155*(1000-AE155*BV155)/(1000-AE155*BU155))/(100*BN155)</f>
        <v>0</v>
      </c>
      <c r="I155">
        <f>BS155 - IF(AE155&gt;1, H155*BN155*100.0/(AG155*CG155), 0)</f>
        <v>0</v>
      </c>
      <c r="J155">
        <f>((P155-G155/2)*I155-H155)/(P155+G155/2)</f>
        <v>0</v>
      </c>
      <c r="K155">
        <f>J155*(BZ155+CA155)/1000.0</f>
        <v>0</v>
      </c>
      <c r="L155">
        <f>(BS155 - IF(AE155&gt;1, H155*BN155*100.0/(AG155*CG155), 0))*(BZ155+CA155)/1000.0</f>
        <v>0</v>
      </c>
      <c r="M155">
        <f>2.0/((1/O155-1/N155)+SIGN(O155)*SQRT((1/O155-1/N155)*(1/O155-1/N155) + 4*BO155/((BO155+1)*(BO155+1))*(2*1/O155*1/N155-1/N155*1/N155)))</f>
        <v>0</v>
      </c>
      <c r="N155">
        <f>IF(LEFT(BP155,1)&lt;&gt;"0",IF(LEFT(BP155,1)="1",3.0,BQ155),$D$5+$E$5*(CG155*BZ155/($K$5*1000))+$F$5*(CG155*BZ155/($K$5*1000))*MAX(MIN(BN155,$J$5),$I$5)*MAX(MIN(BN155,$J$5),$I$5)+$G$5*MAX(MIN(BN155,$J$5),$I$5)*(CG155*BZ155/($K$5*1000))+$H$5*(CG155*BZ155/($K$5*1000))*(CG155*BZ155/($K$5*1000)))</f>
        <v>0</v>
      </c>
      <c r="O155">
        <f>G155*(1000-(1000*0.61365*exp(17.502*S155/(240.97+S155))/(BZ155+CA155)+BU155)/2)/(1000*0.61365*exp(17.502*S155/(240.97+S155))/(BZ155+CA155)-BU155)</f>
        <v>0</v>
      </c>
      <c r="P155">
        <f>1/((BO155+1)/(M155/1.6)+1/(N155/1.37)) + BO155/((BO155+1)/(M155/1.6) + BO155/(N155/1.37))</f>
        <v>0</v>
      </c>
      <c r="Q155">
        <f>(BK155*BM155)</f>
        <v>0</v>
      </c>
      <c r="R155">
        <f>(CB155+(Q155+2*0.95*5.67E-8*(((CB155+$B$7)+273)^4-(CB155+273)^4)-44100*G155)/(1.84*29.3*N155+8*0.95*5.67E-8*(CB155+273)^3))</f>
        <v>0</v>
      </c>
      <c r="S155">
        <f>($C$7*CC155+$D$7*CD155+$E$7*R155)</f>
        <v>0</v>
      </c>
      <c r="T155">
        <f>0.61365*exp(17.502*S155/(240.97+S155))</f>
        <v>0</v>
      </c>
      <c r="U155">
        <f>(V155/W155*100)</f>
        <v>0</v>
      </c>
      <c r="V155">
        <f>BU155*(BZ155+CA155)/1000</f>
        <v>0</v>
      </c>
      <c r="W155">
        <f>0.61365*exp(17.502*CB155/(240.97+CB155))</f>
        <v>0</v>
      </c>
      <c r="X155">
        <f>(T155-BU155*(BZ155+CA155)/1000)</f>
        <v>0</v>
      </c>
      <c r="Y155">
        <f>(-G155*44100)</f>
        <v>0</v>
      </c>
      <c r="Z155">
        <f>2*29.3*N155*0.92*(CB155-S155)</f>
        <v>0</v>
      </c>
      <c r="AA155">
        <f>2*0.95*5.67E-8*(((CB155+$B$7)+273)^4-(S155+273)^4)</f>
        <v>0</v>
      </c>
      <c r="AB155">
        <f>Q155+AA155+Y155+Z155</f>
        <v>0</v>
      </c>
      <c r="AC155">
        <v>0</v>
      </c>
      <c r="AD155">
        <v>0</v>
      </c>
      <c r="AE155">
        <f>IF(AC155*$H$13&gt;=AG155,1.0,(AG155/(AG155-AC155*$H$13)))</f>
        <v>0</v>
      </c>
      <c r="AF155">
        <f>(AE155-1)*100</f>
        <v>0</v>
      </c>
      <c r="AG155">
        <f>MAX(0,($B$13+$C$13*CG155)/(1+$D$13*CG155)*BZ155/(CB155+273)*$E$13)</f>
        <v>0</v>
      </c>
      <c r="AH155" t="s">
        <v>271</v>
      </c>
      <c r="AI155" t="s">
        <v>271</v>
      </c>
      <c r="AJ155">
        <v>0</v>
      </c>
      <c r="AK155">
        <v>0</v>
      </c>
      <c r="AL155">
        <f>AK155-AJ155</f>
        <v>0</v>
      </c>
      <c r="AM155">
        <f>AL155/AK155</f>
        <v>0</v>
      </c>
      <c r="AN155">
        <v>0</v>
      </c>
      <c r="AO155" t="s">
        <v>271</v>
      </c>
      <c r="AP155" t="s">
        <v>271</v>
      </c>
      <c r="AQ155">
        <v>0</v>
      </c>
      <c r="AR155">
        <v>0</v>
      </c>
      <c r="AS155">
        <f>1-AQ155/AR155</f>
        <v>0</v>
      </c>
      <c r="AT155">
        <v>0.5</v>
      </c>
      <c r="AU155">
        <f>BK155</f>
        <v>0</v>
      </c>
      <c r="AV155">
        <f>H155</f>
        <v>0</v>
      </c>
      <c r="AW155">
        <f>AS155*AT155*AU155</f>
        <v>0</v>
      </c>
      <c r="AX155">
        <f>BC155/AR155</f>
        <v>0</v>
      </c>
      <c r="AY155">
        <f>(AV155-AN155)/AU155</f>
        <v>0</v>
      </c>
      <c r="AZ155">
        <f>(AK155-AR155)/AR155</f>
        <v>0</v>
      </c>
      <c r="BA155" t="s">
        <v>271</v>
      </c>
      <c r="BB155">
        <v>0</v>
      </c>
      <c r="BC155">
        <f>AR155-BB155</f>
        <v>0</v>
      </c>
      <c r="BD155">
        <f>(AR155-AQ155)/(AR155-BB155)</f>
        <v>0</v>
      </c>
      <c r="BE155">
        <f>(AK155-AR155)/(AK155-BB155)</f>
        <v>0</v>
      </c>
      <c r="BF155">
        <f>(AR155-AQ155)/(AR155-AJ155)</f>
        <v>0</v>
      </c>
      <c r="BG155">
        <f>(AK155-AR155)/(AK155-AJ155)</f>
        <v>0</v>
      </c>
      <c r="BH155">
        <f>(BD155*BB155/AQ155)</f>
        <v>0</v>
      </c>
      <c r="BI155">
        <f>(1-BH155)</f>
        <v>0</v>
      </c>
      <c r="BJ155">
        <f>$B$11*CH155+$C$11*CI155+$F$11*CJ155*(1-CM155)</f>
        <v>0</v>
      </c>
      <c r="BK155">
        <f>BJ155*BL155</f>
        <v>0</v>
      </c>
      <c r="BL155">
        <f>($B$11*$D$9+$C$11*$D$9+$F$11*((CW155+CO155)/MAX(CW155+CO155+CX155, 0.1)*$I$9+CX155/MAX(CW155+CO155+CX155, 0.1)*$J$9))/($B$11+$C$11+$F$11)</f>
        <v>0</v>
      </c>
      <c r="BM155">
        <f>($B$11*$K$9+$C$11*$K$9+$F$11*((CW155+CO155)/MAX(CW155+CO155+CX155, 0.1)*$P$9+CX155/MAX(CW155+CO155+CX155, 0.1)*$Q$9))/($B$11+$C$11+$F$11)</f>
        <v>0</v>
      </c>
      <c r="BN155">
        <v>6</v>
      </c>
      <c r="BO155">
        <v>0.5</v>
      </c>
      <c r="BP155" t="s">
        <v>272</v>
      </c>
      <c r="BQ155">
        <v>2</v>
      </c>
      <c r="BR155">
        <v>1604418505.1</v>
      </c>
      <c r="BS155">
        <v>433.376</v>
      </c>
      <c r="BT155">
        <v>466.591</v>
      </c>
      <c r="BU155">
        <v>21.7828</v>
      </c>
      <c r="BV155">
        <v>20.0652</v>
      </c>
      <c r="BW155">
        <v>433.332</v>
      </c>
      <c r="BX155">
        <v>21.4546</v>
      </c>
      <c r="BY155">
        <v>500.058</v>
      </c>
      <c r="BZ155">
        <v>100.539</v>
      </c>
      <c r="CA155">
        <v>0.100502</v>
      </c>
      <c r="CB155">
        <v>25.1349</v>
      </c>
      <c r="CC155">
        <v>24.9937</v>
      </c>
      <c r="CD155">
        <v>999.9</v>
      </c>
      <c r="CE155">
        <v>0</v>
      </c>
      <c r="CF155">
        <v>0</v>
      </c>
      <c r="CG155">
        <v>9967.5</v>
      </c>
      <c r="CH155">
        <v>0</v>
      </c>
      <c r="CI155">
        <v>1.06395</v>
      </c>
      <c r="CJ155">
        <v>1199.84</v>
      </c>
      <c r="CK155">
        <v>0.967003</v>
      </c>
      <c r="CL155">
        <v>0.0329973</v>
      </c>
      <c r="CM155">
        <v>0</v>
      </c>
      <c r="CN155">
        <v>2.7902</v>
      </c>
      <c r="CO155">
        <v>0</v>
      </c>
      <c r="CP155">
        <v>8505.42</v>
      </c>
      <c r="CQ155">
        <v>11399.9</v>
      </c>
      <c r="CR155">
        <v>38.125</v>
      </c>
      <c r="CS155">
        <v>41.187</v>
      </c>
      <c r="CT155">
        <v>39.562</v>
      </c>
      <c r="CU155">
        <v>39.937</v>
      </c>
      <c r="CV155">
        <v>38.375</v>
      </c>
      <c r="CW155">
        <v>1160.25</v>
      </c>
      <c r="CX155">
        <v>39.59</v>
      </c>
      <c r="CY155">
        <v>0</v>
      </c>
      <c r="CZ155">
        <v>1604418505.1</v>
      </c>
      <c r="DA155">
        <v>0</v>
      </c>
      <c r="DB155">
        <v>2.637932</v>
      </c>
      <c r="DC155">
        <v>-0.199515388343014</v>
      </c>
      <c r="DD155">
        <v>455.998462365997</v>
      </c>
      <c r="DE155">
        <v>8451.6176</v>
      </c>
      <c r="DF155">
        <v>15</v>
      </c>
      <c r="DG155">
        <v>1604417947.1</v>
      </c>
      <c r="DH155" t="s">
        <v>273</v>
      </c>
      <c r="DI155">
        <v>1604417940.1</v>
      </c>
      <c r="DJ155">
        <v>1604417947.1</v>
      </c>
      <c r="DK155">
        <v>1</v>
      </c>
      <c r="DL155">
        <v>-0.134</v>
      </c>
      <c r="DM155">
        <v>0.013</v>
      </c>
      <c r="DN155">
        <v>0.037</v>
      </c>
      <c r="DO155">
        <v>0.31</v>
      </c>
      <c r="DP155">
        <v>420</v>
      </c>
      <c r="DQ155">
        <v>20</v>
      </c>
      <c r="DR155">
        <v>0.08</v>
      </c>
      <c r="DS155">
        <v>0.06</v>
      </c>
      <c r="DT155">
        <v>0</v>
      </c>
      <c r="DU155">
        <v>0</v>
      </c>
      <c r="DV155" t="s">
        <v>274</v>
      </c>
      <c r="DW155">
        <v>100</v>
      </c>
      <c r="DX155">
        <v>100</v>
      </c>
      <c r="DY155">
        <v>0.044</v>
      </c>
      <c r="DZ155">
        <v>0.3282</v>
      </c>
      <c r="EA155">
        <v>-0.278027610152098</v>
      </c>
      <c r="EB155">
        <v>0.00106189765250334</v>
      </c>
      <c r="EC155">
        <v>-8.23004791133579e-07</v>
      </c>
      <c r="ED155">
        <v>1.95222372915411e-10</v>
      </c>
      <c r="EE155">
        <v>0.0605696754882689</v>
      </c>
      <c r="EF155">
        <v>0.0242991256848972</v>
      </c>
      <c r="EG155">
        <v>-0.00102667963148939</v>
      </c>
      <c r="EH155">
        <v>2.21636158600722e-05</v>
      </c>
      <c r="EI155">
        <v>2</v>
      </c>
      <c r="EJ155">
        <v>2037</v>
      </c>
      <c r="EK155">
        <v>1</v>
      </c>
      <c r="EL155">
        <v>24</v>
      </c>
      <c r="EM155">
        <v>9.4</v>
      </c>
      <c r="EN155">
        <v>9.3</v>
      </c>
      <c r="EO155">
        <v>2</v>
      </c>
      <c r="EP155">
        <v>511.703</v>
      </c>
      <c r="EQ155">
        <v>527.39</v>
      </c>
      <c r="ER155">
        <v>22.7277</v>
      </c>
      <c r="ES155">
        <v>25.4495</v>
      </c>
      <c r="ET155">
        <v>30.0002</v>
      </c>
      <c r="EU155">
        <v>25.3214</v>
      </c>
      <c r="EV155">
        <v>25.2864</v>
      </c>
      <c r="EW155">
        <v>22.7137</v>
      </c>
      <c r="EX155">
        <v>26.2896</v>
      </c>
      <c r="EY155">
        <v>100</v>
      </c>
      <c r="EZ155">
        <v>22.7273</v>
      </c>
      <c r="FA155">
        <v>475.1</v>
      </c>
      <c r="FB155">
        <v>20</v>
      </c>
      <c r="FC155">
        <v>102.328</v>
      </c>
      <c r="FD155">
        <v>102.102</v>
      </c>
    </row>
    <row r="156" spans="1:160">
      <c r="A156">
        <v>140</v>
      </c>
      <c r="B156">
        <v>1604418507.1</v>
      </c>
      <c r="C156">
        <v>278</v>
      </c>
      <c r="D156" t="s">
        <v>551</v>
      </c>
      <c r="E156" t="s">
        <v>552</v>
      </c>
      <c r="F156">
        <v>1604418507.1</v>
      </c>
      <c r="G156">
        <f>BY156*AE156*(BU156-BV156)/(100*BN156*(1000-AE156*BU156))</f>
        <v>0</v>
      </c>
      <c r="H156">
        <f>BY156*AE156*(BT156-BS156*(1000-AE156*BV156)/(1000-AE156*BU156))/(100*BN156)</f>
        <v>0</v>
      </c>
      <c r="I156">
        <f>BS156 - IF(AE156&gt;1, H156*BN156*100.0/(AG156*CG156), 0)</f>
        <v>0</v>
      </c>
      <c r="J156">
        <f>((P156-G156/2)*I156-H156)/(P156+G156/2)</f>
        <v>0</v>
      </c>
      <c r="K156">
        <f>J156*(BZ156+CA156)/1000.0</f>
        <v>0</v>
      </c>
      <c r="L156">
        <f>(BS156 - IF(AE156&gt;1, H156*BN156*100.0/(AG156*CG156), 0))*(BZ156+CA156)/1000.0</f>
        <v>0</v>
      </c>
      <c r="M156">
        <f>2.0/((1/O156-1/N156)+SIGN(O156)*SQRT((1/O156-1/N156)*(1/O156-1/N156) + 4*BO156/((BO156+1)*(BO156+1))*(2*1/O156*1/N156-1/N156*1/N156)))</f>
        <v>0</v>
      </c>
      <c r="N156">
        <f>IF(LEFT(BP156,1)&lt;&gt;"0",IF(LEFT(BP156,1)="1",3.0,BQ156),$D$5+$E$5*(CG156*BZ156/($K$5*1000))+$F$5*(CG156*BZ156/($K$5*1000))*MAX(MIN(BN156,$J$5),$I$5)*MAX(MIN(BN156,$J$5),$I$5)+$G$5*MAX(MIN(BN156,$J$5),$I$5)*(CG156*BZ156/($K$5*1000))+$H$5*(CG156*BZ156/($K$5*1000))*(CG156*BZ156/($K$5*1000)))</f>
        <v>0</v>
      </c>
      <c r="O156">
        <f>G156*(1000-(1000*0.61365*exp(17.502*S156/(240.97+S156))/(BZ156+CA156)+BU156)/2)/(1000*0.61365*exp(17.502*S156/(240.97+S156))/(BZ156+CA156)-BU156)</f>
        <v>0</v>
      </c>
      <c r="P156">
        <f>1/((BO156+1)/(M156/1.6)+1/(N156/1.37)) + BO156/((BO156+1)/(M156/1.6) + BO156/(N156/1.37))</f>
        <v>0</v>
      </c>
      <c r="Q156">
        <f>(BK156*BM156)</f>
        <v>0</v>
      </c>
      <c r="R156">
        <f>(CB156+(Q156+2*0.95*5.67E-8*(((CB156+$B$7)+273)^4-(CB156+273)^4)-44100*G156)/(1.84*29.3*N156+8*0.95*5.67E-8*(CB156+273)^3))</f>
        <v>0</v>
      </c>
      <c r="S156">
        <f>($C$7*CC156+$D$7*CD156+$E$7*R156)</f>
        <v>0</v>
      </c>
      <c r="T156">
        <f>0.61365*exp(17.502*S156/(240.97+S156))</f>
        <v>0</v>
      </c>
      <c r="U156">
        <f>(V156/W156*100)</f>
        <v>0</v>
      </c>
      <c r="V156">
        <f>BU156*(BZ156+CA156)/1000</f>
        <v>0</v>
      </c>
      <c r="W156">
        <f>0.61365*exp(17.502*CB156/(240.97+CB156))</f>
        <v>0</v>
      </c>
      <c r="X156">
        <f>(T156-BU156*(BZ156+CA156)/1000)</f>
        <v>0</v>
      </c>
      <c r="Y156">
        <f>(-G156*44100)</f>
        <v>0</v>
      </c>
      <c r="Z156">
        <f>2*29.3*N156*0.92*(CB156-S156)</f>
        <v>0</v>
      </c>
      <c r="AA156">
        <f>2*0.95*5.67E-8*(((CB156+$B$7)+273)^4-(S156+273)^4)</f>
        <v>0</v>
      </c>
      <c r="AB156">
        <f>Q156+AA156+Y156+Z156</f>
        <v>0</v>
      </c>
      <c r="AC156">
        <v>0</v>
      </c>
      <c r="AD156">
        <v>0</v>
      </c>
      <c r="AE156">
        <f>IF(AC156*$H$13&gt;=AG156,1.0,(AG156/(AG156-AC156*$H$13)))</f>
        <v>0</v>
      </c>
      <c r="AF156">
        <f>(AE156-1)*100</f>
        <v>0</v>
      </c>
      <c r="AG156">
        <f>MAX(0,($B$13+$C$13*CG156)/(1+$D$13*CG156)*BZ156/(CB156+273)*$E$13)</f>
        <v>0</v>
      </c>
      <c r="AH156" t="s">
        <v>271</v>
      </c>
      <c r="AI156" t="s">
        <v>271</v>
      </c>
      <c r="AJ156">
        <v>0</v>
      </c>
      <c r="AK156">
        <v>0</v>
      </c>
      <c r="AL156">
        <f>AK156-AJ156</f>
        <v>0</v>
      </c>
      <c r="AM156">
        <f>AL156/AK156</f>
        <v>0</v>
      </c>
      <c r="AN156">
        <v>0</v>
      </c>
      <c r="AO156" t="s">
        <v>271</v>
      </c>
      <c r="AP156" t="s">
        <v>271</v>
      </c>
      <c r="AQ156">
        <v>0</v>
      </c>
      <c r="AR156">
        <v>0</v>
      </c>
      <c r="AS156">
        <f>1-AQ156/AR156</f>
        <v>0</v>
      </c>
      <c r="AT156">
        <v>0.5</v>
      </c>
      <c r="AU156">
        <f>BK156</f>
        <v>0</v>
      </c>
      <c r="AV156">
        <f>H156</f>
        <v>0</v>
      </c>
      <c r="AW156">
        <f>AS156*AT156*AU156</f>
        <v>0</v>
      </c>
      <c r="AX156">
        <f>BC156/AR156</f>
        <v>0</v>
      </c>
      <c r="AY156">
        <f>(AV156-AN156)/AU156</f>
        <v>0</v>
      </c>
      <c r="AZ156">
        <f>(AK156-AR156)/AR156</f>
        <v>0</v>
      </c>
      <c r="BA156" t="s">
        <v>271</v>
      </c>
      <c r="BB156">
        <v>0</v>
      </c>
      <c r="BC156">
        <f>AR156-BB156</f>
        <v>0</v>
      </c>
      <c r="BD156">
        <f>(AR156-AQ156)/(AR156-BB156)</f>
        <v>0</v>
      </c>
      <c r="BE156">
        <f>(AK156-AR156)/(AK156-BB156)</f>
        <v>0</v>
      </c>
      <c r="BF156">
        <f>(AR156-AQ156)/(AR156-AJ156)</f>
        <v>0</v>
      </c>
      <c r="BG156">
        <f>(AK156-AR156)/(AK156-AJ156)</f>
        <v>0</v>
      </c>
      <c r="BH156">
        <f>(BD156*BB156/AQ156)</f>
        <v>0</v>
      </c>
      <c r="BI156">
        <f>(1-BH156)</f>
        <v>0</v>
      </c>
      <c r="BJ156">
        <f>$B$11*CH156+$C$11*CI156+$F$11*CJ156*(1-CM156)</f>
        <v>0</v>
      </c>
      <c r="BK156">
        <f>BJ156*BL156</f>
        <v>0</v>
      </c>
      <c r="BL156">
        <f>($B$11*$D$9+$C$11*$D$9+$F$11*((CW156+CO156)/MAX(CW156+CO156+CX156, 0.1)*$I$9+CX156/MAX(CW156+CO156+CX156, 0.1)*$J$9))/($B$11+$C$11+$F$11)</f>
        <v>0</v>
      </c>
      <c r="BM156">
        <f>($B$11*$K$9+$C$11*$K$9+$F$11*((CW156+CO156)/MAX(CW156+CO156+CX156, 0.1)*$P$9+CX156/MAX(CW156+CO156+CX156, 0.1)*$Q$9))/($B$11+$C$11+$F$11)</f>
        <v>0</v>
      </c>
      <c r="BN156">
        <v>6</v>
      </c>
      <c r="BO156">
        <v>0.5</v>
      </c>
      <c r="BP156" t="s">
        <v>272</v>
      </c>
      <c r="BQ156">
        <v>2</v>
      </c>
      <c r="BR156">
        <v>1604418507.1</v>
      </c>
      <c r="BS156">
        <v>436.559</v>
      </c>
      <c r="BT156">
        <v>469.744</v>
      </c>
      <c r="BU156">
        <v>21.7847</v>
      </c>
      <c r="BV156">
        <v>20.0683</v>
      </c>
      <c r="BW156">
        <v>436.514</v>
      </c>
      <c r="BX156">
        <v>21.4565</v>
      </c>
      <c r="BY156">
        <v>500.098</v>
      </c>
      <c r="BZ156">
        <v>100.54</v>
      </c>
      <c r="CA156">
        <v>0.100638</v>
      </c>
      <c r="CB156">
        <v>25.1354</v>
      </c>
      <c r="CC156">
        <v>24.9922</v>
      </c>
      <c r="CD156">
        <v>999.9</v>
      </c>
      <c r="CE156">
        <v>0</v>
      </c>
      <c r="CF156">
        <v>0</v>
      </c>
      <c r="CG156">
        <v>9937.5</v>
      </c>
      <c r="CH156">
        <v>0</v>
      </c>
      <c r="CI156">
        <v>1.06395</v>
      </c>
      <c r="CJ156">
        <v>1200.16</v>
      </c>
      <c r="CK156">
        <v>0.967003</v>
      </c>
      <c r="CL156">
        <v>0.0329973</v>
      </c>
      <c r="CM156">
        <v>0</v>
      </c>
      <c r="CN156">
        <v>2.4177</v>
      </c>
      <c r="CO156">
        <v>0</v>
      </c>
      <c r="CP156">
        <v>8522.08</v>
      </c>
      <c r="CQ156">
        <v>11402.9</v>
      </c>
      <c r="CR156">
        <v>38.125</v>
      </c>
      <c r="CS156">
        <v>41.187</v>
      </c>
      <c r="CT156">
        <v>39.562</v>
      </c>
      <c r="CU156">
        <v>39.937</v>
      </c>
      <c r="CV156">
        <v>38.375</v>
      </c>
      <c r="CW156">
        <v>1160.56</v>
      </c>
      <c r="CX156">
        <v>39.6</v>
      </c>
      <c r="CY156">
        <v>0</v>
      </c>
      <c r="CZ156">
        <v>1604418506.9</v>
      </c>
      <c r="DA156">
        <v>0</v>
      </c>
      <c r="DB156">
        <v>2.62458076923077</v>
      </c>
      <c r="DC156">
        <v>-0.274670089778527</v>
      </c>
      <c r="DD156">
        <v>459.177094152948</v>
      </c>
      <c r="DE156">
        <v>8463.13961538462</v>
      </c>
      <c r="DF156">
        <v>15</v>
      </c>
      <c r="DG156">
        <v>1604417947.1</v>
      </c>
      <c r="DH156" t="s">
        <v>273</v>
      </c>
      <c r="DI156">
        <v>1604417940.1</v>
      </c>
      <c r="DJ156">
        <v>1604417947.1</v>
      </c>
      <c r="DK156">
        <v>1</v>
      </c>
      <c r="DL156">
        <v>-0.134</v>
      </c>
      <c r="DM156">
        <v>0.013</v>
      </c>
      <c r="DN156">
        <v>0.037</v>
      </c>
      <c r="DO156">
        <v>0.31</v>
      </c>
      <c r="DP156">
        <v>420</v>
      </c>
      <c r="DQ156">
        <v>20</v>
      </c>
      <c r="DR156">
        <v>0.08</v>
      </c>
      <c r="DS156">
        <v>0.06</v>
      </c>
      <c r="DT156">
        <v>0</v>
      </c>
      <c r="DU156">
        <v>0</v>
      </c>
      <c r="DV156" t="s">
        <v>274</v>
      </c>
      <c r="DW156">
        <v>100</v>
      </c>
      <c r="DX156">
        <v>100</v>
      </c>
      <c r="DY156">
        <v>0.045</v>
      </c>
      <c r="DZ156">
        <v>0.3282</v>
      </c>
      <c r="EA156">
        <v>-0.278027610152098</v>
      </c>
      <c r="EB156">
        <v>0.00106189765250334</v>
      </c>
      <c r="EC156">
        <v>-8.23004791133579e-07</v>
      </c>
      <c r="ED156">
        <v>1.95222372915411e-10</v>
      </c>
      <c r="EE156">
        <v>0.0605696754882689</v>
      </c>
      <c r="EF156">
        <v>0.0242991256848972</v>
      </c>
      <c r="EG156">
        <v>-0.00102667963148939</v>
      </c>
      <c r="EH156">
        <v>2.21636158600722e-05</v>
      </c>
      <c r="EI156">
        <v>2</v>
      </c>
      <c r="EJ156">
        <v>2037</v>
      </c>
      <c r="EK156">
        <v>1</v>
      </c>
      <c r="EL156">
        <v>24</v>
      </c>
      <c r="EM156">
        <v>9.4</v>
      </c>
      <c r="EN156">
        <v>9.3</v>
      </c>
      <c r="EO156">
        <v>2</v>
      </c>
      <c r="EP156">
        <v>511.76</v>
      </c>
      <c r="EQ156">
        <v>527.352</v>
      </c>
      <c r="ER156">
        <v>22.7286</v>
      </c>
      <c r="ES156">
        <v>25.4495</v>
      </c>
      <c r="ET156">
        <v>30.0002</v>
      </c>
      <c r="EU156">
        <v>25.3214</v>
      </c>
      <c r="EV156">
        <v>25.2864</v>
      </c>
      <c r="EW156">
        <v>22.8728</v>
      </c>
      <c r="EX156">
        <v>26.2896</v>
      </c>
      <c r="EY156">
        <v>100</v>
      </c>
      <c r="EZ156">
        <v>22.7273</v>
      </c>
      <c r="FA156">
        <v>480.12</v>
      </c>
      <c r="FB156">
        <v>20</v>
      </c>
      <c r="FC156">
        <v>102.328</v>
      </c>
      <c r="FD156">
        <v>102.102</v>
      </c>
    </row>
    <row r="157" spans="1:160">
      <c r="A157">
        <v>141</v>
      </c>
      <c r="B157">
        <v>1604418509.1</v>
      </c>
      <c r="C157">
        <v>280</v>
      </c>
      <c r="D157" t="s">
        <v>553</v>
      </c>
      <c r="E157" t="s">
        <v>554</v>
      </c>
      <c r="F157">
        <v>1604418509.1</v>
      </c>
      <c r="G157">
        <f>BY157*AE157*(BU157-BV157)/(100*BN157*(1000-AE157*BU157))</f>
        <v>0</v>
      </c>
      <c r="H157">
        <f>BY157*AE157*(BT157-BS157*(1000-AE157*BV157)/(1000-AE157*BU157))/(100*BN157)</f>
        <v>0</v>
      </c>
      <c r="I157">
        <f>BS157 - IF(AE157&gt;1, H157*BN157*100.0/(AG157*CG157), 0)</f>
        <v>0</v>
      </c>
      <c r="J157">
        <f>((P157-G157/2)*I157-H157)/(P157+G157/2)</f>
        <v>0</v>
      </c>
      <c r="K157">
        <f>J157*(BZ157+CA157)/1000.0</f>
        <v>0</v>
      </c>
      <c r="L157">
        <f>(BS157 - IF(AE157&gt;1, H157*BN157*100.0/(AG157*CG157), 0))*(BZ157+CA157)/1000.0</f>
        <v>0</v>
      </c>
      <c r="M157">
        <f>2.0/((1/O157-1/N157)+SIGN(O157)*SQRT((1/O157-1/N157)*(1/O157-1/N157) + 4*BO157/((BO157+1)*(BO157+1))*(2*1/O157*1/N157-1/N157*1/N157)))</f>
        <v>0</v>
      </c>
      <c r="N157">
        <f>IF(LEFT(BP157,1)&lt;&gt;"0",IF(LEFT(BP157,1)="1",3.0,BQ157),$D$5+$E$5*(CG157*BZ157/($K$5*1000))+$F$5*(CG157*BZ157/($K$5*1000))*MAX(MIN(BN157,$J$5),$I$5)*MAX(MIN(BN157,$J$5),$I$5)+$G$5*MAX(MIN(BN157,$J$5),$I$5)*(CG157*BZ157/($K$5*1000))+$H$5*(CG157*BZ157/($K$5*1000))*(CG157*BZ157/($K$5*1000)))</f>
        <v>0</v>
      </c>
      <c r="O157">
        <f>G157*(1000-(1000*0.61365*exp(17.502*S157/(240.97+S157))/(BZ157+CA157)+BU157)/2)/(1000*0.61365*exp(17.502*S157/(240.97+S157))/(BZ157+CA157)-BU157)</f>
        <v>0</v>
      </c>
      <c r="P157">
        <f>1/((BO157+1)/(M157/1.6)+1/(N157/1.37)) + BO157/((BO157+1)/(M157/1.6) + BO157/(N157/1.37))</f>
        <v>0</v>
      </c>
      <c r="Q157">
        <f>(BK157*BM157)</f>
        <v>0</v>
      </c>
      <c r="R157">
        <f>(CB157+(Q157+2*0.95*5.67E-8*(((CB157+$B$7)+273)^4-(CB157+273)^4)-44100*G157)/(1.84*29.3*N157+8*0.95*5.67E-8*(CB157+273)^3))</f>
        <v>0</v>
      </c>
      <c r="S157">
        <f>($C$7*CC157+$D$7*CD157+$E$7*R157)</f>
        <v>0</v>
      </c>
      <c r="T157">
        <f>0.61365*exp(17.502*S157/(240.97+S157))</f>
        <v>0</v>
      </c>
      <c r="U157">
        <f>(V157/W157*100)</f>
        <v>0</v>
      </c>
      <c r="V157">
        <f>BU157*(BZ157+CA157)/1000</f>
        <v>0</v>
      </c>
      <c r="W157">
        <f>0.61365*exp(17.502*CB157/(240.97+CB157))</f>
        <v>0</v>
      </c>
      <c r="X157">
        <f>(T157-BU157*(BZ157+CA157)/1000)</f>
        <v>0</v>
      </c>
      <c r="Y157">
        <f>(-G157*44100)</f>
        <v>0</v>
      </c>
      <c r="Z157">
        <f>2*29.3*N157*0.92*(CB157-S157)</f>
        <v>0</v>
      </c>
      <c r="AA157">
        <f>2*0.95*5.67E-8*(((CB157+$B$7)+273)^4-(S157+273)^4)</f>
        <v>0</v>
      </c>
      <c r="AB157">
        <f>Q157+AA157+Y157+Z157</f>
        <v>0</v>
      </c>
      <c r="AC157">
        <v>0</v>
      </c>
      <c r="AD157">
        <v>0</v>
      </c>
      <c r="AE157">
        <f>IF(AC157*$H$13&gt;=AG157,1.0,(AG157/(AG157-AC157*$H$13)))</f>
        <v>0</v>
      </c>
      <c r="AF157">
        <f>(AE157-1)*100</f>
        <v>0</v>
      </c>
      <c r="AG157">
        <f>MAX(0,($B$13+$C$13*CG157)/(1+$D$13*CG157)*BZ157/(CB157+273)*$E$13)</f>
        <v>0</v>
      </c>
      <c r="AH157" t="s">
        <v>271</v>
      </c>
      <c r="AI157" t="s">
        <v>271</v>
      </c>
      <c r="AJ157">
        <v>0</v>
      </c>
      <c r="AK157">
        <v>0</v>
      </c>
      <c r="AL157">
        <f>AK157-AJ157</f>
        <v>0</v>
      </c>
      <c r="AM157">
        <f>AL157/AK157</f>
        <v>0</v>
      </c>
      <c r="AN157">
        <v>0</v>
      </c>
      <c r="AO157" t="s">
        <v>271</v>
      </c>
      <c r="AP157" t="s">
        <v>271</v>
      </c>
      <c r="AQ157">
        <v>0</v>
      </c>
      <c r="AR157">
        <v>0</v>
      </c>
      <c r="AS157">
        <f>1-AQ157/AR157</f>
        <v>0</v>
      </c>
      <c r="AT157">
        <v>0.5</v>
      </c>
      <c r="AU157">
        <f>BK157</f>
        <v>0</v>
      </c>
      <c r="AV157">
        <f>H157</f>
        <v>0</v>
      </c>
      <c r="AW157">
        <f>AS157*AT157*AU157</f>
        <v>0</v>
      </c>
      <c r="AX157">
        <f>BC157/AR157</f>
        <v>0</v>
      </c>
      <c r="AY157">
        <f>(AV157-AN157)/AU157</f>
        <v>0</v>
      </c>
      <c r="AZ157">
        <f>(AK157-AR157)/AR157</f>
        <v>0</v>
      </c>
      <c r="BA157" t="s">
        <v>271</v>
      </c>
      <c r="BB157">
        <v>0</v>
      </c>
      <c r="BC157">
        <f>AR157-BB157</f>
        <v>0</v>
      </c>
      <c r="BD157">
        <f>(AR157-AQ157)/(AR157-BB157)</f>
        <v>0</v>
      </c>
      <c r="BE157">
        <f>(AK157-AR157)/(AK157-BB157)</f>
        <v>0</v>
      </c>
      <c r="BF157">
        <f>(AR157-AQ157)/(AR157-AJ157)</f>
        <v>0</v>
      </c>
      <c r="BG157">
        <f>(AK157-AR157)/(AK157-AJ157)</f>
        <v>0</v>
      </c>
      <c r="BH157">
        <f>(BD157*BB157/AQ157)</f>
        <v>0</v>
      </c>
      <c r="BI157">
        <f>(1-BH157)</f>
        <v>0</v>
      </c>
      <c r="BJ157">
        <f>$B$11*CH157+$C$11*CI157+$F$11*CJ157*(1-CM157)</f>
        <v>0</v>
      </c>
      <c r="BK157">
        <f>BJ157*BL157</f>
        <v>0</v>
      </c>
      <c r="BL157">
        <f>($B$11*$D$9+$C$11*$D$9+$F$11*((CW157+CO157)/MAX(CW157+CO157+CX157, 0.1)*$I$9+CX157/MAX(CW157+CO157+CX157, 0.1)*$J$9))/($B$11+$C$11+$F$11)</f>
        <v>0</v>
      </c>
      <c r="BM157">
        <f>($B$11*$K$9+$C$11*$K$9+$F$11*((CW157+CO157)/MAX(CW157+CO157+CX157, 0.1)*$P$9+CX157/MAX(CW157+CO157+CX157, 0.1)*$Q$9))/($B$11+$C$11+$F$11)</f>
        <v>0</v>
      </c>
      <c r="BN157">
        <v>6</v>
      </c>
      <c r="BO157">
        <v>0.5</v>
      </c>
      <c r="BP157" t="s">
        <v>272</v>
      </c>
      <c r="BQ157">
        <v>2</v>
      </c>
      <c r="BR157">
        <v>1604418509.1</v>
      </c>
      <c r="BS157">
        <v>439.706</v>
      </c>
      <c r="BT157">
        <v>473.134</v>
      </c>
      <c r="BU157">
        <v>21.7851</v>
      </c>
      <c r="BV157">
        <v>20.0699</v>
      </c>
      <c r="BW157">
        <v>439.66</v>
      </c>
      <c r="BX157">
        <v>21.4569</v>
      </c>
      <c r="BY157">
        <v>499.899</v>
      </c>
      <c r="BZ157">
        <v>100.541</v>
      </c>
      <c r="CA157">
        <v>0.0993135</v>
      </c>
      <c r="CB157">
        <v>25.1341</v>
      </c>
      <c r="CC157">
        <v>24.9853</v>
      </c>
      <c r="CD157">
        <v>999.9</v>
      </c>
      <c r="CE157">
        <v>0</v>
      </c>
      <c r="CF157">
        <v>0</v>
      </c>
      <c r="CG157">
        <v>10018.8</v>
      </c>
      <c r="CH157">
        <v>0</v>
      </c>
      <c r="CI157">
        <v>1.06395</v>
      </c>
      <c r="CJ157">
        <v>1199.85</v>
      </c>
      <c r="CK157">
        <v>0.967003</v>
      </c>
      <c r="CL157">
        <v>0.0329973</v>
      </c>
      <c r="CM157">
        <v>0</v>
      </c>
      <c r="CN157">
        <v>2.4331</v>
      </c>
      <c r="CO157">
        <v>0</v>
      </c>
      <c r="CP157">
        <v>8538.24</v>
      </c>
      <c r="CQ157">
        <v>11400</v>
      </c>
      <c r="CR157">
        <v>38.125</v>
      </c>
      <c r="CS157">
        <v>41.187</v>
      </c>
      <c r="CT157">
        <v>39.562</v>
      </c>
      <c r="CU157">
        <v>39.875</v>
      </c>
      <c r="CV157">
        <v>38.375</v>
      </c>
      <c r="CW157">
        <v>1160.26</v>
      </c>
      <c r="CX157">
        <v>39.59</v>
      </c>
      <c r="CY157">
        <v>0</v>
      </c>
      <c r="CZ157">
        <v>1604418509.3</v>
      </c>
      <c r="DA157">
        <v>0</v>
      </c>
      <c r="DB157">
        <v>2.60998076923077</v>
      </c>
      <c r="DC157">
        <v>-0.480297437978109</v>
      </c>
      <c r="DD157">
        <v>460.048205559358</v>
      </c>
      <c r="DE157">
        <v>8481.56807692307</v>
      </c>
      <c r="DF157">
        <v>15</v>
      </c>
      <c r="DG157">
        <v>1604417947.1</v>
      </c>
      <c r="DH157" t="s">
        <v>273</v>
      </c>
      <c r="DI157">
        <v>1604417940.1</v>
      </c>
      <c r="DJ157">
        <v>1604417947.1</v>
      </c>
      <c r="DK157">
        <v>1</v>
      </c>
      <c r="DL157">
        <v>-0.134</v>
      </c>
      <c r="DM157">
        <v>0.013</v>
      </c>
      <c r="DN157">
        <v>0.037</v>
      </c>
      <c r="DO157">
        <v>0.31</v>
      </c>
      <c r="DP157">
        <v>420</v>
      </c>
      <c r="DQ157">
        <v>20</v>
      </c>
      <c r="DR157">
        <v>0.08</v>
      </c>
      <c r="DS157">
        <v>0.06</v>
      </c>
      <c r="DT157">
        <v>0</v>
      </c>
      <c r="DU157">
        <v>0</v>
      </c>
      <c r="DV157" t="s">
        <v>274</v>
      </c>
      <c r="DW157">
        <v>100</v>
      </c>
      <c r="DX157">
        <v>100</v>
      </c>
      <c r="DY157">
        <v>0.046</v>
      </c>
      <c r="DZ157">
        <v>0.3282</v>
      </c>
      <c r="EA157">
        <v>-0.278027610152098</v>
      </c>
      <c r="EB157">
        <v>0.00106189765250334</v>
      </c>
      <c r="EC157">
        <v>-8.23004791133579e-07</v>
      </c>
      <c r="ED157">
        <v>1.95222372915411e-10</v>
      </c>
      <c r="EE157">
        <v>0.0605696754882689</v>
      </c>
      <c r="EF157">
        <v>0.0242991256848972</v>
      </c>
      <c r="EG157">
        <v>-0.00102667963148939</v>
      </c>
      <c r="EH157">
        <v>2.21636158600722e-05</v>
      </c>
      <c r="EI157">
        <v>2</v>
      </c>
      <c r="EJ157">
        <v>2037</v>
      </c>
      <c r="EK157">
        <v>1</v>
      </c>
      <c r="EL157">
        <v>24</v>
      </c>
      <c r="EM157">
        <v>9.5</v>
      </c>
      <c r="EN157">
        <v>9.4</v>
      </c>
      <c r="EO157">
        <v>2</v>
      </c>
      <c r="EP157">
        <v>511.589</v>
      </c>
      <c r="EQ157">
        <v>527.658</v>
      </c>
      <c r="ER157">
        <v>22.7294</v>
      </c>
      <c r="ES157">
        <v>25.4495</v>
      </c>
      <c r="ET157">
        <v>30.0002</v>
      </c>
      <c r="EU157">
        <v>25.3214</v>
      </c>
      <c r="EV157">
        <v>25.2864</v>
      </c>
      <c r="EW157">
        <v>23.0148</v>
      </c>
      <c r="EX157">
        <v>26.2896</v>
      </c>
      <c r="EY157">
        <v>100</v>
      </c>
      <c r="EZ157">
        <v>22.7323</v>
      </c>
      <c r="FA157">
        <v>485.18</v>
      </c>
      <c r="FB157">
        <v>20</v>
      </c>
      <c r="FC157">
        <v>102.328</v>
      </c>
      <c r="FD157">
        <v>102.101</v>
      </c>
    </row>
    <row r="158" spans="1:160">
      <c r="A158">
        <v>142</v>
      </c>
      <c r="B158">
        <v>1604418511.1</v>
      </c>
      <c r="C158">
        <v>282</v>
      </c>
      <c r="D158" t="s">
        <v>555</v>
      </c>
      <c r="E158" t="s">
        <v>556</v>
      </c>
      <c r="F158">
        <v>1604418511.1</v>
      </c>
      <c r="G158">
        <f>BY158*AE158*(BU158-BV158)/(100*BN158*(1000-AE158*BU158))</f>
        <v>0</v>
      </c>
      <c r="H158">
        <f>BY158*AE158*(BT158-BS158*(1000-AE158*BV158)/(1000-AE158*BU158))/(100*BN158)</f>
        <v>0</v>
      </c>
      <c r="I158">
        <f>BS158 - IF(AE158&gt;1, H158*BN158*100.0/(AG158*CG158), 0)</f>
        <v>0</v>
      </c>
      <c r="J158">
        <f>((P158-G158/2)*I158-H158)/(P158+G158/2)</f>
        <v>0</v>
      </c>
      <c r="K158">
        <f>J158*(BZ158+CA158)/1000.0</f>
        <v>0</v>
      </c>
      <c r="L158">
        <f>(BS158 - IF(AE158&gt;1, H158*BN158*100.0/(AG158*CG158), 0))*(BZ158+CA158)/1000.0</f>
        <v>0</v>
      </c>
      <c r="M158">
        <f>2.0/((1/O158-1/N158)+SIGN(O158)*SQRT((1/O158-1/N158)*(1/O158-1/N158) + 4*BO158/((BO158+1)*(BO158+1))*(2*1/O158*1/N158-1/N158*1/N158)))</f>
        <v>0</v>
      </c>
      <c r="N158">
        <f>IF(LEFT(BP158,1)&lt;&gt;"0",IF(LEFT(BP158,1)="1",3.0,BQ158),$D$5+$E$5*(CG158*BZ158/($K$5*1000))+$F$5*(CG158*BZ158/($K$5*1000))*MAX(MIN(BN158,$J$5),$I$5)*MAX(MIN(BN158,$J$5),$I$5)+$G$5*MAX(MIN(BN158,$J$5),$I$5)*(CG158*BZ158/($K$5*1000))+$H$5*(CG158*BZ158/($K$5*1000))*(CG158*BZ158/($K$5*1000)))</f>
        <v>0</v>
      </c>
      <c r="O158">
        <f>G158*(1000-(1000*0.61365*exp(17.502*S158/(240.97+S158))/(BZ158+CA158)+BU158)/2)/(1000*0.61365*exp(17.502*S158/(240.97+S158))/(BZ158+CA158)-BU158)</f>
        <v>0</v>
      </c>
      <c r="P158">
        <f>1/((BO158+1)/(M158/1.6)+1/(N158/1.37)) + BO158/((BO158+1)/(M158/1.6) + BO158/(N158/1.37))</f>
        <v>0</v>
      </c>
      <c r="Q158">
        <f>(BK158*BM158)</f>
        <v>0</v>
      </c>
      <c r="R158">
        <f>(CB158+(Q158+2*0.95*5.67E-8*(((CB158+$B$7)+273)^4-(CB158+273)^4)-44100*G158)/(1.84*29.3*N158+8*0.95*5.67E-8*(CB158+273)^3))</f>
        <v>0</v>
      </c>
      <c r="S158">
        <f>($C$7*CC158+$D$7*CD158+$E$7*R158)</f>
        <v>0</v>
      </c>
      <c r="T158">
        <f>0.61365*exp(17.502*S158/(240.97+S158))</f>
        <v>0</v>
      </c>
      <c r="U158">
        <f>(V158/W158*100)</f>
        <v>0</v>
      </c>
      <c r="V158">
        <f>BU158*(BZ158+CA158)/1000</f>
        <v>0</v>
      </c>
      <c r="W158">
        <f>0.61365*exp(17.502*CB158/(240.97+CB158))</f>
        <v>0</v>
      </c>
      <c r="X158">
        <f>(T158-BU158*(BZ158+CA158)/1000)</f>
        <v>0</v>
      </c>
      <c r="Y158">
        <f>(-G158*44100)</f>
        <v>0</v>
      </c>
      <c r="Z158">
        <f>2*29.3*N158*0.92*(CB158-S158)</f>
        <v>0</v>
      </c>
      <c r="AA158">
        <f>2*0.95*5.67E-8*(((CB158+$B$7)+273)^4-(S158+273)^4)</f>
        <v>0</v>
      </c>
      <c r="AB158">
        <f>Q158+AA158+Y158+Z158</f>
        <v>0</v>
      </c>
      <c r="AC158">
        <v>0</v>
      </c>
      <c r="AD158">
        <v>0</v>
      </c>
      <c r="AE158">
        <f>IF(AC158*$H$13&gt;=AG158,1.0,(AG158/(AG158-AC158*$H$13)))</f>
        <v>0</v>
      </c>
      <c r="AF158">
        <f>(AE158-1)*100</f>
        <v>0</v>
      </c>
      <c r="AG158">
        <f>MAX(0,($B$13+$C$13*CG158)/(1+$D$13*CG158)*BZ158/(CB158+273)*$E$13)</f>
        <v>0</v>
      </c>
      <c r="AH158" t="s">
        <v>271</v>
      </c>
      <c r="AI158" t="s">
        <v>271</v>
      </c>
      <c r="AJ158">
        <v>0</v>
      </c>
      <c r="AK158">
        <v>0</v>
      </c>
      <c r="AL158">
        <f>AK158-AJ158</f>
        <v>0</v>
      </c>
      <c r="AM158">
        <f>AL158/AK158</f>
        <v>0</v>
      </c>
      <c r="AN158">
        <v>0</v>
      </c>
      <c r="AO158" t="s">
        <v>271</v>
      </c>
      <c r="AP158" t="s">
        <v>271</v>
      </c>
      <c r="AQ158">
        <v>0</v>
      </c>
      <c r="AR158">
        <v>0</v>
      </c>
      <c r="AS158">
        <f>1-AQ158/AR158</f>
        <v>0</v>
      </c>
      <c r="AT158">
        <v>0.5</v>
      </c>
      <c r="AU158">
        <f>BK158</f>
        <v>0</v>
      </c>
      <c r="AV158">
        <f>H158</f>
        <v>0</v>
      </c>
      <c r="AW158">
        <f>AS158*AT158*AU158</f>
        <v>0</v>
      </c>
      <c r="AX158">
        <f>BC158/AR158</f>
        <v>0</v>
      </c>
      <c r="AY158">
        <f>(AV158-AN158)/AU158</f>
        <v>0</v>
      </c>
      <c r="AZ158">
        <f>(AK158-AR158)/AR158</f>
        <v>0</v>
      </c>
      <c r="BA158" t="s">
        <v>271</v>
      </c>
      <c r="BB158">
        <v>0</v>
      </c>
      <c r="BC158">
        <f>AR158-BB158</f>
        <v>0</v>
      </c>
      <c r="BD158">
        <f>(AR158-AQ158)/(AR158-BB158)</f>
        <v>0</v>
      </c>
      <c r="BE158">
        <f>(AK158-AR158)/(AK158-BB158)</f>
        <v>0</v>
      </c>
      <c r="BF158">
        <f>(AR158-AQ158)/(AR158-AJ158)</f>
        <v>0</v>
      </c>
      <c r="BG158">
        <f>(AK158-AR158)/(AK158-AJ158)</f>
        <v>0</v>
      </c>
      <c r="BH158">
        <f>(BD158*BB158/AQ158)</f>
        <v>0</v>
      </c>
      <c r="BI158">
        <f>(1-BH158)</f>
        <v>0</v>
      </c>
      <c r="BJ158">
        <f>$B$11*CH158+$C$11*CI158+$F$11*CJ158*(1-CM158)</f>
        <v>0</v>
      </c>
      <c r="BK158">
        <f>BJ158*BL158</f>
        <v>0</v>
      </c>
      <c r="BL158">
        <f>($B$11*$D$9+$C$11*$D$9+$F$11*((CW158+CO158)/MAX(CW158+CO158+CX158, 0.1)*$I$9+CX158/MAX(CW158+CO158+CX158, 0.1)*$J$9))/($B$11+$C$11+$F$11)</f>
        <v>0</v>
      </c>
      <c r="BM158">
        <f>($B$11*$K$9+$C$11*$K$9+$F$11*((CW158+CO158)/MAX(CW158+CO158+CX158, 0.1)*$P$9+CX158/MAX(CW158+CO158+CX158, 0.1)*$Q$9))/($B$11+$C$11+$F$11)</f>
        <v>0</v>
      </c>
      <c r="BN158">
        <v>6</v>
      </c>
      <c r="BO158">
        <v>0.5</v>
      </c>
      <c r="BP158" t="s">
        <v>272</v>
      </c>
      <c r="BQ158">
        <v>2</v>
      </c>
      <c r="BR158">
        <v>1604418511.1</v>
      </c>
      <c r="BS158">
        <v>442.867</v>
      </c>
      <c r="BT158">
        <v>476.351</v>
      </c>
      <c r="BU158">
        <v>21.7849</v>
      </c>
      <c r="BV158">
        <v>20.0703</v>
      </c>
      <c r="BW158">
        <v>442.819</v>
      </c>
      <c r="BX158">
        <v>21.4567</v>
      </c>
      <c r="BY158">
        <v>499.943</v>
      </c>
      <c r="BZ158">
        <v>100.542</v>
      </c>
      <c r="CA158">
        <v>0.0999391</v>
      </c>
      <c r="CB158">
        <v>25.1344</v>
      </c>
      <c r="CC158">
        <v>24.9832</v>
      </c>
      <c r="CD158">
        <v>999.9</v>
      </c>
      <c r="CE158">
        <v>0</v>
      </c>
      <c r="CF158">
        <v>0</v>
      </c>
      <c r="CG158">
        <v>10016.2</v>
      </c>
      <c r="CH158">
        <v>0</v>
      </c>
      <c r="CI158">
        <v>1.06395</v>
      </c>
      <c r="CJ158">
        <v>1199.85</v>
      </c>
      <c r="CK158">
        <v>0.967003</v>
      </c>
      <c r="CL158">
        <v>0.0329973</v>
      </c>
      <c r="CM158">
        <v>0</v>
      </c>
      <c r="CN158">
        <v>3.0126</v>
      </c>
      <c r="CO158">
        <v>0</v>
      </c>
      <c r="CP158">
        <v>8551.57</v>
      </c>
      <c r="CQ158">
        <v>11400</v>
      </c>
      <c r="CR158">
        <v>38.125</v>
      </c>
      <c r="CS158">
        <v>41.187</v>
      </c>
      <c r="CT158">
        <v>39.562</v>
      </c>
      <c r="CU158">
        <v>39.937</v>
      </c>
      <c r="CV158">
        <v>38.375</v>
      </c>
      <c r="CW158">
        <v>1160.26</v>
      </c>
      <c r="CX158">
        <v>39.59</v>
      </c>
      <c r="CY158">
        <v>0</v>
      </c>
      <c r="CZ158">
        <v>1604418511.1</v>
      </c>
      <c r="DA158">
        <v>0</v>
      </c>
      <c r="DB158">
        <v>2.6198</v>
      </c>
      <c r="DC158">
        <v>0.66308460464259</v>
      </c>
      <c r="DD158">
        <v>458.800770024274</v>
      </c>
      <c r="DE158">
        <v>8497.6044</v>
      </c>
      <c r="DF158">
        <v>15</v>
      </c>
      <c r="DG158">
        <v>1604417947.1</v>
      </c>
      <c r="DH158" t="s">
        <v>273</v>
      </c>
      <c r="DI158">
        <v>1604417940.1</v>
      </c>
      <c r="DJ158">
        <v>1604417947.1</v>
      </c>
      <c r="DK158">
        <v>1</v>
      </c>
      <c r="DL158">
        <v>-0.134</v>
      </c>
      <c r="DM158">
        <v>0.013</v>
      </c>
      <c r="DN158">
        <v>0.037</v>
      </c>
      <c r="DO158">
        <v>0.31</v>
      </c>
      <c r="DP158">
        <v>420</v>
      </c>
      <c r="DQ158">
        <v>20</v>
      </c>
      <c r="DR158">
        <v>0.08</v>
      </c>
      <c r="DS158">
        <v>0.06</v>
      </c>
      <c r="DT158">
        <v>0</v>
      </c>
      <c r="DU158">
        <v>0</v>
      </c>
      <c r="DV158" t="s">
        <v>274</v>
      </c>
      <c r="DW158">
        <v>100</v>
      </c>
      <c r="DX158">
        <v>100</v>
      </c>
      <c r="DY158">
        <v>0.048</v>
      </c>
      <c r="DZ158">
        <v>0.3282</v>
      </c>
      <c r="EA158">
        <v>-0.278027610152098</v>
      </c>
      <c r="EB158">
        <v>0.00106189765250334</v>
      </c>
      <c r="EC158">
        <v>-8.23004791133579e-07</v>
      </c>
      <c r="ED158">
        <v>1.95222372915411e-10</v>
      </c>
      <c r="EE158">
        <v>0.0605696754882689</v>
      </c>
      <c r="EF158">
        <v>0.0242991256848972</v>
      </c>
      <c r="EG158">
        <v>-0.00102667963148939</v>
      </c>
      <c r="EH158">
        <v>2.21636158600722e-05</v>
      </c>
      <c r="EI158">
        <v>2</v>
      </c>
      <c r="EJ158">
        <v>2037</v>
      </c>
      <c r="EK158">
        <v>1</v>
      </c>
      <c r="EL158">
        <v>24</v>
      </c>
      <c r="EM158">
        <v>9.5</v>
      </c>
      <c r="EN158">
        <v>9.4</v>
      </c>
      <c r="EO158">
        <v>2</v>
      </c>
      <c r="EP158">
        <v>511.746</v>
      </c>
      <c r="EQ158">
        <v>527.524</v>
      </c>
      <c r="ER158">
        <v>22.7303</v>
      </c>
      <c r="ES158">
        <v>25.4495</v>
      </c>
      <c r="ET158">
        <v>30.0001</v>
      </c>
      <c r="EU158">
        <v>25.3214</v>
      </c>
      <c r="EV158">
        <v>25.2864</v>
      </c>
      <c r="EW158">
        <v>23.1129</v>
      </c>
      <c r="EX158">
        <v>26.5707</v>
      </c>
      <c r="EY158">
        <v>100</v>
      </c>
      <c r="EZ158">
        <v>22.7323</v>
      </c>
      <c r="FA158">
        <v>485.18</v>
      </c>
      <c r="FB158">
        <v>20</v>
      </c>
      <c r="FC158">
        <v>102.328</v>
      </c>
      <c r="FD158">
        <v>102.1</v>
      </c>
    </row>
    <row r="159" spans="1:160">
      <c r="A159">
        <v>143</v>
      </c>
      <c r="B159">
        <v>1604418513.1</v>
      </c>
      <c r="C159">
        <v>284</v>
      </c>
      <c r="D159" t="s">
        <v>557</v>
      </c>
      <c r="E159" t="s">
        <v>558</v>
      </c>
      <c r="F159">
        <v>1604418513.1</v>
      </c>
      <c r="G159">
        <f>BY159*AE159*(BU159-BV159)/(100*BN159*(1000-AE159*BU159))</f>
        <v>0</v>
      </c>
      <c r="H159">
        <f>BY159*AE159*(BT159-BS159*(1000-AE159*BV159)/(1000-AE159*BU159))/(100*BN159)</f>
        <v>0</v>
      </c>
      <c r="I159">
        <f>BS159 - IF(AE159&gt;1, H159*BN159*100.0/(AG159*CG159), 0)</f>
        <v>0</v>
      </c>
      <c r="J159">
        <f>((P159-G159/2)*I159-H159)/(P159+G159/2)</f>
        <v>0</v>
      </c>
      <c r="K159">
        <f>J159*(BZ159+CA159)/1000.0</f>
        <v>0</v>
      </c>
      <c r="L159">
        <f>(BS159 - IF(AE159&gt;1, H159*BN159*100.0/(AG159*CG159), 0))*(BZ159+CA159)/1000.0</f>
        <v>0</v>
      </c>
      <c r="M159">
        <f>2.0/((1/O159-1/N159)+SIGN(O159)*SQRT((1/O159-1/N159)*(1/O159-1/N159) + 4*BO159/((BO159+1)*(BO159+1))*(2*1/O159*1/N159-1/N159*1/N159)))</f>
        <v>0</v>
      </c>
      <c r="N159">
        <f>IF(LEFT(BP159,1)&lt;&gt;"0",IF(LEFT(BP159,1)="1",3.0,BQ159),$D$5+$E$5*(CG159*BZ159/($K$5*1000))+$F$5*(CG159*BZ159/($K$5*1000))*MAX(MIN(BN159,$J$5),$I$5)*MAX(MIN(BN159,$J$5),$I$5)+$G$5*MAX(MIN(BN159,$J$5),$I$5)*(CG159*BZ159/($K$5*1000))+$H$5*(CG159*BZ159/($K$5*1000))*(CG159*BZ159/($K$5*1000)))</f>
        <v>0</v>
      </c>
      <c r="O159">
        <f>G159*(1000-(1000*0.61365*exp(17.502*S159/(240.97+S159))/(BZ159+CA159)+BU159)/2)/(1000*0.61365*exp(17.502*S159/(240.97+S159))/(BZ159+CA159)-BU159)</f>
        <v>0</v>
      </c>
      <c r="P159">
        <f>1/((BO159+1)/(M159/1.6)+1/(N159/1.37)) + BO159/((BO159+1)/(M159/1.6) + BO159/(N159/1.37))</f>
        <v>0</v>
      </c>
      <c r="Q159">
        <f>(BK159*BM159)</f>
        <v>0</v>
      </c>
      <c r="R159">
        <f>(CB159+(Q159+2*0.95*5.67E-8*(((CB159+$B$7)+273)^4-(CB159+273)^4)-44100*G159)/(1.84*29.3*N159+8*0.95*5.67E-8*(CB159+273)^3))</f>
        <v>0</v>
      </c>
      <c r="S159">
        <f>($C$7*CC159+$D$7*CD159+$E$7*R159)</f>
        <v>0</v>
      </c>
      <c r="T159">
        <f>0.61365*exp(17.502*S159/(240.97+S159))</f>
        <v>0</v>
      </c>
      <c r="U159">
        <f>(V159/W159*100)</f>
        <v>0</v>
      </c>
      <c r="V159">
        <f>BU159*(BZ159+CA159)/1000</f>
        <v>0</v>
      </c>
      <c r="W159">
        <f>0.61365*exp(17.502*CB159/(240.97+CB159))</f>
        <v>0</v>
      </c>
      <c r="X159">
        <f>(T159-BU159*(BZ159+CA159)/1000)</f>
        <v>0</v>
      </c>
      <c r="Y159">
        <f>(-G159*44100)</f>
        <v>0</v>
      </c>
      <c r="Z159">
        <f>2*29.3*N159*0.92*(CB159-S159)</f>
        <v>0</v>
      </c>
      <c r="AA159">
        <f>2*0.95*5.67E-8*(((CB159+$B$7)+273)^4-(S159+273)^4)</f>
        <v>0</v>
      </c>
      <c r="AB159">
        <f>Q159+AA159+Y159+Z159</f>
        <v>0</v>
      </c>
      <c r="AC159">
        <v>0</v>
      </c>
      <c r="AD159">
        <v>0</v>
      </c>
      <c r="AE159">
        <f>IF(AC159*$H$13&gt;=AG159,1.0,(AG159/(AG159-AC159*$H$13)))</f>
        <v>0</v>
      </c>
      <c r="AF159">
        <f>(AE159-1)*100</f>
        <v>0</v>
      </c>
      <c r="AG159">
        <f>MAX(0,($B$13+$C$13*CG159)/(1+$D$13*CG159)*BZ159/(CB159+273)*$E$13)</f>
        <v>0</v>
      </c>
      <c r="AH159" t="s">
        <v>271</v>
      </c>
      <c r="AI159" t="s">
        <v>271</v>
      </c>
      <c r="AJ159">
        <v>0</v>
      </c>
      <c r="AK159">
        <v>0</v>
      </c>
      <c r="AL159">
        <f>AK159-AJ159</f>
        <v>0</v>
      </c>
      <c r="AM159">
        <f>AL159/AK159</f>
        <v>0</v>
      </c>
      <c r="AN159">
        <v>0</v>
      </c>
      <c r="AO159" t="s">
        <v>271</v>
      </c>
      <c r="AP159" t="s">
        <v>271</v>
      </c>
      <c r="AQ159">
        <v>0</v>
      </c>
      <c r="AR159">
        <v>0</v>
      </c>
      <c r="AS159">
        <f>1-AQ159/AR159</f>
        <v>0</v>
      </c>
      <c r="AT159">
        <v>0.5</v>
      </c>
      <c r="AU159">
        <f>BK159</f>
        <v>0</v>
      </c>
      <c r="AV159">
        <f>H159</f>
        <v>0</v>
      </c>
      <c r="AW159">
        <f>AS159*AT159*AU159</f>
        <v>0</v>
      </c>
      <c r="AX159">
        <f>BC159/AR159</f>
        <v>0</v>
      </c>
      <c r="AY159">
        <f>(AV159-AN159)/AU159</f>
        <v>0</v>
      </c>
      <c r="AZ159">
        <f>(AK159-AR159)/AR159</f>
        <v>0</v>
      </c>
      <c r="BA159" t="s">
        <v>271</v>
      </c>
      <c r="BB159">
        <v>0</v>
      </c>
      <c r="BC159">
        <f>AR159-BB159</f>
        <v>0</v>
      </c>
      <c r="BD159">
        <f>(AR159-AQ159)/(AR159-BB159)</f>
        <v>0</v>
      </c>
      <c r="BE159">
        <f>(AK159-AR159)/(AK159-BB159)</f>
        <v>0</v>
      </c>
      <c r="BF159">
        <f>(AR159-AQ159)/(AR159-AJ159)</f>
        <v>0</v>
      </c>
      <c r="BG159">
        <f>(AK159-AR159)/(AK159-AJ159)</f>
        <v>0</v>
      </c>
      <c r="BH159">
        <f>(BD159*BB159/AQ159)</f>
        <v>0</v>
      </c>
      <c r="BI159">
        <f>(1-BH159)</f>
        <v>0</v>
      </c>
      <c r="BJ159">
        <f>$B$11*CH159+$C$11*CI159+$F$11*CJ159*(1-CM159)</f>
        <v>0</v>
      </c>
      <c r="BK159">
        <f>BJ159*BL159</f>
        <v>0</v>
      </c>
      <c r="BL159">
        <f>($B$11*$D$9+$C$11*$D$9+$F$11*((CW159+CO159)/MAX(CW159+CO159+CX159, 0.1)*$I$9+CX159/MAX(CW159+CO159+CX159, 0.1)*$J$9))/($B$11+$C$11+$F$11)</f>
        <v>0</v>
      </c>
      <c r="BM159">
        <f>($B$11*$K$9+$C$11*$K$9+$F$11*((CW159+CO159)/MAX(CW159+CO159+CX159, 0.1)*$P$9+CX159/MAX(CW159+CO159+CX159, 0.1)*$Q$9))/($B$11+$C$11+$F$11)</f>
        <v>0</v>
      </c>
      <c r="BN159">
        <v>6</v>
      </c>
      <c r="BO159">
        <v>0.5</v>
      </c>
      <c r="BP159" t="s">
        <v>272</v>
      </c>
      <c r="BQ159">
        <v>2</v>
      </c>
      <c r="BR159">
        <v>1604418513.1</v>
      </c>
      <c r="BS159">
        <v>446.043</v>
      </c>
      <c r="BT159">
        <v>479.685</v>
      </c>
      <c r="BU159">
        <v>21.7859</v>
      </c>
      <c r="BV159">
        <v>20.0588</v>
      </c>
      <c r="BW159">
        <v>445.994</v>
      </c>
      <c r="BX159">
        <v>21.4577</v>
      </c>
      <c r="BY159">
        <v>500.054</v>
      </c>
      <c r="BZ159">
        <v>100.542</v>
      </c>
      <c r="CA159">
        <v>0.100438</v>
      </c>
      <c r="CB159">
        <v>25.1359</v>
      </c>
      <c r="CC159">
        <v>24.9908</v>
      </c>
      <c r="CD159">
        <v>999.9</v>
      </c>
      <c r="CE159">
        <v>0</v>
      </c>
      <c r="CF159">
        <v>0</v>
      </c>
      <c r="CG159">
        <v>9976.25</v>
      </c>
      <c r="CH159">
        <v>0</v>
      </c>
      <c r="CI159">
        <v>1.06395</v>
      </c>
      <c r="CJ159">
        <v>1199.86</v>
      </c>
      <c r="CK159">
        <v>0.967003</v>
      </c>
      <c r="CL159">
        <v>0.0329973</v>
      </c>
      <c r="CM159">
        <v>0</v>
      </c>
      <c r="CN159">
        <v>2.554</v>
      </c>
      <c r="CO159">
        <v>0</v>
      </c>
      <c r="CP159">
        <v>8565.94</v>
      </c>
      <c r="CQ159">
        <v>11400.1</v>
      </c>
      <c r="CR159">
        <v>38.125</v>
      </c>
      <c r="CS159">
        <v>41.187</v>
      </c>
      <c r="CT159">
        <v>39.562</v>
      </c>
      <c r="CU159">
        <v>39.937</v>
      </c>
      <c r="CV159">
        <v>38.437</v>
      </c>
      <c r="CW159">
        <v>1160.27</v>
      </c>
      <c r="CX159">
        <v>39.59</v>
      </c>
      <c r="CY159">
        <v>0</v>
      </c>
      <c r="CZ159">
        <v>1604418512.9</v>
      </c>
      <c r="DA159">
        <v>0</v>
      </c>
      <c r="DB159">
        <v>2.62827307692308</v>
      </c>
      <c r="DC159">
        <v>0.211483749496448</v>
      </c>
      <c r="DD159">
        <v>461.751794932783</v>
      </c>
      <c r="DE159">
        <v>8509.16230769231</v>
      </c>
      <c r="DF159">
        <v>15</v>
      </c>
      <c r="DG159">
        <v>1604417947.1</v>
      </c>
      <c r="DH159" t="s">
        <v>273</v>
      </c>
      <c r="DI159">
        <v>1604417940.1</v>
      </c>
      <c r="DJ159">
        <v>1604417947.1</v>
      </c>
      <c r="DK159">
        <v>1</v>
      </c>
      <c r="DL159">
        <v>-0.134</v>
      </c>
      <c r="DM159">
        <v>0.013</v>
      </c>
      <c r="DN159">
        <v>0.037</v>
      </c>
      <c r="DO159">
        <v>0.31</v>
      </c>
      <c r="DP159">
        <v>420</v>
      </c>
      <c r="DQ159">
        <v>20</v>
      </c>
      <c r="DR159">
        <v>0.08</v>
      </c>
      <c r="DS159">
        <v>0.06</v>
      </c>
      <c r="DT159">
        <v>0</v>
      </c>
      <c r="DU159">
        <v>0</v>
      </c>
      <c r="DV159" t="s">
        <v>274</v>
      </c>
      <c r="DW159">
        <v>100</v>
      </c>
      <c r="DX159">
        <v>100</v>
      </c>
      <c r="DY159">
        <v>0.049</v>
      </c>
      <c r="DZ159">
        <v>0.3282</v>
      </c>
      <c r="EA159">
        <v>-0.278027610152098</v>
      </c>
      <c r="EB159">
        <v>0.00106189765250334</v>
      </c>
      <c r="EC159">
        <v>-8.23004791133579e-07</v>
      </c>
      <c r="ED159">
        <v>1.95222372915411e-10</v>
      </c>
      <c r="EE159">
        <v>0.0605696754882689</v>
      </c>
      <c r="EF159">
        <v>0.0242991256848972</v>
      </c>
      <c r="EG159">
        <v>-0.00102667963148939</v>
      </c>
      <c r="EH159">
        <v>2.21636158600722e-05</v>
      </c>
      <c r="EI159">
        <v>2</v>
      </c>
      <c r="EJ159">
        <v>2037</v>
      </c>
      <c r="EK159">
        <v>1</v>
      </c>
      <c r="EL159">
        <v>24</v>
      </c>
      <c r="EM159">
        <v>9.6</v>
      </c>
      <c r="EN159">
        <v>9.4</v>
      </c>
      <c r="EO159">
        <v>2</v>
      </c>
      <c r="EP159">
        <v>511.875</v>
      </c>
      <c r="EQ159">
        <v>527.313</v>
      </c>
      <c r="ER159">
        <v>22.7321</v>
      </c>
      <c r="ES159">
        <v>25.4495</v>
      </c>
      <c r="ET159">
        <v>30.0002</v>
      </c>
      <c r="EU159">
        <v>25.3214</v>
      </c>
      <c r="EV159">
        <v>25.2864</v>
      </c>
      <c r="EW159">
        <v>23.252</v>
      </c>
      <c r="EX159">
        <v>26.5707</v>
      </c>
      <c r="EY159">
        <v>100</v>
      </c>
      <c r="EZ159">
        <v>22.7421</v>
      </c>
      <c r="FA159">
        <v>490.32</v>
      </c>
      <c r="FB159">
        <v>20</v>
      </c>
      <c r="FC159">
        <v>102.329</v>
      </c>
      <c r="FD159">
        <v>102.1</v>
      </c>
    </row>
    <row r="160" spans="1:160">
      <c r="A160">
        <v>144</v>
      </c>
      <c r="B160">
        <v>1604418515.1</v>
      </c>
      <c r="C160">
        <v>286</v>
      </c>
      <c r="D160" t="s">
        <v>559</v>
      </c>
      <c r="E160" t="s">
        <v>560</v>
      </c>
      <c r="F160">
        <v>1604418515.1</v>
      </c>
      <c r="G160">
        <f>BY160*AE160*(BU160-BV160)/(100*BN160*(1000-AE160*BU160))</f>
        <v>0</v>
      </c>
      <c r="H160">
        <f>BY160*AE160*(BT160-BS160*(1000-AE160*BV160)/(1000-AE160*BU160))/(100*BN160)</f>
        <v>0</v>
      </c>
      <c r="I160">
        <f>BS160 - IF(AE160&gt;1, H160*BN160*100.0/(AG160*CG160), 0)</f>
        <v>0</v>
      </c>
      <c r="J160">
        <f>((P160-G160/2)*I160-H160)/(P160+G160/2)</f>
        <v>0</v>
      </c>
      <c r="K160">
        <f>J160*(BZ160+CA160)/1000.0</f>
        <v>0</v>
      </c>
      <c r="L160">
        <f>(BS160 - IF(AE160&gt;1, H160*BN160*100.0/(AG160*CG160), 0))*(BZ160+CA160)/1000.0</f>
        <v>0</v>
      </c>
      <c r="M160">
        <f>2.0/((1/O160-1/N160)+SIGN(O160)*SQRT((1/O160-1/N160)*(1/O160-1/N160) + 4*BO160/((BO160+1)*(BO160+1))*(2*1/O160*1/N160-1/N160*1/N160)))</f>
        <v>0</v>
      </c>
      <c r="N160">
        <f>IF(LEFT(BP160,1)&lt;&gt;"0",IF(LEFT(BP160,1)="1",3.0,BQ160),$D$5+$E$5*(CG160*BZ160/($K$5*1000))+$F$5*(CG160*BZ160/($K$5*1000))*MAX(MIN(BN160,$J$5),$I$5)*MAX(MIN(BN160,$J$5),$I$5)+$G$5*MAX(MIN(BN160,$J$5),$I$5)*(CG160*BZ160/($K$5*1000))+$H$5*(CG160*BZ160/($K$5*1000))*(CG160*BZ160/($K$5*1000)))</f>
        <v>0</v>
      </c>
      <c r="O160">
        <f>G160*(1000-(1000*0.61365*exp(17.502*S160/(240.97+S160))/(BZ160+CA160)+BU160)/2)/(1000*0.61365*exp(17.502*S160/(240.97+S160))/(BZ160+CA160)-BU160)</f>
        <v>0</v>
      </c>
      <c r="P160">
        <f>1/((BO160+1)/(M160/1.6)+1/(N160/1.37)) + BO160/((BO160+1)/(M160/1.6) + BO160/(N160/1.37))</f>
        <v>0</v>
      </c>
      <c r="Q160">
        <f>(BK160*BM160)</f>
        <v>0</v>
      </c>
      <c r="R160">
        <f>(CB160+(Q160+2*0.95*5.67E-8*(((CB160+$B$7)+273)^4-(CB160+273)^4)-44100*G160)/(1.84*29.3*N160+8*0.95*5.67E-8*(CB160+273)^3))</f>
        <v>0</v>
      </c>
      <c r="S160">
        <f>($C$7*CC160+$D$7*CD160+$E$7*R160)</f>
        <v>0</v>
      </c>
      <c r="T160">
        <f>0.61365*exp(17.502*S160/(240.97+S160))</f>
        <v>0</v>
      </c>
      <c r="U160">
        <f>(V160/W160*100)</f>
        <v>0</v>
      </c>
      <c r="V160">
        <f>BU160*(BZ160+CA160)/1000</f>
        <v>0</v>
      </c>
      <c r="W160">
        <f>0.61365*exp(17.502*CB160/(240.97+CB160))</f>
        <v>0</v>
      </c>
      <c r="X160">
        <f>(T160-BU160*(BZ160+CA160)/1000)</f>
        <v>0</v>
      </c>
      <c r="Y160">
        <f>(-G160*44100)</f>
        <v>0</v>
      </c>
      <c r="Z160">
        <f>2*29.3*N160*0.92*(CB160-S160)</f>
        <v>0</v>
      </c>
      <c r="AA160">
        <f>2*0.95*5.67E-8*(((CB160+$B$7)+273)^4-(S160+273)^4)</f>
        <v>0</v>
      </c>
      <c r="AB160">
        <f>Q160+AA160+Y160+Z160</f>
        <v>0</v>
      </c>
      <c r="AC160">
        <v>0</v>
      </c>
      <c r="AD160">
        <v>0</v>
      </c>
      <c r="AE160">
        <f>IF(AC160*$H$13&gt;=AG160,1.0,(AG160/(AG160-AC160*$H$13)))</f>
        <v>0</v>
      </c>
      <c r="AF160">
        <f>(AE160-1)*100</f>
        <v>0</v>
      </c>
      <c r="AG160">
        <f>MAX(0,($B$13+$C$13*CG160)/(1+$D$13*CG160)*BZ160/(CB160+273)*$E$13)</f>
        <v>0</v>
      </c>
      <c r="AH160" t="s">
        <v>271</v>
      </c>
      <c r="AI160" t="s">
        <v>271</v>
      </c>
      <c r="AJ160">
        <v>0</v>
      </c>
      <c r="AK160">
        <v>0</v>
      </c>
      <c r="AL160">
        <f>AK160-AJ160</f>
        <v>0</v>
      </c>
      <c r="AM160">
        <f>AL160/AK160</f>
        <v>0</v>
      </c>
      <c r="AN160">
        <v>0</v>
      </c>
      <c r="AO160" t="s">
        <v>271</v>
      </c>
      <c r="AP160" t="s">
        <v>271</v>
      </c>
      <c r="AQ160">
        <v>0</v>
      </c>
      <c r="AR160">
        <v>0</v>
      </c>
      <c r="AS160">
        <f>1-AQ160/AR160</f>
        <v>0</v>
      </c>
      <c r="AT160">
        <v>0.5</v>
      </c>
      <c r="AU160">
        <f>BK160</f>
        <v>0</v>
      </c>
      <c r="AV160">
        <f>H160</f>
        <v>0</v>
      </c>
      <c r="AW160">
        <f>AS160*AT160*AU160</f>
        <v>0</v>
      </c>
      <c r="AX160">
        <f>BC160/AR160</f>
        <v>0</v>
      </c>
      <c r="AY160">
        <f>(AV160-AN160)/AU160</f>
        <v>0</v>
      </c>
      <c r="AZ160">
        <f>(AK160-AR160)/AR160</f>
        <v>0</v>
      </c>
      <c r="BA160" t="s">
        <v>271</v>
      </c>
      <c r="BB160">
        <v>0</v>
      </c>
      <c r="BC160">
        <f>AR160-BB160</f>
        <v>0</v>
      </c>
      <c r="BD160">
        <f>(AR160-AQ160)/(AR160-BB160)</f>
        <v>0</v>
      </c>
      <c r="BE160">
        <f>(AK160-AR160)/(AK160-BB160)</f>
        <v>0</v>
      </c>
      <c r="BF160">
        <f>(AR160-AQ160)/(AR160-AJ160)</f>
        <v>0</v>
      </c>
      <c r="BG160">
        <f>(AK160-AR160)/(AK160-AJ160)</f>
        <v>0</v>
      </c>
      <c r="BH160">
        <f>(BD160*BB160/AQ160)</f>
        <v>0</v>
      </c>
      <c r="BI160">
        <f>(1-BH160)</f>
        <v>0</v>
      </c>
      <c r="BJ160">
        <f>$B$11*CH160+$C$11*CI160+$F$11*CJ160*(1-CM160)</f>
        <v>0</v>
      </c>
      <c r="BK160">
        <f>BJ160*BL160</f>
        <v>0</v>
      </c>
      <c r="BL160">
        <f>($B$11*$D$9+$C$11*$D$9+$F$11*((CW160+CO160)/MAX(CW160+CO160+CX160, 0.1)*$I$9+CX160/MAX(CW160+CO160+CX160, 0.1)*$J$9))/($B$11+$C$11+$F$11)</f>
        <v>0</v>
      </c>
      <c r="BM160">
        <f>($B$11*$K$9+$C$11*$K$9+$F$11*((CW160+CO160)/MAX(CW160+CO160+CX160, 0.1)*$P$9+CX160/MAX(CW160+CO160+CX160, 0.1)*$Q$9))/($B$11+$C$11+$F$11)</f>
        <v>0</v>
      </c>
      <c r="BN160">
        <v>6</v>
      </c>
      <c r="BO160">
        <v>0.5</v>
      </c>
      <c r="BP160" t="s">
        <v>272</v>
      </c>
      <c r="BQ160">
        <v>2</v>
      </c>
      <c r="BR160">
        <v>1604418515.1</v>
      </c>
      <c r="BS160">
        <v>449.198</v>
      </c>
      <c r="BT160">
        <v>482.922</v>
      </c>
      <c r="BU160">
        <v>21.7861</v>
      </c>
      <c r="BV160">
        <v>20.0381</v>
      </c>
      <c r="BW160">
        <v>449.148</v>
      </c>
      <c r="BX160">
        <v>21.4578</v>
      </c>
      <c r="BY160">
        <v>499.989</v>
      </c>
      <c r="BZ160">
        <v>100.541</v>
      </c>
      <c r="CA160">
        <v>0.0997221</v>
      </c>
      <c r="CB160">
        <v>25.1365</v>
      </c>
      <c r="CC160">
        <v>24.9928</v>
      </c>
      <c r="CD160">
        <v>999.9</v>
      </c>
      <c r="CE160">
        <v>0</v>
      </c>
      <c r="CF160">
        <v>0</v>
      </c>
      <c r="CG160">
        <v>9995</v>
      </c>
      <c r="CH160">
        <v>0</v>
      </c>
      <c r="CI160">
        <v>1.06395</v>
      </c>
      <c r="CJ160">
        <v>1200.15</v>
      </c>
      <c r="CK160">
        <v>0.967011</v>
      </c>
      <c r="CL160">
        <v>0.032989</v>
      </c>
      <c r="CM160">
        <v>0</v>
      </c>
      <c r="CN160">
        <v>2.5753</v>
      </c>
      <c r="CO160">
        <v>0</v>
      </c>
      <c r="CP160">
        <v>8586.86</v>
      </c>
      <c r="CQ160">
        <v>11402.9</v>
      </c>
      <c r="CR160">
        <v>38.125</v>
      </c>
      <c r="CS160">
        <v>41.187</v>
      </c>
      <c r="CT160">
        <v>39.562</v>
      </c>
      <c r="CU160">
        <v>39.937</v>
      </c>
      <c r="CV160">
        <v>38.437</v>
      </c>
      <c r="CW160">
        <v>1160.56</v>
      </c>
      <c r="CX160">
        <v>39.59</v>
      </c>
      <c r="CY160">
        <v>0</v>
      </c>
      <c r="CZ160">
        <v>1604418515.3</v>
      </c>
      <c r="DA160">
        <v>0</v>
      </c>
      <c r="DB160">
        <v>2.63586538461538</v>
      </c>
      <c r="DC160">
        <v>-0.326430774081436</v>
      </c>
      <c r="DD160">
        <v>463.322051683366</v>
      </c>
      <c r="DE160">
        <v>8527.60423076923</v>
      </c>
      <c r="DF160">
        <v>15</v>
      </c>
      <c r="DG160">
        <v>1604417947.1</v>
      </c>
      <c r="DH160" t="s">
        <v>273</v>
      </c>
      <c r="DI160">
        <v>1604417940.1</v>
      </c>
      <c r="DJ160">
        <v>1604417947.1</v>
      </c>
      <c r="DK160">
        <v>1</v>
      </c>
      <c r="DL160">
        <v>-0.134</v>
      </c>
      <c r="DM160">
        <v>0.013</v>
      </c>
      <c r="DN160">
        <v>0.037</v>
      </c>
      <c r="DO160">
        <v>0.31</v>
      </c>
      <c r="DP160">
        <v>420</v>
      </c>
      <c r="DQ160">
        <v>20</v>
      </c>
      <c r="DR160">
        <v>0.08</v>
      </c>
      <c r="DS160">
        <v>0.06</v>
      </c>
      <c r="DT160">
        <v>0</v>
      </c>
      <c r="DU160">
        <v>0</v>
      </c>
      <c r="DV160" t="s">
        <v>274</v>
      </c>
      <c r="DW160">
        <v>100</v>
      </c>
      <c r="DX160">
        <v>100</v>
      </c>
      <c r="DY160">
        <v>0.05</v>
      </c>
      <c r="DZ160">
        <v>0.3283</v>
      </c>
      <c r="EA160">
        <v>-0.278027610152098</v>
      </c>
      <c r="EB160">
        <v>0.00106189765250334</v>
      </c>
      <c r="EC160">
        <v>-8.23004791133579e-07</v>
      </c>
      <c r="ED160">
        <v>1.95222372915411e-10</v>
      </c>
      <c r="EE160">
        <v>0.0605696754882689</v>
      </c>
      <c r="EF160">
        <v>0.0242991256848972</v>
      </c>
      <c r="EG160">
        <v>-0.00102667963148939</v>
      </c>
      <c r="EH160">
        <v>2.21636158600722e-05</v>
      </c>
      <c r="EI160">
        <v>2</v>
      </c>
      <c r="EJ160">
        <v>2037</v>
      </c>
      <c r="EK160">
        <v>1</v>
      </c>
      <c r="EL160">
        <v>24</v>
      </c>
      <c r="EM160">
        <v>9.6</v>
      </c>
      <c r="EN160">
        <v>9.5</v>
      </c>
      <c r="EO160">
        <v>2</v>
      </c>
      <c r="EP160">
        <v>511.689</v>
      </c>
      <c r="EQ160">
        <v>527.448</v>
      </c>
      <c r="ER160">
        <v>22.7339</v>
      </c>
      <c r="ES160">
        <v>25.4495</v>
      </c>
      <c r="ET160">
        <v>30.0002</v>
      </c>
      <c r="EU160">
        <v>25.3214</v>
      </c>
      <c r="EV160">
        <v>25.2864</v>
      </c>
      <c r="EW160">
        <v>23.4086</v>
      </c>
      <c r="EX160">
        <v>26.5707</v>
      </c>
      <c r="EY160">
        <v>100</v>
      </c>
      <c r="EZ160">
        <v>22.7421</v>
      </c>
      <c r="FA160">
        <v>495.4</v>
      </c>
      <c r="FB160">
        <v>20</v>
      </c>
      <c r="FC160">
        <v>102.329</v>
      </c>
      <c r="FD160">
        <v>102.099</v>
      </c>
    </row>
    <row r="161" spans="1:160">
      <c r="A161">
        <v>145</v>
      </c>
      <c r="B161">
        <v>1604418517.1</v>
      </c>
      <c r="C161">
        <v>288</v>
      </c>
      <c r="D161" t="s">
        <v>561</v>
      </c>
      <c r="E161" t="s">
        <v>562</v>
      </c>
      <c r="F161">
        <v>1604418517.1</v>
      </c>
      <c r="G161">
        <f>BY161*AE161*(BU161-BV161)/(100*BN161*(1000-AE161*BU161))</f>
        <v>0</v>
      </c>
      <c r="H161">
        <f>BY161*AE161*(BT161-BS161*(1000-AE161*BV161)/(1000-AE161*BU161))/(100*BN161)</f>
        <v>0</v>
      </c>
      <c r="I161">
        <f>BS161 - IF(AE161&gt;1, H161*BN161*100.0/(AG161*CG161), 0)</f>
        <v>0</v>
      </c>
      <c r="J161">
        <f>((P161-G161/2)*I161-H161)/(P161+G161/2)</f>
        <v>0</v>
      </c>
      <c r="K161">
        <f>J161*(BZ161+CA161)/1000.0</f>
        <v>0</v>
      </c>
      <c r="L161">
        <f>(BS161 - IF(AE161&gt;1, H161*BN161*100.0/(AG161*CG161), 0))*(BZ161+CA161)/1000.0</f>
        <v>0</v>
      </c>
      <c r="M161">
        <f>2.0/((1/O161-1/N161)+SIGN(O161)*SQRT((1/O161-1/N161)*(1/O161-1/N161) + 4*BO161/((BO161+1)*(BO161+1))*(2*1/O161*1/N161-1/N161*1/N161)))</f>
        <v>0</v>
      </c>
      <c r="N161">
        <f>IF(LEFT(BP161,1)&lt;&gt;"0",IF(LEFT(BP161,1)="1",3.0,BQ161),$D$5+$E$5*(CG161*BZ161/($K$5*1000))+$F$5*(CG161*BZ161/($K$5*1000))*MAX(MIN(BN161,$J$5),$I$5)*MAX(MIN(BN161,$J$5),$I$5)+$G$5*MAX(MIN(BN161,$J$5),$I$5)*(CG161*BZ161/($K$5*1000))+$H$5*(CG161*BZ161/($K$5*1000))*(CG161*BZ161/($K$5*1000)))</f>
        <v>0</v>
      </c>
      <c r="O161">
        <f>G161*(1000-(1000*0.61365*exp(17.502*S161/(240.97+S161))/(BZ161+CA161)+BU161)/2)/(1000*0.61365*exp(17.502*S161/(240.97+S161))/(BZ161+CA161)-BU161)</f>
        <v>0</v>
      </c>
      <c r="P161">
        <f>1/((BO161+1)/(M161/1.6)+1/(N161/1.37)) + BO161/((BO161+1)/(M161/1.6) + BO161/(N161/1.37))</f>
        <v>0</v>
      </c>
      <c r="Q161">
        <f>(BK161*BM161)</f>
        <v>0</v>
      </c>
      <c r="R161">
        <f>(CB161+(Q161+2*0.95*5.67E-8*(((CB161+$B$7)+273)^4-(CB161+273)^4)-44100*G161)/(1.84*29.3*N161+8*0.95*5.67E-8*(CB161+273)^3))</f>
        <v>0</v>
      </c>
      <c r="S161">
        <f>($C$7*CC161+$D$7*CD161+$E$7*R161)</f>
        <v>0</v>
      </c>
      <c r="T161">
        <f>0.61365*exp(17.502*S161/(240.97+S161))</f>
        <v>0</v>
      </c>
      <c r="U161">
        <f>(V161/W161*100)</f>
        <v>0</v>
      </c>
      <c r="V161">
        <f>BU161*(BZ161+CA161)/1000</f>
        <v>0</v>
      </c>
      <c r="W161">
        <f>0.61365*exp(17.502*CB161/(240.97+CB161))</f>
        <v>0</v>
      </c>
      <c r="X161">
        <f>(T161-BU161*(BZ161+CA161)/1000)</f>
        <v>0</v>
      </c>
      <c r="Y161">
        <f>(-G161*44100)</f>
        <v>0</v>
      </c>
      <c r="Z161">
        <f>2*29.3*N161*0.92*(CB161-S161)</f>
        <v>0</v>
      </c>
      <c r="AA161">
        <f>2*0.95*5.67E-8*(((CB161+$B$7)+273)^4-(S161+273)^4)</f>
        <v>0</v>
      </c>
      <c r="AB161">
        <f>Q161+AA161+Y161+Z161</f>
        <v>0</v>
      </c>
      <c r="AC161">
        <v>0</v>
      </c>
      <c r="AD161">
        <v>0</v>
      </c>
      <c r="AE161">
        <f>IF(AC161*$H$13&gt;=AG161,1.0,(AG161/(AG161-AC161*$H$13)))</f>
        <v>0</v>
      </c>
      <c r="AF161">
        <f>(AE161-1)*100</f>
        <v>0</v>
      </c>
      <c r="AG161">
        <f>MAX(0,($B$13+$C$13*CG161)/(1+$D$13*CG161)*BZ161/(CB161+273)*$E$13)</f>
        <v>0</v>
      </c>
      <c r="AH161" t="s">
        <v>271</v>
      </c>
      <c r="AI161" t="s">
        <v>271</v>
      </c>
      <c r="AJ161">
        <v>0</v>
      </c>
      <c r="AK161">
        <v>0</v>
      </c>
      <c r="AL161">
        <f>AK161-AJ161</f>
        <v>0</v>
      </c>
      <c r="AM161">
        <f>AL161/AK161</f>
        <v>0</v>
      </c>
      <c r="AN161">
        <v>0</v>
      </c>
      <c r="AO161" t="s">
        <v>271</v>
      </c>
      <c r="AP161" t="s">
        <v>271</v>
      </c>
      <c r="AQ161">
        <v>0</v>
      </c>
      <c r="AR161">
        <v>0</v>
      </c>
      <c r="AS161">
        <f>1-AQ161/AR161</f>
        <v>0</v>
      </c>
      <c r="AT161">
        <v>0.5</v>
      </c>
      <c r="AU161">
        <f>BK161</f>
        <v>0</v>
      </c>
      <c r="AV161">
        <f>H161</f>
        <v>0</v>
      </c>
      <c r="AW161">
        <f>AS161*AT161*AU161</f>
        <v>0</v>
      </c>
      <c r="AX161">
        <f>BC161/AR161</f>
        <v>0</v>
      </c>
      <c r="AY161">
        <f>(AV161-AN161)/AU161</f>
        <v>0</v>
      </c>
      <c r="AZ161">
        <f>(AK161-AR161)/AR161</f>
        <v>0</v>
      </c>
      <c r="BA161" t="s">
        <v>271</v>
      </c>
      <c r="BB161">
        <v>0</v>
      </c>
      <c r="BC161">
        <f>AR161-BB161</f>
        <v>0</v>
      </c>
      <c r="BD161">
        <f>(AR161-AQ161)/(AR161-BB161)</f>
        <v>0</v>
      </c>
      <c r="BE161">
        <f>(AK161-AR161)/(AK161-BB161)</f>
        <v>0</v>
      </c>
      <c r="BF161">
        <f>(AR161-AQ161)/(AR161-AJ161)</f>
        <v>0</v>
      </c>
      <c r="BG161">
        <f>(AK161-AR161)/(AK161-AJ161)</f>
        <v>0</v>
      </c>
      <c r="BH161">
        <f>(BD161*BB161/AQ161)</f>
        <v>0</v>
      </c>
      <c r="BI161">
        <f>(1-BH161)</f>
        <v>0</v>
      </c>
      <c r="BJ161">
        <f>$B$11*CH161+$C$11*CI161+$F$11*CJ161*(1-CM161)</f>
        <v>0</v>
      </c>
      <c r="BK161">
        <f>BJ161*BL161</f>
        <v>0</v>
      </c>
      <c r="BL161">
        <f>($B$11*$D$9+$C$11*$D$9+$F$11*((CW161+CO161)/MAX(CW161+CO161+CX161, 0.1)*$I$9+CX161/MAX(CW161+CO161+CX161, 0.1)*$J$9))/($B$11+$C$11+$F$11)</f>
        <v>0</v>
      </c>
      <c r="BM161">
        <f>($B$11*$K$9+$C$11*$K$9+$F$11*((CW161+CO161)/MAX(CW161+CO161+CX161, 0.1)*$P$9+CX161/MAX(CW161+CO161+CX161, 0.1)*$Q$9))/($B$11+$C$11+$F$11)</f>
        <v>0</v>
      </c>
      <c r="BN161">
        <v>6</v>
      </c>
      <c r="BO161">
        <v>0.5</v>
      </c>
      <c r="BP161" t="s">
        <v>272</v>
      </c>
      <c r="BQ161">
        <v>2</v>
      </c>
      <c r="BR161">
        <v>1604418517.1</v>
      </c>
      <c r="BS161">
        <v>452.292</v>
      </c>
      <c r="BT161">
        <v>486.018</v>
      </c>
      <c r="BU161">
        <v>21.7846</v>
      </c>
      <c r="BV161">
        <v>20.0288</v>
      </c>
      <c r="BW161">
        <v>452.24</v>
      </c>
      <c r="BX161">
        <v>21.4564</v>
      </c>
      <c r="BY161">
        <v>500.044</v>
      </c>
      <c r="BZ161">
        <v>100.54</v>
      </c>
      <c r="CA161">
        <v>0.0998738</v>
      </c>
      <c r="CB161">
        <v>25.1375</v>
      </c>
      <c r="CC161">
        <v>24.9913</v>
      </c>
      <c r="CD161">
        <v>999.9</v>
      </c>
      <c r="CE161">
        <v>0</v>
      </c>
      <c r="CF161">
        <v>0</v>
      </c>
      <c r="CG161">
        <v>10022.5</v>
      </c>
      <c r="CH161">
        <v>0</v>
      </c>
      <c r="CI161">
        <v>1.06395</v>
      </c>
      <c r="CJ161">
        <v>1200.16</v>
      </c>
      <c r="CK161">
        <v>0.967011</v>
      </c>
      <c r="CL161">
        <v>0.032989</v>
      </c>
      <c r="CM161">
        <v>0</v>
      </c>
      <c r="CN161">
        <v>2.7314</v>
      </c>
      <c r="CO161">
        <v>0</v>
      </c>
      <c r="CP161">
        <v>8600.06</v>
      </c>
      <c r="CQ161">
        <v>11403</v>
      </c>
      <c r="CR161">
        <v>38.125</v>
      </c>
      <c r="CS161">
        <v>41.187</v>
      </c>
      <c r="CT161">
        <v>39.562</v>
      </c>
      <c r="CU161">
        <v>39.875</v>
      </c>
      <c r="CV161">
        <v>38.375</v>
      </c>
      <c r="CW161">
        <v>1160.57</v>
      </c>
      <c r="CX161">
        <v>39.59</v>
      </c>
      <c r="CY161">
        <v>0</v>
      </c>
      <c r="CZ161">
        <v>1604418517.1</v>
      </c>
      <c r="DA161">
        <v>0</v>
      </c>
      <c r="DB161">
        <v>2.609448</v>
      </c>
      <c r="DC161">
        <v>-0.0383230880575916</v>
      </c>
      <c r="DD161">
        <v>463.452308459441</v>
      </c>
      <c r="DE161">
        <v>8543.8304</v>
      </c>
      <c r="DF161">
        <v>15</v>
      </c>
      <c r="DG161">
        <v>1604417947.1</v>
      </c>
      <c r="DH161" t="s">
        <v>273</v>
      </c>
      <c r="DI161">
        <v>1604417940.1</v>
      </c>
      <c r="DJ161">
        <v>1604417947.1</v>
      </c>
      <c r="DK161">
        <v>1</v>
      </c>
      <c r="DL161">
        <v>-0.134</v>
      </c>
      <c r="DM161">
        <v>0.013</v>
      </c>
      <c r="DN161">
        <v>0.037</v>
      </c>
      <c r="DO161">
        <v>0.31</v>
      </c>
      <c r="DP161">
        <v>420</v>
      </c>
      <c r="DQ161">
        <v>20</v>
      </c>
      <c r="DR161">
        <v>0.08</v>
      </c>
      <c r="DS161">
        <v>0.06</v>
      </c>
      <c r="DT161">
        <v>0</v>
      </c>
      <c r="DU161">
        <v>0</v>
      </c>
      <c r="DV161" t="s">
        <v>274</v>
      </c>
      <c r="DW161">
        <v>100</v>
      </c>
      <c r="DX161">
        <v>100</v>
      </c>
      <c r="DY161">
        <v>0.052</v>
      </c>
      <c r="DZ161">
        <v>0.3282</v>
      </c>
      <c r="EA161">
        <v>-0.278027610152098</v>
      </c>
      <c r="EB161">
        <v>0.00106189765250334</v>
      </c>
      <c r="EC161">
        <v>-8.23004791133579e-07</v>
      </c>
      <c r="ED161">
        <v>1.95222372915411e-10</v>
      </c>
      <c r="EE161">
        <v>0.0605696754882689</v>
      </c>
      <c r="EF161">
        <v>0.0242991256848972</v>
      </c>
      <c r="EG161">
        <v>-0.00102667963148939</v>
      </c>
      <c r="EH161">
        <v>2.21636158600722e-05</v>
      </c>
      <c r="EI161">
        <v>2</v>
      </c>
      <c r="EJ161">
        <v>2037</v>
      </c>
      <c r="EK161">
        <v>1</v>
      </c>
      <c r="EL161">
        <v>24</v>
      </c>
      <c r="EM161">
        <v>9.6</v>
      </c>
      <c r="EN161">
        <v>9.5</v>
      </c>
      <c r="EO161">
        <v>2</v>
      </c>
      <c r="EP161">
        <v>511.732</v>
      </c>
      <c r="EQ161">
        <v>527.371</v>
      </c>
      <c r="ER161">
        <v>22.737</v>
      </c>
      <c r="ES161">
        <v>25.4495</v>
      </c>
      <c r="ET161">
        <v>30.0001</v>
      </c>
      <c r="EU161">
        <v>25.3214</v>
      </c>
      <c r="EV161">
        <v>25.2864</v>
      </c>
      <c r="EW161">
        <v>23.5113</v>
      </c>
      <c r="EX161">
        <v>26.5707</v>
      </c>
      <c r="EY161">
        <v>100</v>
      </c>
      <c r="EZ161">
        <v>22.7421</v>
      </c>
      <c r="FA161">
        <v>495.4</v>
      </c>
      <c r="FB161">
        <v>20</v>
      </c>
      <c r="FC161">
        <v>102.329</v>
      </c>
      <c r="FD161">
        <v>102.098</v>
      </c>
    </row>
    <row r="162" spans="1:160">
      <c r="A162">
        <v>146</v>
      </c>
      <c r="B162">
        <v>1604418519.1</v>
      </c>
      <c r="C162">
        <v>290</v>
      </c>
      <c r="D162" t="s">
        <v>563</v>
      </c>
      <c r="E162" t="s">
        <v>564</v>
      </c>
      <c r="F162">
        <v>1604418519.1</v>
      </c>
      <c r="G162">
        <f>BY162*AE162*(BU162-BV162)/(100*BN162*(1000-AE162*BU162))</f>
        <v>0</v>
      </c>
      <c r="H162">
        <f>BY162*AE162*(BT162-BS162*(1000-AE162*BV162)/(1000-AE162*BU162))/(100*BN162)</f>
        <v>0</v>
      </c>
      <c r="I162">
        <f>BS162 - IF(AE162&gt;1, H162*BN162*100.0/(AG162*CG162), 0)</f>
        <v>0</v>
      </c>
      <c r="J162">
        <f>((P162-G162/2)*I162-H162)/(P162+G162/2)</f>
        <v>0</v>
      </c>
      <c r="K162">
        <f>J162*(BZ162+CA162)/1000.0</f>
        <v>0</v>
      </c>
      <c r="L162">
        <f>(BS162 - IF(AE162&gt;1, H162*BN162*100.0/(AG162*CG162), 0))*(BZ162+CA162)/1000.0</f>
        <v>0</v>
      </c>
      <c r="M162">
        <f>2.0/((1/O162-1/N162)+SIGN(O162)*SQRT((1/O162-1/N162)*(1/O162-1/N162) + 4*BO162/((BO162+1)*(BO162+1))*(2*1/O162*1/N162-1/N162*1/N162)))</f>
        <v>0</v>
      </c>
      <c r="N162">
        <f>IF(LEFT(BP162,1)&lt;&gt;"0",IF(LEFT(BP162,1)="1",3.0,BQ162),$D$5+$E$5*(CG162*BZ162/($K$5*1000))+$F$5*(CG162*BZ162/($K$5*1000))*MAX(MIN(BN162,$J$5),$I$5)*MAX(MIN(BN162,$J$5),$I$5)+$G$5*MAX(MIN(BN162,$J$5),$I$5)*(CG162*BZ162/($K$5*1000))+$H$5*(CG162*BZ162/($K$5*1000))*(CG162*BZ162/($K$5*1000)))</f>
        <v>0</v>
      </c>
      <c r="O162">
        <f>G162*(1000-(1000*0.61365*exp(17.502*S162/(240.97+S162))/(BZ162+CA162)+BU162)/2)/(1000*0.61365*exp(17.502*S162/(240.97+S162))/(BZ162+CA162)-BU162)</f>
        <v>0</v>
      </c>
      <c r="P162">
        <f>1/((BO162+1)/(M162/1.6)+1/(N162/1.37)) + BO162/((BO162+1)/(M162/1.6) + BO162/(N162/1.37))</f>
        <v>0</v>
      </c>
      <c r="Q162">
        <f>(BK162*BM162)</f>
        <v>0</v>
      </c>
      <c r="R162">
        <f>(CB162+(Q162+2*0.95*5.67E-8*(((CB162+$B$7)+273)^4-(CB162+273)^4)-44100*G162)/(1.84*29.3*N162+8*0.95*5.67E-8*(CB162+273)^3))</f>
        <v>0</v>
      </c>
      <c r="S162">
        <f>($C$7*CC162+$D$7*CD162+$E$7*R162)</f>
        <v>0</v>
      </c>
      <c r="T162">
        <f>0.61365*exp(17.502*S162/(240.97+S162))</f>
        <v>0</v>
      </c>
      <c r="U162">
        <f>(V162/W162*100)</f>
        <v>0</v>
      </c>
      <c r="V162">
        <f>BU162*(BZ162+CA162)/1000</f>
        <v>0</v>
      </c>
      <c r="W162">
        <f>0.61365*exp(17.502*CB162/(240.97+CB162))</f>
        <v>0</v>
      </c>
      <c r="X162">
        <f>(T162-BU162*(BZ162+CA162)/1000)</f>
        <v>0</v>
      </c>
      <c r="Y162">
        <f>(-G162*44100)</f>
        <v>0</v>
      </c>
      <c r="Z162">
        <f>2*29.3*N162*0.92*(CB162-S162)</f>
        <v>0</v>
      </c>
      <c r="AA162">
        <f>2*0.95*5.67E-8*(((CB162+$B$7)+273)^4-(S162+273)^4)</f>
        <v>0</v>
      </c>
      <c r="AB162">
        <f>Q162+AA162+Y162+Z162</f>
        <v>0</v>
      </c>
      <c r="AC162">
        <v>0</v>
      </c>
      <c r="AD162">
        <v>0</v>
      </c>
      <c r="AE162">
        <f>IF(AC162*$H$13&gt;=AG162,1.0,(AG162/(AG162-AC162*$H$13)))</f>
        <v>0</v>
      </c>
      <c r="AF162">
        <f>(AE162-1)*100</f>
        <v>0</v>
      </c>
      <c r="AG162">
        <f>MAX(0,($B$13+$C$13*CG162)/(1+$D$13*CG162)*BZ162/(CB162+273)*$E$13)</f>
        <v>0</v>
      </c>
      <c r="AH162" t="s">
        <v>271</v>
      </c>
      <c r="AI162" t="s">
        <v>271</v>
      </c>
      <c r="AJ162">
        <v>0</v>
      </c>
      <c r="AK162">
        <v>0</v>
      </c>
      <c r="AL162">
        <f>AK162-AJ162</f>
        <v>0</v>
      </c>
      <c r="AM162">
        <f>AL162/AK162</f>
        <v>0</v>
      </c>
      <c r="AN162">
        <v>0</v>
      </c>
      <c r="AO162" t="s">
        <v>271</v>
      </c>
      <c r="AP162" t="s">
        <v>271</v>
      </c>
      <c r="AQ162">
        <v>0</v>
      </c>
      <c r="AR162">
        <v>0</v>
      </c>
      <c r="AS162">
        <f>1-AQ162/AR162</f>
        <v>0</v>
      </c>
      <c r="AT162">
        <v>0.5</v>
      </c>
      <c r="AU162">
        <f>BK162</f>
        <v>0</v>
      </c>
      <c r="AV162">
        <f>H162</f>
        <v>0</v>
      </c>
      <c r="AW162">
        <f>AS162*AT162*AU162</f>
        <v>0</v>
      </c>
      <c r="AX162">
        <f>BC162/AR162</f>
        <v>0</v>
      </c>
      <c r="AY162">
        <f>(AV162-AN162)/AU162</f>
        <v>0</v>
      </c>
      <c r="AZ162">
        <f>(AK162-AR162)/AR162</f>
        <v>0</v>
      </c>
      <c r="BA162" t="s">
        <v>271</v>
      </c>
      <c r="BB162">
        <v>0</v>
      </c>
      <c r="BC162">
        <f>AR162-BB162</f>
        <v>0</v>
      </c>
      <c r="BD162">
        <f>(AR162-AQ162)/(AR162-BB162)</f>
        <v>0</v>
      </c>
      <c r="BE162">
        <f>(AK162-AR162)/(AK162-BB162)</f>
        <v>0</v>
      </c>
      <c r="BF162">
        <f>(AR162-AQ162)/(AR162-AJ162)</f>
        <v>0</v>
      </c>
      <c r="BG162">
        <f>(AK162-AR162)/(AK162-AJ162)</f>
        <v>0</v>
      </c>
      <c r="BH162">
        <f>(BD162*BB162/AQ162)</f>
        <v>0</v>
      </c>
      <c r="BI162">
        <f>(1-BH162)</f>
        <v>0</v>
      </c>
      <c r="BJ162">
        <f>$B$11*CH162+$C$11*CI162+$F$11*CJ162*(1-CM162)</f>
        <v>0</v>
      </c>
      <c r="BK162">
        <f>BJ162*BL162</f>
        <v>0</v>
      </c>
      <c r="BL162">
        <f>($B$11*$D$9+$C$11*$D$9+$F$11*((CW162+CO162)/MAX(CW162+CO162+CX162, 0.1)*$I$9+CX162/MAX(CW162+CO162+CX162, 0.1)*$J$9))/($B$11+$C$11+$F$11)</f>
        <v>0</v>
      </c>
      <c r="BM162">
        <f>($B$11*$K$9+$C$11*$K$9+$F$11*((CW162+CO162)/MAX(CW162+CO162+CX162, 0.1)*$P$9+CX162/MAX(CW162+CO162+CX162, 0.1)*$Q$9))/($B$11+$C$11+$F$11)</f>
        <v>0</v>
      </c>
      <c r="BN162">
        <v>6</v>
      </c>
      <c r="BO162">
        <v>0.5</v>
      </c>
      <c r="BP162" t="s">
        <v>272</v>
      </c>
      <c r="BQ162">
        <v>2</v>
      </c>
      <c r="BR162">
        <v>1604418519.1</v>
      </c>
      <c r="BS162">
        <v>455.367</v>
      </c>
      <c r="BT162">
        <v>489.561</v>
      </c>
      <c r="BU162">
        <v>21.781</v>
      </c>
      <c r="BV162">
        <v>20.0279</v>
      </c>
      <c r="BW162">
        <v>455.314</v>
      </c>
      <c r="BX162">
        <v>21.4528</v>
      </c>
      <c r="BY162">
        <v>500.046</v>
      </c>
      <c r="BZ162">
        <v>100.539</v>
      </c>
      <c r="CA162">
        <v>0.100013</v>
      </c>
      <c r="CB162">
        <v>25.1378</v>
      </c>
      <c r="CC162">
        <v>24.9945</v>
      </c>
      <c r="CD162">
        <v>999.9</v>
      </c>
      <c r="CE162">
        <v>0</v>
      </c>
      <c r="CF162">
        <v>0</v>
      </c>
      <c r="CG162">
        <v>10015</v>
      </c>
      <c r="CH162">
        <v>0</v>
      </c>
      <c r="CI162">
        <v>1.06395</v>
      </c>
      <c r="CJ162">
        <v>1199.85</v>
      </c>
      <c r="CK162">
        <v>0.967003</v>
      </c>
      <c r="CL162">
        <v>0.0329973</v>
      </c>
      <c r="CM162">
        <v>0</v>
      </c>
      <c r="CN162">
        <v>2.7495</v>
      </c>
      <c r="CO162">
        <v>0</v>
      </c>
      <c r="CP162">
        <v>8610.92</v>
      </c>
      <c r="CQ162">
        <v>11400</v>
      </c>
      <c r="CR162">
        <v>38.125</v>
      </c>
      <c r="CS162">
        <v>41.187</v>
      </c>
      <c r="CT162">
        <v>39.562</v>
      </c>
      <c r="CU162">
        <v>39.937</v>
      </c>
      <c r="CV162">
        <v>38.375</v>
      </c>
      <c r="CW162">
        <v>1160.26</v>
      </c>
      <c r="CX162">
        <v>39.59</v>
      </c>
      <c r="CY162">
        <v>0</v>
      </c>
      <c r="CZ162">
        <v>1604418518.9</v>
      </c>
      <c r="DA162">
        <v>0</v>
      </c>
      <c r="DB162">
        <v>2.60121153846154</v>
      </c>
      <c r="DC162">
        <v>-0.293336760765045</v>
      </c>
      <c r="DD162">
        <v>460.065299145317</v>
      </c>
      <c r="DE162">
        <v>8555.27423076923</v>
      </c>
      <c r="DF162">
        <v>15</v>
      </c>
      <c r="DG162">
        <v>1604417947.1</v>
      </c>
      <c r="DH162" t="s">
        <v>273</v>
      </c>
      <c r="DI162">
        <v>1604417940.1</v>
      </c>
      <c r="DJ162">
        <v>1604417947.1</v>
      </c>
      <c r="DK162">
        <v>1</v>
      </c>
      <c r="DL162">
        <v>-0.134</v>
      </c>
      <c r="DM162">
        <v>0.013</v>
      </c>
      <c r="DN162">
        <v>0.037</v>
      </c>
      <c r="DO162">
        <v>0.31</v>
      </c>
      <c r="DP162">
        <v>420</v>
      </c>
      <c r="DQ162">
        <v>20</v>
      </c>
      <c r="DR162">
        <v>0.08</v>
      </c>
      <c r="DS162">
        <v>0.06</v>
      </c>
      <c r="DT162">
        <v>0</v>
      </c>
      <c r="DU162">
        <v>0</v>
      </c>
      <c r="DV162" t="s">
        <v>274</v>
      </c>
      <c r="DW162">
        <v>100</v>
      </c>
      <c r="DX162">
        <v>100</v>
      </c>
      <c r="DY162">
        <v>0.053</v>
      </c>
      <c r="DZ162">
        <v>0.3282</v>
      </c>
      <c r="EA162">
        <v>-0.278027610152098</v>
      </c>
      <c r="EB162">
        <v>0.00106189765250334</v>
      </c>
      <c r="EC162">
        <v>-8.23004791133579e-07</v>
      </c>
      <c r="ED162">
        <v>1.95222372915411e-10</v>
      </c>
      <c r="EE162">
        <v>0.0605696754882689</v>
      </c>
      <c r="EF162">
        <v>0.0242991256848972</v>
      </c>
      <c r="EG162">
        <v>-0.00102667963148939</v>
      </c>
      <c r="EH162">
        <v>2.21636158600722e-05</v>
      </c>
      <c r="EI162">
        <v>2</v>
      </c>
      <c r="EJ162">
        <v>2037</v>
      </c>
      <c r="EK162">
        <v>1</v>
      </c>
      <c r="EL162">
        <v>24</v>
      </c>
      <c r="EM162">
        <v>9.7</v>
      </c>
      <c r="EN162">
        <v>9.5</v>
      </c>
      <c r="EO162">
        <v>2</v>
      </c>
      <c r="EP162">
        <v>511.803</v>
      </c>
      <c r="EQ162">
        <v>527.294</v>
      </c>
      <c r="ER162">
        <v>22.7411</v>
      </c>
      <c r="ES162">
        <v>25.4495</v>
      </c>
      <c r="ET162">
        <v>30.0001</v>
      </c>
      <c r="EU162">
        <v>25.3214</v>
      </c>
      <c r="EV162">
        <v>25.2864</v>
      </c>
      <c r="EW162">
        <v>23.6536</v>
      </c>
      <c r="EX162">
        <v>26.5707</v>
      </c>
      <c r="EY162">
        <v>100</v>
      </c>
      <c r="EZ162">
        <v>22.7479</v>
      </c>
      <c r="FA162">
        <v>500.44</v>
      </c>
      <c r="FB162">
        <v>20</v>
      </c>
      <c r="FC162">
        <v>102.329</v>
      </c>
      <c r="FD162">
        <v>102.098</v>
      </c>
    </row>
    <row r="163" spans="1:160">
      <c r="A163">
        <v>147</v>
      </c>
      <c r="B163">
        <v>1604418521.1</v>
      </c>
      <c r="C163">
        <v>292</v>
      </c>
      <c r="D163" t="s">
        <v>565</v>
      </c>
      <c r="E163" t="s">
        <v>566</v>
      </c>
      <c r="F163">
        <v>1604418521.1</v>
      </c>
      <c r="G163">
        <f>BY163*AE163*(BU163-BV163)/(100*BN163*(1000-AE163*BU163))</f>
        <v>0</v>
      </c>
      <c r="H163">
        <f>BY163*AE163*(BT163-BS163*(1000-AE163*BV163)/(1000-AE163*BU163))/(100*BN163)</f>
        <v>0</v>
      </c>
      <c r="I163">
        <f>BS163 - IF(AE163&gt;1, H163*BN163*100.0/(AG163*CG163), 0)</f>
        <v>0</v>
      </c>
      <c r="J163">
        <f>((P163-G163/2)*I163-H163)/(P163+G163/2)</f>
        <v>0</v>
      </c>
      <c r="K163">
        <f>J163*(BZ163+CA163)/1000.0</f>
        <v>0</v>
      </c>
      <c r="L163">
        <f>(BS163 - IF(AE163&gt;1, H163*BN163*100.0/(AG163*CG163), 0))*(BZ163+CA163)/1000.0</f>
        <v>0</v>
      </c>
      <c r="M163">
        <f>2.0/((1/O163-1/N163)+SIGN(O163)*SQRT((1/O163-1/N163)*(1/O163-1/N163) + 4*BO163/((BO163+1)*(BO163+1))*(2*1/O163*1/N163-1/N163*1/N163)))</f>
        <v>0</v>
      </c>
      <c r="N163">
        <f>IF(LEFT(BP163,1)&lt;&gt;"0",IF(LEFT(BP163,1)="1",3.0,BQ163),$D$5+$E$5*(CG163*BZ163/($K$5*1000))+$F$5*(CG163*BZ163/($K$5*1000))*MAX(MIN(BN163,$J$5),$I$5)*MAX(MIN(BN163,$J$5),$I$5)+$G$5*MAX(MIN(BN163,$J$5),$I$5)*(CG163*BZ163/($K$5*1000))+$H$5*(CG163*BZ163/($K$5*1000))*(CG163*BZ163/($K$5*1000)))</f>
        <v>0</v>
      </c>
      <c r="O163">
        <f>G163*(1000-(1000*0.61365*exp(17.502*S163/(240.97+S163))/(BZ163+CA163)+BU163)/2)/(1000*0.61365*exp(17.502*S163/(240.97+S163))/(BZ163+CA163)-BU163)</f>
        <v>0</v>
      </c>
      <c r="P163">
        <f>1/((BO163+1)/(M163/1.6)+1/(N163/1.37)) + BO163/((BO163+1)/(M163/1.6) + BO163/(N163/1.37))</f>
        <v>0</v>
      </c>
      <c r="Q163">
        <f>(BK163*BM163)</f>
        <v>0</v>
      </c>
      <c r="R163">
        <f>(CB163+(Q163+2*0.95*5.67E-8*(((CB163+$B$7)+273)^4-(CB163+273)^4)-44100*G163)/(1.84*29.3*N163+8*0.95*5.67E-8*(CB163+273)^3))</f>
        <v>0</v>
      </c>
      <c r="S163">
        <f>($C$7*CC163+$D$7*CD163+$E$7*R163)</f>
        <v>0</v>
      </c>
      <c r="T163">
        <f>0.61365*exp(17.502*S163/(240.97+S163))</f>
        <v>0</v>
      </c>
      <c r="U163">
        <f>(V163/W163*100)</f>
        <v>0</v>
      </c>
      <c r="V163">
        <f>BU163*(BZ163+CA163)/1000</f>
        <v>0</v>
      </c>
      <c r="W163">
        <f>0.61365*exp(17.502*CB163/(240.97+CB163))</f>
        <v>0</v>
      </c>
      <c r="X163">
        <f>(T163-BU163*(BZ163+CA163)/1000)</f>
        <v>0</v>
      </c>
      <c r="Y163">
        <f>(-G163*44100)</f>
        <v>0</v>
      </c>
      <c r="Z163">
        <f>2*29.3*N163*0.92*(CB163-S163)</f>
        <v>0</v>
      </c>
      <c r="AA163">
        <f>2*0.95*5.67E-8*(((CB163+$B$7)+273)^4-(S163+273)^4)</f>
        <v>0</v>
      </c>
      <c r="AB163">
        <f>Q163+AA163+Y163+Z163</f>
        <v>0</v>
      </c>
      <c r="AC163">
        <v>0</v>
      </c>
      <c r="AD163">
        <v>0</v>
      </c>
      <c r="AE163">
        <f>IF(AC163*$H$13&gt;=AG163,1.0,(AG163/(AG163-AC163*$H$13)))</f>
        <v>0</v>
      </c>
      <c r="AF163">
        <f>(AE163-1)*100</f>
        <v>0</v>
      </c>
      <c r="AG163">
        <f>MAX(0,($B$13+$C$13*CG163)/(1+$D$13*CG163)*BZ163/(CB163+273)*$E$13)</f>
        <v>0</v>
      </c>
      <c r="AH163" t="s">
        <v>271</v>
      </c>
      <c r="AI163" t="s">
        <v>271</v>
      </c>
      <c r="AJ163">
        <v>0</v>
      </c>
      <c r="AK163">
        <v>0</v>
      </c>
      <c r="AL163">
        <f>AK163-AJ163</f>
        <v>0</v>
      </c>
      <c r="AM163">
        <f>AL163/AK163</f>
        <v>0</v>
      </c>
      <c r="AN163">
        <v>0</v>
      </c>
      <c r="AO163" t="s">
        <v>271</v>
      </c>
      <c r="AP163" t="s">
        <v>271</v>
      </c>
      <c r="AQ163">
        <v>0</v>
      </c>
      <c r="AR163">
        <v>0</v>
      </c>
      <c r="AS163">
        <f>1-AQ163/AR163</f>
        <v>0</v>
      </c>
      <c r="AT163">
        <v>0.5</v>
      </c>
      <c r="AU163">
        <f>BK163</f>
        <v>0</v>
      </c>
      <c r="AV163">
        <f>H163</f>
        <v>0</v>
      </c>
      <c r="AW163">
        <f>AS163*AT163*AU163</f>
        <v>0</v>
      </c>
      <c r="AX163">
        <f>BC163/AR163</f>
        <v>0</v>
      </c>
      <c r="AY163">
        <f>(AV163-AN163)/AU163</f>
        <v>0</v>
      </c>
      <c r="AZ163">
        <f>(AK163-AR163)/AR163</f>
        <v>0</v>
      </c>
      <c r="BA163" t="s">
        <v>271</v>
      </c>
      <c r="BB163">
        <v>0</v>
      </c>
      <c r="BC163">
        <f>AR163-BB163</f>
        <v>0</v>
      </c>
      <c r="BD163">
        <f>(AR163-AQ163)/(AR163-BB163)</f>
        <v>0</v>
      </c>
      <c r="BE163">
        <f>(AK163-AR163)/(AK163-BB163)</f>
        <v>0</v>
      </c>
      <c r="BF163">
        <f>(AR163-AQ163)/(AR163-AJ163)</f>
        <v>0</v>
      </c>
      <c r="BG163">
        <f>(AK163-AR163)/(AK163-AJ163)</f>
        <v>0</v>
      </c>
      <c r="BH163">
        <f>(BD163*BB163/AQ163)</f>
        <v>0</v>
      </c>
      <c r="BI163">
        <f>(1-BH163)</f>
        <v>0</v>
      </c>
      <c r="BJ163">
        <f>$B$11*CH163+$C$11*CI163+$F$11*CJ163*(1-CM163)</f>
        <v>0</v>
      </c>
      <c r="BK163">
        <f>BJ163*BL163</f>
        <v>0</v>
      </c>
      <c r="BL163">
        <f>($B$11*$D$9+$C$11*$D$9+$F$11*((CW163+CO163)/MAX(CW163+CO163+CX163, 0.1)*$I$9+CX163/MAX(CW163+CO163+CX163, 0.1)*$J$9))/($B$11+$C$11+$F$11)</f>
        <v>0</v>
      </c>
      <c r="BM163">
        <f>($B$11*$K$9+$C$11*$K$9+$F$11*((CW163+CO163)/MAX(CW163+CO163+CX163, 0.1)*$P$9+CX163/MAX(CW163+CO163+CX163, 0.1)*$Q$9))/($B$11+$C$11+$F$11)</f>
        <v>0</v>
      </c>
      <c r="BN163">
        <v>6</v>
      </c>
      <c r="BO163">
        <v>0.5</v>
      </c>
      <c r="BP163" t="s">
        <v>272</v>
      </c>
      <c r="BQ163">
        <v>2</v>
      </c>
      <c r="BR163">
        <v>1604418521.1</v>
      </c>
      <c r="BS163">
        <v>458.561</v>
      </c>
      <c r="BT163">
        <v>492.895</v>
      </c>
      <c r="BU163">
        <v>21.7769</v>
      </c>
      <c r="BV163">
        <v>20.0288</v>
      </c>
      <c r="BW163">
        <v>458.506</v>
      </c>
      <c r="BX163">
        <v>21.4488</v>
      </c>
      <c r="BY163">
        <v>499.987</v>
      </c>
      <c r="BZ163">
        <v>100.54</v>
      </c>
      <c r="CA163">
        <v>0.10012</v>
      </c>
      <c r="CB163">
        <v>25.1373</v>
      </c>
      <c r="CC163">
        <v>24.993</v>
      </c>
      <c r="CD163">
        <v>999.9</v>
      </c>
      <c r="CE163">
        <v>0</v>
      </c>
      <c r="CF163">
        <v>0</v>
      </c>
      <c r="CG163">
        <v>9966.25</v>
      </c>
      <c r="CH163">
        <v>0</v>
      </c>
      <c r="CI163">
        <v>1.06395</v>
      </c>
      <c r="CJ163">
        <v>1200.16</v>
      </c>
      <c r="CK163">
        <v>0.967003</v>
      </c>
      <c r="CL163">
        <v>0.0329973</v>
      </c>
      <c r="CM163">
        <v>0</v>
      </c>
      <c r="CN163">
        <v>2.7177</v>
      </c>
      <c r="CO163">
        <v>0</v>
      </c>
      <c r="CP163">
        <v>8631.55</v>
      </c>
      <c r="CQ163">
        <v>11402.9</v>
      </c>
      <c r="CR163">
        <v>38.125</v>
      </c>
      <c r="CS163">
        <v>41.187</v>
      </c>
      <c r="CT163">
        <v>39.562</v>
      </c>
      <c r="CU163">
        <v>39.937</v>
      </c>
      <c r="CV163">
        <v>38.437</v>
      </c>
      <c r="CW163">
        <v>1160.56</v>
      </c>
      <c r="CX163">
        <v>39.6</v>
      </c>
      <c r="CY163">
        <v>0</v>
      </c>
      <c r="CZ163">
        <v>1604418521.3</v>
      </c>
      <c r="DA163">
        <v>0</v>
      </c>
      <c r="DB163">
        <v>2.59716923076923</v>
      </c>
      <c r="DC163">
        <v>-0.0523487313605849</v>
      </c>
      <c r="DD163">
        <v>456.901538720532</v>
      </c>
      <c r="DE163">
        <v>8573.57346153846</v>
      </c>
      <c r="DF163">
        <v>15</v>
      </c>
      <c r="DG163">
        <v>1604417947.1</v>
      </c>
      <c r="DH163" t="s">
        <v>273</v>
      </c>
      <c r="DI163">
        <v>1604417940.1</v>
      </c>
      <c r="DJ163">
        <v>1604417947.1</v>
      </c>
      <c r="DK163">
        <v>1</v>
      </c>
      <c r="DL163">
        <v>-0.134</v>
      </c>
      <c r="DM163">
        <v>0.013</v>
      </c>
      <c r="DN163">
        <v>0.037</v>
      </c>
      <c r="DO163">
        <v>0.31</v>
      </c>
      <c r="DP163">
        <v>420</v>
      </c>
      <c r="DQ163">
        <v>20</v>
      </c>
      <c r="DR163">
        <v>0.08</v>
      </c>
      <c r="DS163">
        <v>0.06</v>
      </c>
      <c r="DT163">
        <v>0</v>
      </c>
      <c r="DU163">
        <v>0</v>
      </c>
      <c r="DV163" t="s">
        <v>274</v>
      </c>
      <c r="DW163">
        <v>100</v>
      </c>
      <c r="DX163">
        <v>100</v>
      </c>
      <c r="DY163">
        <v>0.055</v>
      </c>
      <c r="DZ163">
        <v>0.3281</v>
      </c>
      <c r="EA163">
        <v>-0.278027610152098</v>
      </c>
      <c r="EB163">
        <v>0.00106189765250334</v>
      </c>
      <c r="EC163">
        <v>-8.23004791133579e-07</v>
      </c>
      <c r="ED163">
        <v>1.95222372915411e-10</v>
      </c>
      <c r="EE163">
        <v>0.0605696754882689</v>
      </c>
      <c r="EF163">
        <v>0.0242991256848972</v>
      </c>
      <c r="EG163">
        <v>-0.00102667963148939</v>
      </c>
      <c r="EH163">
        <v>2.21636158600722e-05</v>
      </c>
      <c r="EI163">
        <v>2</v>
      </c>
      <c r="EJ163">
        <v>2037</v>
      </c>
      <c r="EK163">
        <v>1</v>
      </c>
      <c r="EL163">
        <v>24</v>
      </c>
      <c r="EM163">
        <v>9.7</v>
      </c>
      <c r="EN163">
        <v>9.6</v>
      </c>
      <c r="EO163">
        <v>2</v>
      </c>
      <c r="EP163">
        <v>511.717</v>
      </c>
      <c r="EQ163">
        <v>527.371</v>
      </c>
      <c r="ER163">
        <v>22.7447</v>
      </c>
      <c r="ES163">
        <v>25.4495</v>
      </c>
      <c r="ET163">
        <v>30.0001</v>
      </c>
      <c r="EU163">
        <v>25.3214</v>
      </c>
      <c r="EV163">
        <v>25.2864</v>
      </c>
      <c r="EW163">
        <v>23.8102</v>
      </c>
      <c r="EX163">
        <v>26.5707</v>
      </c>
      <c r="EY163">
        <v>100</v>
      </c>
      <c r="EZ163">
        <v>22.7479</v>
      </c>
      <c r="FA163">
        <v>505.46</v>
      </c>
      <c r="FB163">
        <v>20</v>
      </c>
      <c r="FC163">
        <v>102.329</v>
      </c>
      <c r="FD163">
        <v>102.098</v>
      </c>
    </row>
    <row r="164" spans="1:160">
      <c r="A164">
        <v>148</v>
      </c>
      <c r="B164">
        <v>1604418523.1</v>
      </c>
      <c r="C164">
        <v>294</v>
      </c>
      <c r="D164" t="s">
        <v>567</v>
      </c>
      <c r="E164" t="s">
        <v>568</v>
      </c>
      <c r="F164">
        <v>1604418523.1</v>
      </c>
      <c r="G164">
        <f>BY164*AE164*(BU164-BV164)/(100*BN164*(1000-AE164*BU164))</f>
        <v>0</v>
      </c>
      <c r="H164">
        <f>BY164*AE164*(BT164-BS164*(1000-AE164*BV164)/(1000-AE164*BU164))/(100*BN164)</f>
        <v>0</v>
      </c>
      <c r="I164">
        <f>BS164 - IF(AE164&gt;1, H164*BN164*100.0/(AG164*CG164), 0)</f>
        <v>0</v>
      </c>
      <c r="J164">
        <f>((P164-G164/2)*I164-H164)/(P164+G164/2)</f>
        <v>0</v>
      </c>
      <c r="K164">
        <f>J164*(BZ164+CA164)/1000.0</f>
        <v>0</v>
      </c>
      <c r="L164">
        <f>(BS164 - IF(AE164&gt;1, H164*BN164*100.0/(AG164*CG164), 0))*(BZ164+CA164)/1000.0</f>
        <v>0</v>
      </c>
      <c r="M164">
        <f>2.0/((1/O164-1/N164)+SIGN(O164)*SQRT((1/O164-1/N164)*(1/O164-1/N164) + 4*BO164/((BO164+1)*(BO164+1))*(2*1/O164*1/N164-1/N164*1/N164)))</f>
        <v>0</v>
      </c>
      <c r="N164">
        <f>IF(LEFT(BP164,1)&lt;&gt;"0",IF(LEFT(BP164,1)="1",3.0,BQ164),$D$5+$E$5*(CG164*BZ164/($K$5*1000))+$F$5*(CG164*BZ164/($K$5*1000))*MAX(MIN(BN164,$J$5),$I$5)*MAX(MIN(BN164,$J$5),$I$5)+$G$5*MAX(MIN(BN164,$J$5),$I$5)*(CG164*BZ164/($K$5*1000))+$H$5*(CG164*BZ164/($K$5*1000))*(CG164*BZ164/($K$5*1000)))</f>
        <v>0</v>
      </c>
      <c r="O164">
        <f>G164*(1000-(1000*0.61365*exp(17.502*S164/(240.97+S164))/(BZ164+CA164)+BU164)/2)/(1000*0.61365*exp(17.502*S164/(240.97+S164))/(BZ164+CA164)-BU164)</f>
        <v>0</v>
      </c>
      <c r="P164">
        <f>1/((BO164+1)/(M164/1.6)+1/(N164/1.37)) + BO164/((BO164+1)/(M164/1.6) + BO164/(N164/1.37))</f>
        <v>0</v>
      </c>
      <c r="Q164">
        <f>(BK164*BM164)</f>
        <v>0</v>
      </c>
      <c r="R164">
        <f>(CB164+(Q164+2*0.95*5.67E-8*(((CB164+$B$7)+273)^4-(CB164+273)^4)-44100*G164)/(1.84*29.3*N164+8*0.95*5.67E-8*(CB164+273)^3))</f>
        <v>0</v>
      </c>
      <c r="S164">
        <f>($C$7*CC164+$D$7*CD164+$E$7*R164)</f>
        <v>0</v>
      </c>
      <c r="T164">
        <f>0.61365*exp(17.502*S164/(240.97+S164))</f>
        <v>0</v>
      </c>
      <c r="U164">
        <f>(V164/W164*100)</f>
        <v>0</v>
      </c>
      <c r="V164">
        <f>BU164*(BZ164+CA164)/1000</f>
        <v>0</v>
      </c>
      <c r="W164">
        <f>0.61365*exp(17.502*CB164/(240.97+CB164))</f>
        <v>0</v>
      </c>
      <c r="X164">
        <f>(T164-BU164*(BZ164+CA164)/1000)</f>
        <v>0</v>
      </c>
      <c r="Y164">
        <f>(-G164*44100)</f>
        <v>0</v>
      </c>
      <c r="Z164">
        <f>2*29.3*N164*0.92*(CB164-S164)</f>
        <v>0</v>
      </c>
      <c r="AA164">
        <f>2*0.95*5.67E-8*(((CB164+$B$7)+273)^4-(S164+273)^4)</f>
        <v>0</v>
      </c>
      <c r="AB164">
        <f>Q164+AA164+Y164+Z164</f>
        <v>0</v>
      </c>
      <c r="AC164">
        <v>0</v>
      </c>
      <c r="AD164">
        <v>0</v>
      </c>
      <c r="AE164">
        <f>IF(AC164*$H$13&gt;=AG164,1.0,(AG164/(AG164-AC164*$H$13)))</f>
        <v>0</v>
      </c>
      <c r="AF164">
        <f>(AE164-1)*100</f>
        <v>0</v>
      </c>
      <c r="AG164">
        <f>MAX(0,($B$13+$C$13*CG164)/(1+$D$13*CG164)*BZ164/(CB164+273)*$E$13)</f>
        <v>0</v>
      </c>
      <c r="AH164" t="s">
        <v>271</v>
      </c>
      <c r="AI164" t="s">
        <v>271</v>
      </c>
      <c r="AJ164">
        <v>0</v>
      </c>
      <c r="AK164">
        <v>0</v>
      </c>
      <c r="AL164">
        <f>AK164-AJ164</f>
        <v>0</v>
      </c>
      <c r="AM164">
        <f>AL164/AK164</f>
        <v>0</v>
      </c>
      <c r="AN164">
        <v>0</v>
      </c>
      <c r="AO164" t="s">
        <v>271</v>
      </c>
      <c r="AP164" t="s">
        <v>271</v>
      </c>
      <c r="AQ164">
        <v>0</v>
      </c>
      <c r="AR164">
        <v>0</v>
      </c>
      <c r="AS164">
        <f>1-AQ164/AR164</f>
        <v>0</v>
      </c>
      <c r="AT164">
        <v>0.5</v>
      </c>
      <c r="AU164">
        <f>BK164</f>
        <v>0</v>
      </c>
      <c r="AV164">
        <f>H164</f>
        <v>0</v>
      </c>
      <c r="AW164">
        <f>AS164*AT164*AU164</f>
        <v>0</v>
      </c>
      <c r="AX164">
        <f>BC164/AR164</f>
        <v>0</v>
      </c>
      <c r="AY164">
        <f>(AV164-AN164)/AU164</f>
        <v>0</v>
      </c>
      <c r="AZ164">
        <f>(AK164-AR164)/AR164</f>
        <v>0</v>
      </c>
      <c r="BA164" t="s">
        <v>271</v>
      </c>
      <c r="BB164">
        <v>0</v>
      </c>
      <c r="BC164">
        <f>AR164-BB164</f>
        <v>0</v>
      </c>
      <c r="BD164">
        <f>(AR164-AQ164)/(AR164-BB164)</f>
        <v>0</v>
      </c>
      <c r="BE164">
        <f>(AK164-AR164)/(AK164-BB164)</f>
        <v>0</v>
      </c>
      <c r="BF164">
        <f>(AR164-AQ164)/(AR164-AJ164)</f>
        <v>0</v>
      </c>
      <c r="BG164">
        <f>(AK164-AR164)/(AK164-AJ164)</f>
        <v>0</v>
      </c>
      <c r="BH164">
        <f>(BD164*BB164/AQ164)</f>
        <v>0</v>
      </c>
      <c r="BI164">
        <f>(1-BH164)</f>
        <v>0</v>
      </c>
      <c r="BJ164">
        <f>$B$11*CH164+$C$11*CI164+$F$11*CJ164*(1-CM164)</f>
        <v>0</v>
      </c>
      <c r="BK164">
        <f>BJ164*BL164</f>
        <v>0</v>
      </c>
      <c r="BL164">
        <f>($B$11*$D$9+$C$11*$D$9+$F$11*((CW164+CO164)/MAX(CW164+CO164+CX164, 0.1)*$I$9+CX164/MAX(CW164+CO164+CX164, 0.1)*$J$9))/($B$11+$C$11+$F$11)</f>
        <v>0</v>
      </c>
      <c r="BM164">
        <f>($B$11*$K$9+$C$11*$K$9+$F$11*((CW164+CO164)/MAX(CW164+CO164+CX164, 0.1)*$P$9+CX164/MAX(CW164+CO164+CX164, 0.1)*$Q$9))/($B$11+$C$11+$F$11)</f>
        <v>0</v>
      </c>
      <c r="BN164">
        <v>6</v>
      </c>
      <c r="BO164">
        <v>0.5</v>
      </c>
      <c r="BP164" t="s">
        <v>272</v>
      </c>
      <c r="BQ164">
        <v>2</v>
      </c>
      <c r="BR164">
        <v>1604418523.1</v>
      </c>
      <c r="BS164">
        <v>461.751</v>
      </c>
      <c r="BT164">
        <v>496.065</v>
      </c>
      <c r="BU164">
        <v>21.7744</v>
      </c>
      <c r="BV164">
        <v>20.0304</v>
      </c>
      <c r="BW164">
        <v>461.695</v>
      </c>
      <c r="BX164">
        <v>21.4463</v>
      </c>
      <c r="BY164">
        <v>500.056</v>
      </c>
      <c r="BZ164">
        <v>100.54</v>
      </c>
      <c r="CA164">
        <v>0.100136</v>
      </c>
      <c r="CB164">
        <v>25.138</v>
      </c>
      <c r="CC164">
        <v>24.9884</v>
      </c>
      <c r="CD164">
        <v>999.9</v>
      </c>
      <c r="CE164">
        <v>0</v>
      </c>
      <c r="CF164">
        <v>0</v>
      </c>
      <c r="CG164">
        <v>9992.5</v>
      </c>
      <c r="CH164">
        <v>0</v>
      </c>
      <c r="CI164">
        <v>1.06395</v>
      </c>
      <c r="CJ164">
        <v>1200.17</v>
      </c>
      <c r="CK164">
        <v>0.967011</v>
      </c>
      <c r="CL164">
        <v>0.032989</v>
      </c>
      <c r="CM164">
        <v>0</v>
      </c>
      <c r="CN164">
        <v>2.4656</v>
      </c>
      <c r="CO164">
        <v>0</v>
      </c>
      <c r="CP164">
        <v>8645.38</v>
      </c>
      <c r="CQ164">
        <v>11403</v>
      </c>
      <c r="CR164">
        <v>38.125</v>
      </c>
      <c r="CS164">
        <v>41.187</v>
      </c>
      <c r="CT164">
        <v>39.562</v>
      </c>
      <c r="CU164">
        <v>39.937</v>
      </c>
      <c r="CV164">
        <v>38.375</v>
      </c>
      <c r="CW164">
        <v>1160.58</v>
      </c>
      <c r="CX164">
        <v>39.59</v>
      </c>
      <c r="CY164">
        <v>0</v>
      </c>
      <c r="CZ164">
        <v>1604418523.1</v>
      </c>
      <c r="DA164">
        <v>0</v>
      </c>
      <c r="DB164">
        <v>2.614332</v>
      </c>
      <c r="DC164">
        <v>-0.0849153910530299</v>
      </c>
      <c r="DD164">
        <v>455.993077518619</v>
      </c>
      <c r="DE164">
        <v>8589.5928</v>
      </c>
      <c r="DF164">
        <v>15</v>
      </c>
      <c r="DG164">
        <v>1604417947.1</v>
      </c>
      <c r="DH164" t="s">
        <v>273</v>
      </c>
      <c r="DI164">
        <v>1604417940.1</v>
      </c>
      <c r="DJ164">
        <v>1604417947.1</v>
      </c>
      <c r="DK164">
        <v>1</v>
      </c>
      <c r="DL164">
        <v>-0.134</v>
      </c>
      <c r="DM164">
        <v>0.013</v>
      </c>
      <c r="DN164">
        <v>0.037</v>
      </c>
      <c r="DO164">
        <v>0.31</v>
      </c>
      <c r="DP164">
        <v>420</v>
      </c>
      <c r="DQ164">
        <v>20</v>
      </c>
      <c r="DR164">
        <v>0.08</v>
      </c>
      <c r="DS164">
        <v>0.06</v>
      </c>
      <c r="DT164">
        <v>0</v>
      </c>
      <c r="DU164">
        <v>0</v>
      </c>
      <c r="DV164" t="s">
        <v>274</v>
      </c>
      <c r="DW164">
        <v>100</v>
      </c>
      <c r="DX164">
        <v>100</v>
      </c>
      <c r="DY164">
        <v>0.056</v>
      </c>
      <c r="DZ164">
        <v>0.3281</v>
      </c>
      <c r="EA164">
        <v>-0.278027610152098</v>
      </c>
      <c r="EB164">
        <v>0.00106189765250334</v>
      </c>
      <c r="EC164">
        <v>-8.23004791133579e-07</v>
      </c>
      <c r="ED164">
        <v>1.95222372915411e-10</v>
      </c>
      <c r="EE164">
        <v>0.0605696754882689</v>
      </c>
      <c r="EF164">
        <v>0.0242991256848972</v>
      </c>
      <c r="EG164">
        <v>-0.00102667963148939</v>
      </c>
      <c r="EH164">
        <v>2.21636158600722e-05</v>
      </c>
      <c r="EI164">
        <v>2</v>
      </c>
      <c r="EJ164">
        <v>2037</v>
      </c>
      <c r="EK164">
        <v>1</v>
      </c>
      <c r="EL164">
        <v>24</v>
      </c>
      <c r="EM164">
        <v>9.7</v>
      </c>
      <c r="EN164">
        <v>9.6</v>
      </c>
      <c r="EO164">
        <v>2</v>
      </c>
      <c r="EP164">
        <v>511.818</v>
      </c>
      <c r="EQ164">
        <v>527.352</v>
      </c>
      <c r="ER164">
        <v>22.7479</v>
      </c>
      <c r="ES164">
        <v>25.4495</v>
      </c>
      <c r="ET164">
        <v>30.0001</v>
      </c>
      <c r="EU164">
        <v>25.3214</v>
      </c>
      <c r="EV164">
        <v>25.2864</v>
      </c>
      <c r="EW164">
        <v>23.9121</v>
      </c>
      <c r="EX164">
        <v>26.5707</v>
      </c>
      <c r="EY164">
        <v>100</v>
      </c>
      <c r="EZ164">
        <v>22.753</v>
      </c>
      <c r="FA164">
        <v>505.46</v>
      </c>
      <c r="FB164">
        <v>20</v>
      </c>
      <c r="FC164">
        <v>102.329</v>
      </c>
      <c r="FD164">
        <v>102.097</v>
      </c>
    </row>
    <row r="165" spans="1:160">
      <c r="A165">
        <v>149</v>
      </c>
      <c r="B165">
        <v>1604418525.1</v>
      </c>
      <c r="C165">
        <v>296</v>
      </c>
      <c r="D165" t="s">
        <v>569</v>
      </c>
      <c r="E165" t="s">
        <v>570</v>
      </c>
      <c r="F165">
        <v>1604418525.1</v>
      </c>
      <c r="G165">
        <f>BY165*AE165*(BU165-BV165)/(100*BN165*(1000-AE165*BU165))</f>
        <v>0</v>
      </c>
      <c r="H165">
        <f>BY165*AE165*(BT165-BS165*(1000-AE165*BV165)/(1000-AE165*BU165))/(100*BN165)</f>
        <v>0</v>
      </c>
      <c r="I165">
        <f>BS165 - IF(AE165&gt;1, H165*BN165*100.0/(AG165*CG165), 0)</f>
        <v>0</v>
      </c>
      <c r="J165">
        <f>((P165-G165/2)*I165-H165)/(P165+G165/2)</f>
        <v>0</v>
      </c>
      <c r="K165">
        <f>J165*(BZ165+CA165)/1000.0</f>
        <v>0</v>
      </c>
      <c r="L165">
        <f>(BS165 - IF(AE165&gt;1, H165*BN165*100.0/(AG165*CG165), 0))*(BZ165+CA165)/1000.0</f>
        <v>0</v>
      </c>
      <c r="M165">
        <f>2.0/((1/O165-1/N165)+SIGN(O165)*SQRT((1/O165-1/N165)*(1/O165-1/N165) + 4*BO165/((BO165+1)*(BO165+1))*(2*1/O165*1/N165-1/N165*1/N165)))</f>
        <v>0</v>
      </c>
      <c r="N165">
        <f>IF(LEFT(BP165,1)&lt;&gt;"0",IF(LEFT(BP165,1)="1",3.0,BQ165),$D$5+$E$5*(CG165*BZ165/($K$5*1000))+$F$5*(CG165*BZ165/($K$5*1000))*MAX(MIN(BN165,$J$5),$I$5)*MAX(MIN(BN165,$J$5),$I$5)+$G$5*MAX(MIN(BN165,$J$5),$I$5)*(CG165*BZ165/($K$5*1000))+$H$5*(CG165*BZ165/($K$5*1000))*(CG165*BZ165/($K$5*1000)))</f>
        <v>0</v>
      </c>
      <c r="O165">
        <f>G165*(1000-(1000*0.61365*exp(17.502*S165/(240.97+S165))/(BZ165+CA165)+BU165)/2)/(1000*0.61365*exp(17.502*S165/(240.97+S165))/(BZ165+CA165)-BU165)</f>
        <v>0</v>
      </c>
      <c r="P165">
        <f>1/((BO165+1)/(M165/1.6)+1/(N165/1.37)) + BO165/((BO165+1)/(M165/1.6) + BO165/(N165/1.37))</f>
        <v>0</v>
      </c>
      <c r="Q165">
        <f>(BK165*BM165)</f>
        <v>0</v>
      </c>
      <c r="R165">
        <f>(CB165+(Q165+2*0.95*5.67E-8*(((CB165+$B$7)+273)^4-(CB165+273)^4)-44100*G165)/(1.84*29.3*N165+8*0.95*5.67E-8*(CB165+273)^3))</f>
        <v>0</v>
      </c>
      <c r="S165">
        <f>($C$7*CC165+$D$7*CD165+$E$7*R165)</f>
        <v>0</v>
      </c>
      <c r="T165">
        <f>0.61365*exp(17.502*S165/(240.97+S165))</f>
        <v>0</v>
      </c>
      <c r="U165">
        <f>(V165/W165*100)</f>
        <v>0</v>
      </c>
      <c r="V165">
        <f>BU165*(BZ165+CA165)/1000</f>
        <v>0</v>
      </c>
      <c r="W165">
        <f>0.61365*exp(17.502*CB165/(240.97+CB165))</f>
        <v>0</v>
      </c>
      <c r="X165">
        <f>(T165-BU165*(BZ165+CA165)/1000)</f>
        <v>0</v>
      </c>
      <c r="Y165">
        <f>(-G165*44100)</f>
        <v>0</v>
      </c>
      <c r="Z165">
        <f>2*29.3*N165*0.92*(CB165-S165)</f>
        <v>0</v>
      </c>
      <c r="AA165">
        <f>2*0.95*5.67E-8*(((CB165+$B$7)+273)^4-(S165+273)^4)</f>
        <v>0</v>
      </c>
      <c r="AB165">
        <f>Q165+AA165+Y165+Z165</f>
        <v>0</v>
      </c>
      <c r="AC165">
        <v>0</v>
      </c>
      <c r="AD165">
        <v>0</v>
      </c>
      <c r="AE165">
        <f>IF(AC165*$H$13&gt;=AG165,1.0,(AG165/(AG165-AC165*$H$13)))</f>
        <v>0</v>
      </c>
      <c r="AF165">
        <f>(AE165-1)*100</f>
        <v>0</v>
      </c>
      <c r="AG165">
        <f>MAX(0,($B$13+$C$13*CG165)/(1+$D$13*CG165)*BZ165/(CB165+273)*$E$13)</f>
        <v>0</v>
      </c>
      <c r="AH165" t="s">
        <v>271</v>
      </c>
      <c r="AI165" t="s">
        <v>271</v>
      </c>
      <c r="AJ165">
        <v>0</v>
      </c>
      <c r="AK165">
        <v>0</v>
      </c>
      <c r="AL165">
        <f>AK165-AJ165</f>
        <v>0</v>
      </c>
      <c r="AM165">
        <f>AL165/AK165</f>
        <v>0</v>
      </c>
      <c r="AN165">
        <v>0</v>
      </c>
      <c r="AO165" t="s">
        <v>271</v>
      </c>
      <c r="AP165" t="s">
        <v>271</v>
      </c>
      <c r="AQ165">
        <v>0</v>
      </c>
      <c r="AR165">
        <v>0</v>
      </c>
      <c r="AS165">
        <f>1-AQ165/AR165</f>
        <v>0</v>
      </c>
      <c r="AT165">
        <v>0.5</v>
      </c>
      <c r="AU165">
        <f>BK165</f>
        <v>0</v>
      </c>
      <c r="AV165">
        <f>H165</f>
        <v>0</v>
      </c>
      <c r="AW165">
        <f>AS165*AT165*AU165</f>
        <v>0</v>
      </c>
      <c r="AX165">
        <f>BC165/AR165</f>
        <v>0</v>
      </c>
      <c r="AY165">
        <f>(AV165-AN165)/AU165</f>
        <v>0</v>
      </c>
      <c r="AZ165">
        <f>(AK165-AR165)/AR165</f>
        <v>0</v>
      </c>
      <c r="BA165" t="s">
        <v>271</v>
      </c>
      <c r="BB165">
        <v>0</v>
      </c>
      <c r="BC165">
        <f>AR165-BB165</f>
        <v>0</v>
      </c>
      <c r="BD165">
        <f>(AR165-AQ165)/(AR165-BB165)</f>
        <v>0</v>
      </c>
      <c r="BE165">
        <f>(AK165-AR165)/(AK165-BB165)</f>
        <v>0</v>
      </c>
      <c r="BF165">
        <f>(AR165-AQ165)/(AR165-AJ165)</f>
        <v>0</v>
      </c>
      <c r="BG165">
        <f>(AK165-AR165)/(AK165-AJ165)</f>
        <v>0</v>
      </c>
      <c r="BH165">
        <f>(BD165*BB165/AQ165)</f>
        <v>0</v>
      </c>
      <c r="BI165">
        <f>(1-BH165)</f>
        <v>0</v>
      </c>
      <c r="BJ165">
        <f>$B$11*CH165+$C$11*CI165+$F$11*CJ165*(1-CM165)</f>
        <v>0</v>
      </c>
      <c r="BK165">
        <f>BJ165*BL165</f>
        <v>0</v>
      </c>
      <c r="BL165">
        <f>($B$11*$D$9+$C$11*$D$9+$F$11*((CW165+CO165)/MAX(CW165+CO165+CX165, 0.1)*$I$9+CX165/MAX(CW165+CO165+CX165, 0.1)*$J$9))/($B$11+$C$11+$F$11)</f>
        <v>0</v>
      </c>
      <c r="BM165">
        <f>($B$11*$K$9+$C$11*$K$9+$F$11*((CW165+CO165)/MAX(CW165+CO165+CX165, 0.1)*$P$9+CX165/MAX(CW165+CO165+CX165, 0.1)*$Q$9))/($B$11+$C$11+$F$11)</f>
        <v>0</v>
      </c>
      <c r="BN165">
        <v>6</v>
      </c>
      <c r="BO165">
        <v>0.5</v>
      </c>
      <c r="BP165" t="s">
        <v>272</v>
      </c>
      <c r="BQ165">
        <v>2</v>
      </c>
      <c r="BR165">
        <v>1604418525.1</v>
      </c>
      <c r="BS165">
        <v>464.857</v>
      </c>
      <c r="BT165">
        <v>499.634</v>
      </c>
      <c r="BU165">
        <v>21.7725</v>
      </c>
      <c r="BV165">
        <v>20.0312</v>
      </c>
      <c r="BW165">
        <v>464.8</v>
      </c>
      <c r="BX165">
        <v>21.4444</v>
      </c>
      <c r="BY165">
        <v>500.015</v>
      </c>
      <c r="BZ165">
        <v>100.54</v>
      </c>
      <c r="CA165">
        <v>0.0999646</v>
      </c>
      <c r="CB165">
        <v>25.1399</v>
      </c>
      <c r="CC165">
        <v>24.9896</v>
      </c>
      <c r="CD165">
        <v>999.9</v>
      </c>
      <c r="CE165">
        <v>0</v>
      </c>
      <c r="CF165">
        <v>0</v>
      </c>
      <c r="CG165">
        <v>10008.8</v>
      </c>
      <c r="CH165">
        <v>0</v>
      </c>
      <c r="CI165">
        <v>1.06395</v>
      </c>
      <c r="CJ165">
        <v>1200.17</v>
      </c>
      <c r="CK165">
        <v>0.967011</v>
      </c>
      <c r="CL165">
        <v>0.032989</v>
      </c>
      <c r="CM165">
        <v>0</v>
      </c>
      <c r="CN165">
        <v>2.2429</v>
      </c>
      <c r="CO165">
        <v>0</v>
      </c>
      <c r="CP165">
        <v>8659.42</v>
      </c>
      <c r="CQ165">
        <v>11403</v>
      </c>
      <c r="CR165">
        <v>38.125</v>
      </c>
      <c r="CS165">
        <v>41.187</v>
      </c>
      <c r="CT165">
        <v>39.562</v>
      </c>
      <c r="CU165">
        <v>39.937</v>
      </c>
      <c r="CV165">
        <v>38.375</v>
      </c>
      <c r="CW165">
        <v>1160.58</v>
      </c>
      <c r="CX165">
        <v>39.59</v>
      </c>
      <c r="CY165">
        <v>0</v>
      </c>
      <c r="CZ165">
        <v>1604418524.9</v>
      </c>
      <c r="DA165">
        <v>0</v>
      </c>
      <c r="DB165">
        <v>2.58517307692308</v>
      </c>
      <c r="DC165">
        <v>-1.14965812890602</v>
      </c>
      <c r="DD165">
        <v>455.32888880128</v>
      </c>
      <c r="DE165">
        <v>8600.965</v>
      </c>
      <c r="DF165">
        <v>15</v>
      </c>
      <c r="DG165">
        <v>1604417947.1</v>
      </c>
      <c r="DH165" t="s">
        <v>273</v>
      </c>
      <c r="DI165">
        <v>1604417940.1</v>
      </c>
      <c r="DJ165">
        <v>1604417947.1</v>
      </c>
      <c r="DK165">
        <v>1</v>
      </c>
      <c r="DL165">
        <v>-0.134</v>
      </c>
      <c r="DM165">
        <v>0.013</v>
      </c>
      <c r="DN165">
        <v>0.037</v>
      </c>
      <c r="DO165">
        <v>0.31</v>
      </c>
      <c r="DP165">
        <v>420</v>
      </c>
      <c r="DQ165">
        <v>20</v>
      </c>
      <c r="DR165">
        <v>0.08</v>
      </c>
      <c r="DS165">
        <v>0.06</v>
      </c>
      <c r="DT165">
        <v>0</v>
      </c>
      <c r="DU165">
        <v>0</v>
      </c>
      <c r="DV165" t="s">
        <v>274</v>
      </c>
      <c r="DW165">
        <v>100</v>
      </c>
      <c r="DX165">
        <v>100</v>
      </c>
      <c r="DY165">
        <v>0.057</v>
      </c>
      <c r="DZ165">
        <v>0.3281</v>
      </c>
      <c r="EA165">
        <v>-0.278027610152098</v>
      </c>
      <c r="EB165">
        <v>0.00106189765250334</v>
      </c>
      <c r="EC165">
        <v>-8.23004791133579e-07</v>
      </c>
      <c r="ED165">
        <v>1.95222372915411e-10</v>
      </c>
      <c r="EE165">
        <v>0.0605696754882689</v>
      </c>
      <c r="EF165">
        <v>0.0242991256848972</v>
      </c>
      <c r="EG165">
        <v>-0.00102667963148939</v>
      </c>
      <c r="EH165">
        <v>2.21636158600722e-05</v>
      </c>
      <c r="EI165">
        <v>2</v>
      </c>
      <c r="EJ165">
        <v>2037</v>
      </c>
      <c r="EK165">
        <v>1</v>
      </c>
      <c r="EL165">
        <v>24</v>
      </c>
      <c r="EM165">
        <v>9.8</v>
      </c>
      <c r="EN165">
        <v>9.6</v>
      </c>
      <c r="EO165">
        <v>2</v>
      </c>
      <c r="EP165">
        <v>511.732</v>
      </c>
      <c r="EQ165">
        <v>527.447</v>
      </c>
      <c r="ER165">
        <v>22.7502</v>
      </c>
      <c r="ES165">
        <v>25.4495</v>
      </c>
      <c r="ET165">
        <v>30.0001</v>
      </c>
      <c r="EU165">
        <v>25.3214</v>
      </c>
      <c r="EV165">
        <v>25.2864</v>
      </c>
      <c r="EW165">
        <v>24.0538</v>
      </c>
      <c r="EX165">
        <v>26.5707</v>
      </c>
      <c r="EY165">
        <v>100</v>
      </c>
      <c r="EZ165">
        <v>22.753</v>
      </c>
      <c r="FA165">
        <v>510.54</v>
      </c>
      <c r="FB165">
        <v>20</v>
      </c>
      <c r="FC165">
        <v>102.329</v>
      </c>
      <c r="FD165">
        <v>102.097</v>
      </c>
    </row>
    <row r="166" spans="1:160">
      <c r="A166">
        <v>150</v>
      </c>
      <c r="B166">
        <v>1604418527.1</v>
      </c>
      <c r="C166">
        <v>298</v>
      </c>
      <c r="D166" t="s">
        <v>571</v>
      </c>
      <c r="E166" t="s">
        <v>572</v>
      </c>
      <c r="F166">
        <v>1604418527.1</v>
      </c>
      <c r="G166">
        <f>BY166*AE166*(BU166-BV166)/(100*BN166*(1000-AE166*BU166))</f>
        <v>0</v>
      </c>
      <c r="H166">
        <f>BY166*AE166*(BT166-BS166*(1000-AE166*BV166)/(1000-AE166*BU166))/(100*BN166)</f>
        <v>0</v>
      </c>
      <c r="I166">
        <f>BS166 - IF(AE166&gt;1, H166*BN166*100.0/(AG166*CG166), 0)</f>
        <v>0</v>
      </c>
      <c r="J166">
        <f>((P166-G166/2)*I166-H166)/(P166+G166/2)</f>
        <v>0</v>
      </c>
      <c r="K166">
        <f>J166*(BZ166+CA166)/1000.0</f>
        <v>0</v>
      </c>
      <c r="L166">
        <f>(BS166 - IF(AE166&gt;1, H166*BN166*100.0/(AG166*CG166), 0))*(BZ166+CA166)/1000.0</f>
        <v>0</v>
      </c>
      <c r="M166">
        <f>2.0/((1/O166-1/N166)+SIGN(O166)*SQRT((1/O166-1/N166)*(1/O166-1/N166) + 4*BO166/((BO166+1)*(BO166+1))*(2*1/O166*1/N166-1/N166*1/N166)))</f>
        <v>0</v>
      </c>
      <c r="N166">
        <f>IF(LEFT(BP166,1)&lt;&gt;"0",IF(LEFT(BP166,1)="1",3.0,BQ166),$D$5+$E$5*(CG166*BZ166/($K$5*1000))+$F$5*(CG166*BZ166/($K$5*1000))*MAX(MIN(BN166,$J$5),$I$5)*MAX(MIN(BN166,$J$5),$I$5)+$G$5*MAX(MIN(BN166,$J$5),$I$5)*(CG166*BZ166/($K$5*1000))+$H$5*(CG166*BZ166/($K$5*1000))*(CG166*BZ166/($K$5*1000)))</f>
        <v>0</v>
      </c>
      <c r="O166">
        <f>G166*(1000-(1000*0.61365*exp(17.502*S166/(240.97+S166))/(BZ166+CA166)+BU166)/2)/(1000*0.61365*exp(17.502*S166/(240.97+S166))/(BZ166+CA166)-BU166)</f>
        <v>0</v>
      </c>
      <c r="P166">
        <f>1/((BO166+1)/(M166/1.6)+1/(N166/1.37)) + BO166/((BO166+1)/(M166/1.6) + BO166/(N166/1.37))</f>
        <v>0</v>
      </c>
      <c r="Q166">
        <f>(BK166*BM166)</f>
        <v>0</v>
      </c>
      <c r="R166">
        <f>(CB166+(Q166+2*0.95*5.67E-8*(((CB166+$B$7)+273)^4-(CB166+273)^4)-44100*G166)/(1.84*29.3*N166+8*0.95*5.67E-8*(CB166+273)^3))</f>
        <v>0</v>
      </c>
      <c r="S166">
        <f>($C$7*CC166+$D$7*CD166+$E$7*R166)</f>
        <v>0</v>
      </c>
      <c r="T166">
        <f>0.61365*exp(17.502*S166/(240.97+S166))</f>
        <v>0</v>
      </c>
      <c r="U166">
        <f>(V166/W166*100)</f>
        <v>0</v>
      </c>
      <c r="V166">
        <f>BU166*(BZ166+CA166)/1000</f>
        <v>0</v>
      </c>
      <c r="W166">
        <f>0.61365*exp(17.502*CB166/(240.97+CB166))</f>
        <v>0</v>
      </c>
      <c r="X166">
        <f>(T166-BU166*(BZ166+CA166)/1000)</f>
        <v>0</v>
      </c>
      <c r="Y166">
        <f>(-G166*44100)</f>
        <v>0</v>
      </c>
      <c r="Z166">
        <f>2*29.3*N166*0.92*(CB166-S166)</f>
        <v>0</v>
      </c>
      <c r="AA166">
        <f>2*0.95*5.67E-8*(((CB166+$B$7)+273)^4-(S166+273)^4)</f>
        <v>0</v>
      </c>
      <c r="AB166">
        <f>Q166+AA166+Y166+Z166</f>
        <v>0</v>
      </c>
      <c r="AC166">
        <v>0</v>
      </c>
      <c r="AD166">
        <v>0</v>
      </c>
      <c r="AE166">
        <f>IF(AC166*$H$13&gt;=AG166,1.0,(AG166/(AG166-AC166*$H$13)))</f>
        <v>0</v>
      </c>
      <c r="AF166">
        <f>(AE166-1)*100</f>
        <v>0</v>
      </c>
      <c r="AG166">
        <f>MAX(0,($B$13+$C$13*CG166)/(1+$D$13*CG166)*BZ166/(CB166+273)*$E$13)</f>
        <v>0</v>
      </c>
      <c r="AH166" t="s">
        <v>271</v>
      </c>
      <c r="AI166" t="s">
        <v>271</v>
      </c>
      <c r="AJ166">
        <v>0</v>
      </c>
      <c r="AK166">
        <v>0</v>
      </c>
      <c r="AL166">
        <f>AK166-AJ166</f>
        <v>0</v>
      </c>
      <c r="AM166">
        <f>AL166/AK166</f>
        <v>0</v>
      </c>
      <c r="AN166">
        <v>0</v>
      </c>
      <c r="AO166" t="s">
        <v>271</v>
      </c>
      <c r="AP166" t="s">
        <v>271</v>
      </c>
      <c r="AQ166">
        <v>0</v>
      </c>
      <c r="AR166">
        <v>0</v>
      </c>
      <c r="AS166">
        <f>1-AQ166/AR166</f>
        <v>0</v>
      </c>
      <c r="AT166">
        <v>0.5</v>
      </c>
      <c r="AU166">
        <f>BK166</f>
        <v>0</v>
      </c>
      <c r="AV166">
        <f>H166</f>
        <v>0</v>
      </c>
      <c r="AW166">
        <f>AS166*AT166*AU166</f>
        <v>0</v>
      </c>
      <c r="AX166">
        <f>BC166/AR166</f>
        <v>0</v>
      </c>
      <c r="AY166">
        <f>(AV166-AN166)/AU166</f>
        <v>0</v>
      </c>
      <c r="AZ166">
        <f>(AK166-AR166)/AR166</f>
        <v>0</v>
      </c>
      <c r="BA166" t="s">
        <v>271</v>
      </c>
      <c r="BB166">
        <v>0</v>
      </c>
      <c r="BC166">
        <f>AR166-BB166</f>
        <v>0</v>
      </c>
      <c r="BD166">
        <f>(AR166-AQ166)/(AR166-BB166)</f>
        <v>0</v>
      </c>
      <c r="BE166">
        <f>(AK166-AR166)/(AK166-BB166)</f>
        <v>0</v>
      </c>
      <c r="BF166">
        <f>(AR166-AQ166)/(AR166-AJ166)</f>
        <v>0</v>
      </c>
      <c r="BG166">
        <f>(AK166-AR166)/(AK166-AJ166)</f>
        <v>0</v>
      </c>
      <c r="BH166">
        <f>(BD166*BB166/AQ166)</f>
        <v>0</v>
      </c>
      <c r="BI166">
        <f>(1-BH166)</f>
        <v>0</v>
      </c>
      <c r="BJ166">
        <f>$B$11*CH166+$C$11*CI166+$F$11*CJ166*(1-CM166)</f>
        <v>0</v>
      </c>
      <c r="BK166">
        <f>BJ166*BL166</f>
        <v>0</v>
      </c>
      <c r="BL166">
        <f>($B$11*$D$9+$C$11*$D$9+$F$11*((CW166+CO166)/MAX(CW166+CO166+CX166, 0.1)*$I$9+CX166/MAX(CW166+CO166+CX166, 0.1)*$J$9))/($B$11+$C$11+$F$11)</f>
        <v>0</v>
      </c>
      <c r="BM166">
        <f>($B$11*$K$9+$C$11*$K$9+$F$11*((CW166+CO166)/MAX(CW166+CO166+CX166, 0.1)*$P$9+CX166/MAX(CW166+CO166+CX166, 0.1)*$Q$9))/($B$11+$C$11+$F$11)</f>
        <v>0</v>
      </c>
      <c r="BN166">
        <v>6</v>
      </c>
      <c r="BO166">
        <v>0.5</v>
      </c>
      <c r="BP166" t="s">
        <v>272</v>
      </c>
      <c r="BQ166">
        <v>2</v>
      </c>
      <c r="BR166">
        <v>1604418527.1</v>
      </c>
      <c r="BS166">
        <v>468.075</v>
      </c>
      <c r="BT166">
        <v>503.001</v>
      </c>
      <c r="BU166">
        <v>21.7711</v>
      </c>
      <c r="BV166">
        <v>20.0317</v>
      </c>
      <c r="BW166">
        <v>468.016</v>
      </c>
      <c r="BX166">
        <v>21.4431</v>
      </c>
      <c r="BY166">
        <v>499.927</v>
      </c>
      <c r="BZ166">
        <v>100.54</v>
      </c>
      <c r="CA166">
        <v>0.099574</v>
      </c>
      <c r="CB166">
        <v>25.1407</v>
      </c>
      <c r="CC166">
        <v>24.9942</v>
      </c>
      <c r="CD166">
        <v>999.9</v>
      </c>
      <c r="CE166">
        <v>0</v>
      </c>
      <c r="CF166">
        <v>0</v>
      </c>
      <c r="CG166">
        <v>10024.4</v>
      </c>
      <c r="CH166">
        <v>0</v>
      </c>
      <c r="CI166">
        <v>1.06395</v>
      </c>
      <c r="CJ166">
        <v>1200.17</v>
      </c>
      <c r="CK166">
        <v>0.967011</v>
      </c>
      <c r="CL166">
        <v>0.032989</v>
      </c>
      <c r="CM166">
        <v>0</v>
      </c>
      <c r="CN166">
        <v>2.6763</v>
      </c>
      <c r="CO166">
        <v>0</v>
      </c>
      <c r="CP166">
        <v>8677.6</v>
      </c>
      <c r="CQ166">
        <v>11403</v>
      </c>
      <c r="CR166">
        <v>38.125</v>
      </c>
      <c r="CS166">
        <v>41.187</v>
      </c>
      <c r="CT166">
        <v>39.562</v>
      </c>
      <c r="CU166">
        <v>39.937</v>
      </c>
      <c r="CV166">
        <v>38.375</v>
      </c>
      <c r="CW166">
        <v>1160.58</v>
      </c>
      <c r="CX166">
        <v>39.59</v>
      </c>
      <c r="CY166">
        <v>0</v>
      </c>
      <c r="CZ166">
        <v>1604418527.3</v>
      </c>
      <c r="DA166">
        <v>0</v>
      </c>
      <c r="DB166">
        <v>2.57355769230769</v>
      </c>
      <c r="DC166">
        <v>0.343921362624411</v>
      </c>
      <c r="DD166">
        <v>452.481709613967</v>
      </c>
      <c r="DE166">
        <v>8619.14653846154</v>
      </c>
      <c r="DF166">
        <v>15</v>
      </c>
      <c r="DG166">
        <v>1604417947.1</v>
      </c>
      <c r="DH166" t="s">
        <v>273</v>
      </c>
      <c r="DI166">
        <v>1604417940.1</v>
      </c>
      <c r="DJ166">
        <v>1604417947.1</v>
      </c>
      <c r="DK166">
        <v>1</v>
      </c>
      <c r="DL166">
        <v>-0.134</v>
      </c>
      <c r="DM166">
        <v>0.013</v>
      </c>
      <c r="DN166">
        <v>0.037</v>
      </c>
      <c r="DO166">
        <v>0.31</v>
      </c>
      <c r="DP166">
        <v>420</v>
      </c>
      <c r="DQ166">
        <v>20</v>
      </c>
      <c r="DR166">
        <v>0.08</v>
      </c>
      <c r="DS166">
        <v>0.06</v>
      </c>
      <c r="DT166">
        <v>0</v>
      </c>
      <c r="DU166">
        <v>0</v>
      </c>
      <c r="DV166" t="s">
        <v>274</v>
      </c>
      <c r="DW166">
        <v>100</v>
      </c>
      <c r="DX166">
        <v>100</v>
      </c>
      <c r="DY166">
        <v>0.059</v>
      </c>
      <c r="DZ166">
        <v>0.328</v>
      </c>
      <c r="EA166">
        <v>-0.278027610152098</v>
      </c>
      <c r="EB166">
        <v>0.00106189765250334</v>
      </c>
      <c r="EC166">
        <v>-8.23004791133579e-07</v>
      </c>
      <c r="ED166">
        <v>1.95222372915411e-10</v>
      </c>
      <c r="EE166">
        <v>0.0605696754882689</v>
      </c>
      <c r="EF166">
        <v>0.0242991256848972</v>
      </c>
      <c r="EG166">
        <v>-0.00102667963148939</v>
      </c>
      <c r="EH166">
        <v>2.21636158600722e-05</v>
      </c>
      <c r="EI166">
        <v>2</v>
      </c>
      <c r="EJ166">
        <v>2037</v>
      </c>
      <c r="EK166">
        <v>1</v>
      </c>
      <c r="EL166">
        <v>24</v>
      </c>
      <c r="EM166">
        <v>9.8</v>
      </c>
      <c r="EN166">
        <v>9.7</v>
      </c>
      <c r="EO166">
        <v>2</v>
      </c>
      <c r="EP166">
        <v>511.56</v>
      </c>
      <c r="EQ166">
        <v>527.486</v>
      </c>
      <c r="ER166">
        <v>22.7526</v>
      </c>
      <c r="ES166">
        <v>25.4495</v>
      </c>
      <c r="ET166">
        <v>30.0001</v>
      </c>
      <c r="EU166">
        <v>25.3214</v>
      </c>
      <c r="EV166">
        <v>25.2864</v>
      </c>
      <c r="EW166">
        <v>24.1897</v>
      </c>
      <c r="EX166">
        <v>26.5707</v>
      </c>
      <c r="EY166">
        <v>100</v>
      </c>
      <c r="EZ166">
        <v>22.753</v>
      </c>
      <c r="FA166">
        <v>515.56</v>
      </c>
      <c r="FB166">
        <v>20</v>
      </c>
      <c r="FC166">
        <v>102.329</v>
      </c>
      <c r="FD166">
        <v>102.097</v>
      </c>
    </row>
    <row r="167" spans="1:160">
      <c r="A167">
        <v>151</v>
      </c>
      <c r="B167">
        <v>1604418529.1</v>
      </c>
      <c r="C167">
        <v>300</v>
      </c>
      <c r="D167" t="s">
        <v>573</v>
      </c>
      <c r="E167" t="s">
        <v>574</v>
      </c>
      <c r="F167">
        <v>1604418529.1</v>
      </c>
      <c r="G167">
        <f>BY167*AE167*(BU167-BV167)/(100*BN167*(1000-AE167*BU167))</f>
        <v>0</v>
      </c>
      <c r="H167">
        <f>BY167*AE167*(BT167-BS167*(1000-AE167*BV167)/(1000-AE167*BU167))/(100*BN167)</f>
        <v>0</v>
      </c>
      <c r="I167">
        <f>BS167 - IF(AE167&gt;1, H167*BN167*100.0/(AG167*CG167), 0)</f>
        <v>0</v>
      </c>
      <c r="J167">
        <f>((P167-G167/2)*I167-H167)/(P167+G167/2)</f>
        <v>0</v>
      </c>
      <c r="K167">
        <f>J167*(BZ167+CA167)/1000.0</f>
        <v>0</v>
      </c>
      <c r="L167">
        <f>(BS167 - IF(AE167&gt;1, H167*BN167*100.0/(AG167*CG167), 0))*(BZ167+CA167)/1000.0</f>
        <v>0</v>
      </c>
      <c r="M167">
        <f>2.0/((1/O167-1/N167)+SIGN(O167)*SQRT((1/O167-1/N167)*(1/O167-1/N167) + 4*BO167/((BO167+1)*(BO167+1))*(2*1/O167*1/N167-1/N167*1/N167)))</f>
        <v>0</v>
      </c>
      <c r="N167">
        <f>IF(LEFT(BP167,1)&lt;&gt;"0",IF(LEFT(BP167,1)="1",3.0,BQ167),$D$5+$E$5*(CG167*BZ167/($K$5*1000))+$F$5*(CG167*BZ167/($K$5*1000))*MAX(MIN(BN167,$J$5),$I$5)*MAX(MIN(BN167,$J$5),$I$5)+$G$5*MAX(MIN(BN167,$J$5),$I$5)*(CG167*BZ167/($K$5*1000))+$H$5*(CG167*BZ167/($K$5*1000))*(CG167*BZ167/($K$5*1000)))</f>
        <v>0</v>
      </c>
      <c r="O167">
        <f>G167*(1000-(1000*0.61365*exp(17.502*S167/(240.97+S167))/(BZ167+CA167)+BU167)/2)/(1000*0.61365*exp(17.502*S167/(240.97+S167))/(BZ167+CA167)-BU167)</f>
        <v>0</v>
      </c>
      <c r="P167">
        <f>1/((BO167+1)/(M167/1.6)+1/(N167/1.37)) + BO167/((BO167+1)/(M167/1.6) + BO167/(N167/1.37))</f>
        <v>0</v>
      </c>
      <c r="Q167">
        <f>(BK167*BM167)</f>
        <v>0</v>
      </c>
      <c r="R167">
        <f>(CB167+(Q167+2*0.95*5.67E-8*(((CB167+$B$7)+273)^4-(CB167+273)^4)-44100*G167)/(1.84*29.3*N167+8*0.95*5.67E-8*(CB167+273)^3))</f>
        <v>0</v>
      </c>
      <c r="S167">
        <f>($C$7*CC167+$D$7*CD167+$E$7*R167)</f>
        <v>0</v>
      </c>
      <c r="T167">
        <f>0.61365*exp(17.502*S167/(240.97+S167))</f>
        <v>0</v>
      </c>
      <c r="U167">
        <f>(V167/W167*100)</f>
        <v>0</v>
      </c>
      <c r="V167">
        <f>BU167*(BZ167+CA167)/1000</f>
        <v>0</v>
      </c>
      <c r="W167">
        <f>0.61365*exp(17.502*CB167/(240.97+CB167))</f>
        <v>0</v>
      </c>
      <c r="X167">
        <f>(T167-BU167*(BZ167+CA167)/1000)</f>
        <v>0</v>
      </c>
      <c r="Y167">
        <f>(-G167*44100)</f>
        <v>0</v>
      </c>
      <c r="Z167">
        <f>2*29.3*N167*0.92*(CB167-S167)</f>
        <v>0</v>
      </c>
      <c r="AA167">
        <f>2*0.95*5.67E-8*(((CB167+$B$7)+273)^4-(S167+273)^4)</f>
        <v>0</v>
      </c>
      <c r="AB167">
        <f>Q167+AA167+Y167+Z167</f>
        <v>0</v>
      </c>
      <c r="AC167">
        <v>0</v>
      </c>
      <c r="AD167">
        <v>0</v>
      </c>
      <c r="AE167">
        <f>IF(AC167*$H$13&gt;=AG167,1.0,(AG167/(AG167-AC167*$H$13)))</f>
        <v>0</v>
      </c>
      <c r="AF167">
        <f>(AE167-1)*100</f>
        <v>0</v>
      </c>
      <c r="AG167">
        <f>MAX(0,($B$13+$C$13*CG167)/(1+$D$13*CG167)*BZ167/(CB167+273)*$E$13)</f>
        <v>0</v>
      </c>
      <c r="AH167" t="s">
        <v>271</v>
      </c>
      <c r="AI167" t="s">
        <v>271</v>
      </c>
      <c r="AJ167">
        <v>0</v>
      </c>
      <c r="AK167">
        <v>0</v>
      </c>
      <c r="AL167">
        <f>AK167-AJ167</f>
        <v>0</v>
      </c>
      <c r="AM167">
        <f>AL167/AK167</f>
        <v>0</v>
      </c>
      <c r="AN167">
        <v>0</v>
      </c>
      <c r="AO167" t="s">
        <v>271</v>
      </c>
      <c r="AP167" t="s">
        <v>271</v>
      </c>
      <c r="AQ167">
        <v>0</v>
      </c>
      <c r="AR167">
        <v>0</v>
      </c>
      <c r="AS167">
        <f>1-AQ167/AR167</f>
        <v>0</v>
      </c>
      <c r="AT167">
        <v>0.5</v>
      </c>
      <c r="AU167">
        <f>BK167</f>
        <v>0</v>
      </c>
      <c r="AV167">
        <f>H167</f>
        <v>0</v>
      </c>
      <c r="AW167">
        <f>AS167*AT167*AU167</f>
        <v>0</v>
      </c>
      <c r="AX167">
        <f>BC167/AR167</f>
        <v>0</v>
      </c>
      <c r="AY167">
        <f>(AV167-AN167)/AU167</f>
        <v>0</v>
      </c>
      <c r="AZ167">
        <f>(AK167-AR167)/AR167</f>
        <v>0</v>
      </c>
      <c r="BA167" t="s">
        <v>271</v>
      </c>
      <c r="BB167">
        <v>0</v>
      </c>
      <c r="BC167">
        <f>AR167-BB167</f>
        <v>0</v>
      </c>
      <c r="BD167">
        <f>(AR167-AQ167)/(AR167-BB167)</f>
        <v>0</v>
      </c>
      <c r="BE167">
        <f>(AK167-AR167)/(AK167-BB167)</f>
        <v>0</v>
      </c>
      <c r="BF167">
        <f>(AR167-AQ167)/(AR167-AJ167)</f>
        <v>0</v>
      </c>
      <c r="BG167">
        <f>(AK167-AR167)/(AK167-AJ167)</f>
        <v>0</v>
      </c>
      <c r="BH167">
        <f>(BD167*BB167/AQ167)</f>
        <v>0</v>
      </c>
      <c r="BI167">
        <f>(1-BH167)</f>
        <v>0</v>
      </c>
      <c r="BJ167">
        <f>$B$11*CH167+$C$11*CI167+$F$11*CJ167*(1-CM167)</f>
        <v>0</v>
      </c>
      <c r="BK167">
        <f>BJ167*BL167</f>
        <v>0</v>
      </c>
      <c r="BL167">
        <f>($B$11*$D$9+$C$11*$D$9+$F$11*((CW167+CO167)/MAX(CW167+CO167+CX167, 0.1)*$I$9+CX167/MAX(CW167+CO167+CX167, 0.1)*$J$9))/($B$11+$C$11+$F$11)</f>
        <v>0</v>
      </c>
      <c r="BM167">
        <f>($B$11*$K$9+$C$11*$K$9+$F$11*((CW167+CO167)/MAX(CW167+CO167+CX167, 0.1)*$P$9+CX167/MAX(CW167+CO167+CX167, 0.1)*$Q$9))/($B$11+$C$11+$F$11)</f>
        <v>0</v>
      </c>
      <c r="BN167">
        <v>6</v>
      </c>
      <c r="BO167">
        <v>0.5</v>
      </c>
      <c r="BP167" t="s">
        <v>272</v>
      </c>
      <c r="BQ167">
        <v>2</v>
      </c>
      <c r="BR167">
        <v>1604418529.1</v>
      </c>
      <c r="BS167">
        <v>471.282</v>
      </c>
      <c r="BT167">
        <v>506.134</v>
      </c>
      <c r="BU167">
        <v>21.7705</v>
      </c>
      <c r="BV167">
        <v>20.0328</v>
      </c>
      <c r="BW167">
        <v>471.222</v>
      </c>
      <c r="BX167">
        <v>21.4424</v>
      </c>
      <c r="BY167">
        <v>500.043</v>
      </c>
      <c r="BZ167">
        <v>100.539</v>
      </c>
      <c r="CA167">
        <v>0.0999493</v>
      </c>
      <c r="CB167">
        <v>25.1394</v>
      </c>
      <c r="CC167">
        <v>24.9951</v>
      </c>
      <c r="CD167">
        <v>999.9</v>
      </c>
      <c r="CE167">
        <v>0</v>
      </c>
      <c r="CF167">
        <v>0</v>
      </c>
      <c r="CG167">
        <v>10035.6</v>
      </c>
      <c r="CH167">
        <v>0</v>
      </c>
      <c r="CI167">
        <v>1.06395</v>
      </c>
      <c r="CJ167">
        <v>1200.18</v>
      </c>
      <c r="CK167">
        <v>0.967011</v>
      </c>
      <c r="CL167">
        <v>0.032989</v>
      </c>
      <c r="CM167">
        <v>0</v>
      </c>
      <c r="CN167">
        <v>2.7786</v>
      </c>
      <c r="CO167">
        <v>0</v>
      </c>
      <c r="CP167">
        <v>8691.57</v>
      </c>
      <c r="CQ167">
        <v>11403.2</v>
      </c>
      <c r="CR167">
        <v>38.125</v>
      </c>
      <c r="CS167">
        <v>41.187</v>
      </c>
      <c r="CT167">
        <v>39.562</v>
      </c>
      <c r="CU167">
        <v>39.937</v>
      </c>
      <c r="CV167">
        <v>38.437</v>
      </c>
      <c r="CW167">
        <v>1160.59</v>
      </c>
      <c r="CX167">
        <v>39.59</v>
      </c>
      <c r="CY167">
        <v>0</v>
      </c>
      <c r="CZ167">
        <v>1604418529.1</v>
      </c>
      <c r="DA167">
        <v>0</v>
      </c>
      <c r="DB167">
        <v>2.591772</v>
      </c>
      <c r="DC167">
        <v>0.551653840828726</v>
      </c>
      <c r="DD167">
        <v>455.71846210479</v>
      </c>
      <c r="DE167">
        <v>8635.1212</v>
      </c>
      <c r="DF167">
        <v>15</v>
      </c>
      <c r="DG167">
        <v>1604417947.1</v>
      </c>
      <c r="DH167" t="s">
        <v>273</v>
      </c>
      <c r="DI167">
        <v>1604417940.1</v>
      </c>
      <c r="DJ167">
        <v>1604417947.1</v>
      </c>
      <c r="DK167">
        <v>1</v>
      </c>
      <c r="DL167">
        <v>-0.134</v>
      </c>
      <c r="DM167">
        <v>0.013</v>
      </c>
      <c r="DN167">
        <v>0.037</v>
      </c>
      <c r="DO167">
        <v>0.31</v>
      </c>
      <c r="DP167">
        <v>420</v>
      </c>
      <c r="DQ167">
        <v>20</v>
      </c>
      <c r="DR167">
        <v>0.08</v>
      </c>
      <c r="DS167">
        <v>0.06</v>
      </c>
      <c r="DT167">
        <v>0</v>
      </c>
      <c r="DU167">
        <v>0</v>
      </c>
      <c r="DV167" t="s">
        <v>274</v>
      </c>
      <c r="DW167">
        <v>100</v>
      </c>
      <c r="DX167">
        <v>100</v>
      </c>
      <c r="DY167">
        <v>0.06</v>
      </c>
      <c r="DZ167">
        <v>0.3281</v>
      </c>
      <c r="EA167">
        <v>-0.278027610152098</v>
      </c>
      <c r="EB167">
        <v>0.00106189765250334</v>
      </c>
      <c r="EC167">
        <v>-8.23004791133579e-07</v>
      </c>
      <c r="ED167">
        <v>1.95222372915411e-10</v>
      </c>
      <c r="EE167">
        <v>0.0605696754882689</v>
      </c>
      <c r="EF167">
        <v>0.0242991256848972</v>
      </c>
      <c r="EG167">
        <v>-0.00102667963148939</v>
      </c>
      <c r="EH167">
        <v>2.21636158600722e-05</v>
      </c>
      <c r="EI167">
        <v>2</v>
      </c>
      <c r="EJ167">
        <v>2037</v>
      </c>
      <c r="EK167">
        <v>1</v>
      </c>
      <c r="EL167">
        <v>24</v>
      </c>
      <c r="EM167">
        <v>9.8</v>
      </c>
      <c r="EN167">
        <v>9.7</v>
      </c>
      <c r="EO167">
        <v>2</v>
      </c>
      <c r="EP167">
        <v>511.746</v>
      </c>
      <c r="EQ167">
        <v>527.294</v>
      </c>
      <c r="ER167">
        <v>22.7546</v>
      </c>
      <c r="ES167">
        <v>25.4495</v>
      </c>
      <c r="ET167">
        <v>30.0001</v>
      </c>
      <c r="EU167">
        <v>25.3214</v>
      </c>
      <c r="EV167">
        <v>25.2864</v>
      </c>
      <c r="EW167">
        <v>24.2953</v>
      </c>
      <c r="EX167">
        <v>26.5707</v>
      </c>
      <c r="EY167">
        <v>100</v>
      </c>
      <c r="EZ167">
        <v>22.7592</v>
      </c>
      <c r="FA167">
        <v>515.56</v>
      </c>
      <c r="FB167">
        <v>20</v>
      </c>
      <c r="FC167">
        <v>102.328</v>
      </c>
      <c r="FD167">
        <v>102.098</v>
      </c>
    </row>
    <row r="168" spans="1:160">
      <c r="A168">
        <v>152</v>
      </c>
      <c r="B168">
        <v>1604418531.1</v>
      </c>
      <c r="C168">
        <v>302</v>
      </c>
      <c r="D168" t="s">
        <v>575</v>
      </c>
      <c r="E168" t="s">
        <v>576</v>
      </c>
      <c r="F168">
        <v>1604418531.1</v>
      </c>
      <c r="G168">
        <f>BY168*AE168*(BU168-BV168)/(100*BN168*(1000-AE168*BU168))</f>
        <v>0</v>
      </c>
      <c r="H168">
        <f>BY168*AE168*(BT168-BS168*(1000-AE168*BV168)/(1000-AE168*BU168))/(100*BN168)</f>
        <v>0</v>
      </c>
      <c r="I168">
        <f>BS168 - IF(AE168&gt;1, H168*BN168*100.0/(AG168*CG168), 0)</f>
        <v>0</v>
      </c>
      <c r="J168">
        <f>((P168-G168/2)*I168-H168)/(P168+G168/2)</f>
        <v>0</v>
      </c>
      <c r="K168">
        <f>J168*(BZ168+CA168)/1000.0</f>
        <v>0</v>
      </c>
      <c r="L168">
        <f>(BS168 - IF(AE168&gt;1, H168*BN168*100.0/(AG168*CG168), 0))*(BZ168+CA168)/1000.0</f>
        <v>0</v>
      </c>
      <c r="M168">
        <f>2.0/((1/O168-1/N168)+SIGN(O168)*SQRT((1/O168-1/N168)*(1/O168-1/N168) + 4*BO168/((BO168+1)*(BO168+1))*(2*1/O168*1/N168-1/N168*1/N168)))</f>
        <v>0</v>
      </c>
      <c r="N168">
        <f>IF(LEFT(BP168,1)&lt;&gt;"0",IF(LEFT(BP168,1)="1",3.0,BQ168),$D$5+$E$5*(CG168*BZ168/($K$5*1000))+$F$5*(CG168*BZ168/($K$5*1000))*MAX(MIN(BN168,$J$5),$I$5)*MAX(MIN(BN168,$J$5),$I$5)+$G$5*MAX(MIN(BN168,$J$5),$I$5)*(CG168*BZ168/($K$5*1000))+$H$5*(CG168*BZ168/($K$5*1000))*(CG168*BZ168/($K$5*1000)))</f>
        <v>0</v>
      </c>
      <c r="O168">
        <f>G168*(1000-(1000*0.61365*exp(17.502*S168/(240.97+S168))/(BZ168+CA168)+BU168)/2)/(1000*0.61365*exp(17.502*S168/(240.97+S168))/(BZ168+CA168)-BU168)</f>
        <v>0</v>
      </c>
      <c r="P168">
        <f>1/((BO168+1)/(M168/1.6)+1/(N168/1.37)) + BO168/((BO168+1)/(M168/1.6) + BO168/(N168/1.37))</f>
        <v>0</v>
      </c>
      <c r="Q168">
        <f>(BK168*BM168)</f>
        <v>0</v>
      </c>
      <c r="R168">
        <f>(CB168+(Q168+2*0.95*5.67E-8*(((CB168+$B$7)+273)^4-(CB168+273)^4)-44100*G168)/(1.84*29.3*N168+8*0.95*5.67E-8*(CB168+273)^3))</f>
        <v>0</v>
      </c>
      <c r="S168">
        <f>($C$7*CC168+$D$7*CD168+$E$7*R168)</f>
        <v>0</v>
      </c>
      <c r="T168">
        <f>0.61365*exp(17.502*S168/(240.97+S168))</f>
        <v>0</v>
      </c>
      <c r="U168">
        <f>(V168/W168*100)</f>
        <v>0</v>
      </c>
      <c r="V168">
        <f>BU168*(BZ168+CA168)/1000</f>
        <v>0</v>
      </c>
      <c r="W168">
        <f>0.61365*exp(17.502*CB168/(240.97+CB168))</f>
        <v>0</v>
      </c>
      <c r="X168">
        <f>(T168-BU168*(BZ168+CA168)/1000)</f>
        <v>0</v>
      </c>
      <c r="Y168">
        <f>(-G168*44100)</f>
        <v>0</v>
      </c>
      <c r="Z168">
        <f>2*29.3*N168*0.92*(CB168-S168)</f>
        <v>0</v>
      </c>
      <c r="AA168">
        <f>2*0.95*5.67E-8*(((CB168+$B$7)+273)^4-(S168+273)^4)</f>
        <v>0</v>
      </c>
      <c r="AB168">
        <f>Q168+AA168+Y168+Z168</f>
        <v>0</v>
      </c>
      <c r="AC168">
        <v>0</v>
      </c>
      <c r="AD168">
        <v>0</v>
      </c>
      <c r="AE168">
        <f>IF(AC168*$H$13&gt;=AG168,1.0,(AG168/(AG168-AC168*$H$13)))</f>
        <v>0</v>
      </c>
      <c r="AF168">
        <f>(AE168-1)*100</f>
        <v>0</v>
      </c>
      <c r="AG168">
        <f>MAX(0,($B$13+$C$13*CG168)/(1+$D$13*CG168)*BZ168/(CB168+273)*$E$13)</f>
        <v>0</v>
      </c>
      <c r="AH168" t="s">
        <v>271</v>
      </c>
      <c r="AI168" t="s">
        <v>271</v>
      </c>
      <c r="AJ168">
        <v>0</v>
      </c>
      <c r="AK168">
        <v>0</v>
      </c>
      <c r="AL168">
        <f>AK168-AJ168</f>
        <v>0</v>
      </c>
      <c r="AM168">
        <f>AL168/AK168</f>
        <v>0</v>
      </c>
      <c r="AN168">
        <v>0</v>
      </c>
      <c r="AO168" t="s">
        <v>271</v>
      </c>
      <c r="AP168" t="s">
        <v>271</v>
      </c>
      <c r="AQ168">
        <v>0</v>
      </c>
      <c r="AR168">
        <v>0</v>
      </c>
      <c r="AS168">
        <f>1-AQ168/AR168</f>
        <v>0</v>
      </c>
      <c r="AT168">
        <v>0.5</v>
      </c>
      <c r="AU168">
        <f>BK168</f>
        <v>0</v>
      </c>
      <c r="AV168">
        <f>H168</f>
        <v>0</v>
      </c>
      <c r="AW168">
        <f>AS168*AT168*AU168</f>
        <v>0</v>
      </c>
      <c r="AX168">
        <f>BC168/AR168</f>
        <v>0</v>
      </c>
      <c r="AY168">
        <f>(AV168-AN168)/AU168</f>
        <v>0</v>
      </c>
      <c r="AZ168">
        <f>(AK168-AR168)/AR168</f>
        <v>0</v>
      </c>
      <c r="BA168" t="s">
        <v>271</v>
      </c>
      <c r="BB168">
        <v>0</v>
      </c>
      <c r="BC168">
        <f>AR168-BB168</f>
        <v>0</v>
      </c>
      <c r="BD168">
        <f>(AR168-AQ168)/(AR168-BB168)</f>
        <v>0</v>
      </c>
      <c r="BE168">
        <f>(AK168-AR168)/(AK168-BB168)</f>
        <v>0</v>
      </c>
      <c r="BF168">
        <f>(AR168-AQ168)/(AR168-AJ168)</f>
        <v>0</v>
      </c>
      <c r="BG168">
        <f>(AK168-AR168)/(AK168-AJ168)</f>
        <v>0</v>
      </c>
      <c r="BH168">
        <f>(BD168*BB168/AQ168)</f>
        <v>0</v>
      </c>
      <c r="BI168">
        <f>(1-BH168)</f>
        <v>0</v>
      </c>
      <c r="BJ168">
        <f>$B$11*CH168+$C$11*CI168+$F$11*CJ168*(1-CM168)</f>
        <v>0</v>
      </c>
      <c r="BK168">
        <f>BJ168*BL168</f>
        <v>0</v>
      </c>
      <c r="BL168">
        <f>($B$11*$D$9+$C$11*$D$9+$F$11*((CW168+CO168)/MAX(CW168+CO168+CX168, 0.1)*$I$9+CX168/MAX(CW168+CO168+CX168, 0.1)*$J$9))/($B$11+$C$11+$F$11)</f>
        <v>0</v>
      </c>
      <c r="BM168">
        <f>($B$11*$K$9+$C$11*$K$9+$F$11*((CW168+CO168)/MAX(CW168+CO168+CX168, 0.1)*$P$9+CX168/MAX(CW168+CO168+CX168, 0.1)*$Q$9))/($B$11+$C$11+$F$11)</f>
        <v>0</v>
      </c>
      <c r="BN168">
        <v>6</v>
      </c>
      <c r="BO168">
        <v>0.5</v>
      </c>
      <c r="BP168" t="s">
        <v>272</v>
      </c>
      <c r="BQ168">
        <v>2</v>
      </c>
      <c r="BR168">
        <v>1604418531.1</v>
      </c>
      <c r="BS168">
        <v>474.417</v>
      </c>
      <c r="BT168">
        <v>509.486</v>
      </c>
      <c r="BU168">
        <v>21.7693</v>
      </c>
      <c r="BV168">
        <v>20.0332</v>
      </c>
      <c r="BW168">
        <v>474.355</v>
      </c>
      <c r="BX168">
        <v>21.4412</v>
      </c>
      <c r="BY168">
        <v>500.018</v>
      </c>
      <c r="BZ168">
        <v>100.539</v>
      </c>
      <c r="CA168">
        <v>0.100274</v>
      </c>
      <c r="CB168">
        <v>25.1402</v>
      </c>
      <c r="CC168">
        <v>24.9929</v>
      </c>
      <c r="CD168">
        <v>999.9</v>
      </c>
      <c r="CE168">
        <v>0</v>
      </c>
      <c r="CF168">
        <v>0</v>
      </c>
      <c r="CG168">
        <v>9990</v>
      </c>
      <c r="CH168">
        <v>0</v>
      </c>
      <c r="CI168">
        <v>1.06395</v>
      </c>
      <c r="CJ168">
        <v>1199.88</v>
      </c>
      <c r="CK168">
        <v>0.967003</v>
      </c>
      <c r="CL168">
        <v>0.0329973</v>
      </c>
      <c r="CM168">
        <v>0</v>
      </c>
      <c r="CN168">
        <v>2.575</v>
      </c>
      <c r="CO168">
        <v>0</v>
      </c>
      <c r="CP168">
        <v>8703.33</v>
      </c>
      <c r="CQ168">
        <v>11400.3</v>
      </c>
      <c r="CR168">
        <v>38.125</v>
      </c>
      <c r="CS168">
        <v>41.187</v>
      </c>
      <c r="CT168">
        <v>39.562</v>
      </c>
      <c r="CU168">
        <v>39.937</v>
      </c>
      <c r="CV168">
        <v>38.375</v>
      </c>
      <c r="CW168">
        <v>1160.29</v>
      </c>
      <c r="CX168">
        <v>39.59</v>
      </c>
      <c r="CY168">
        <v>0</v>
      </c>
      <c r="CZ168">
        <v>1604418530.9</v>
      </c>
      <c r="DA168">
        <v>0</v>
      </c>
      <c r="DB168">
        <v>2.60375</v>
      </c>
      <c r="DC168">
        <v>0.689405119768247</v>
      </c>
      <c r="DD168">
        <v>457.403418687667</v>
      </c>
      <c r="DE168">
        <v>8646.535</v>
      </c>
      <c r="DF168">
        <v>15</v>
      </c>
      <c r="DG168">
        <v>1604417947.1</v>
      </c>
      <c r="DH168" t="s">
        <v>273</v>
      </c>
      <c r="DI168">
        <v>1604417940.1</v>
      </c>
      <c r="DJ168">
        <v>1604417947.1</v>
      </c>
      <c r="DK168">
        <v>1</v>
      </c>
      <c r="DL168">
        <v>-0.134</v>
      </c>
      <c r="DM168">
        <v>0.013</v>
      </c>
      <c r="DN168">
        <v>0.037</v>
      </c>
      <c r="DO168">
        <v>0.31</v>
      </c>
      <c r="DP168">
        <v>420</v>
      </c>
      <c r="DQ168">
        <v>20</v>
      </c>
      <c r="DR168">
        <v>0.08</v>
      </c>
      <c r="DS168">
        <v>0.06</v>
      </c>
      <c r="DT168">
        <v>0</v>
      </c>
      <c r="DU168">
        <v>0</v>
      </c>
      <c r="DV168" t="s">
        <v>274</v>
      </c>
      <c r="DW168">
        <v>100</v>
      </c>
      <c r="DX168">
        <v>100</v>
      </c>
      <c r="DY168">
        <v>0.062</v>
      </c>
      <c r="DZ168">
        <v>0.3281</v>
      </c>
      <c r="EA168">
        <v>-0.278027610152098</v>
      </c>
      <c r="EB168">
        <v>0.00106189765250334</v>
      </c>
      <c r="EC168">
        <v>-8.23004791133579e-07</v>
      </c>
      <c r="ED168">
        <v>1.95222372915411e-10</v>
      </c>
      <c r="EE168">
        <v>0.0605696754882689</v>
      </c>
      <c r="EF168">
        <v>0.0242991256848972</v>
      </c>
      <c r="EG168">
        <v>-0.00102667963148939</v>
      </c>
      <c r="EH168">
        <v>2.21636158600722e-05</v>
      </c>
      <c r="EI168">
        <v>2</v>
      </c>
      <c r="EJ168">
        <v>2037</v>
      </c>
      <c r="EK168">
        <v>1</v>
      </c>
      <c r="EL168">
        <v>24</v>
      </c>
      <c r="EM168">
        <v>9.8</v>
      </c>
      <c r="EN168">
        <v>9.7</v>
      </c>
      <c r="EO168">
        <v>2</v>
      </c>
      <c r="EP168">
        <v>511.803</v>
      </c>
      <c r="EQ168">
        <v>527.352</v>
      </c>
      <c r="ER168">
        <v>22.7565</v>
      </c>
      <c r="ES168">
        <v>25.4495</v>
      </c>
      <c r="ET168">
        <v>30.0001</v>
      </c>
      <c r="EU168">
        <v>25.3214</v>
      </c>
      <c r="EV168">
        <v>25.2864</v>
      </c>
      <c r="EW168">
        <v>24.4439</v>
      </c>
      <c r="EX168">
        <v>26.5707</v>
      </c>
      <c r="EY168">
        <v>100</v>
      </c>
      <c r="EZ168">
        <v>22.7592</v>
      </c>
      <c r="FA168">
        <v>520.61</v>
      </c>
      <c r="FB168">
        <v>20</v>
      </c>
      <c r="FC168">
        <v>102.328</v>
      </c>
      <c r="FD168">
        <v>102.098</v>
      </c>
    </row>
    <row r="169" spans="1:160">
      <c r="A169">
        <v>153</v>
      </c>
      <c r="B169">
        <v>1604418532.6</v>
      </c>
      <c r="C169">
        <v>303.5</v>
      </c>
      <c r="D169" t="s">
        <v>577</v>
      </c>
      <c r="E169" t="s">
        <v>578</v>
      </c>
      <c r="F169">
        <v>1604418532.6</v>
      </c>
      <c r="G169">
        <f>BY169*AE169*(BU169-BV169)/(100*BN169*(1000-AE169*BU169))</f>
        <v>0</v>
      </c>
      <c r="H169">
        <f>BY169*AE169*(BT169-BS169*(1000-AE169*BV169)/(1000-AE169*BU169))/(100*BN169)</f>
        <v>0</v>
      </c>
      <c r="I169">
        <f>BS169 - IF(AE169&gt;1, H169*BN169*100.0/(AG169*CG169), 0)</f>
        <v>0</v>
      </c>
      <c r="J169">
        <f>((P169-G169/2)*I169-H169)/(P169+G169/2)</f>
        <v>0</v>
      </c>
      <c r="K169">
        <f>J169*(BZ169+CA169)/1000.0</f>
        <v>0</v>
      </c>
      <c r="L169">
        <f>(BS169 - IF(AE169&gt;1, H169*BN169*100.0/(AG169*CG169), 0))*(BZ169+CA169)/1000.0</f>
        <v>0</v>
      </c>
      <c r="M169">
        <f>2.0/((1/O169-1/N169)+SIGN(O169)*SQRT((1/O169-1/N169)*(1/O169-1/N169) + 4*BO169/((BO169+1)*(BO169+1))*(2*1/O169*1/N169-1/N169*1/N169)))</f>
        <v>0</v>
      </c>
      <c r="N169">
        <f>IF(LEFT(BP169,1)&lt;&gt;"0",IF(LEFT(BP169,1)="1",3.0,BQ169),$D$5+$E$5*(CG169*BZ169/($K$5*1000))+$F$5*(CG169*BZ169/($K$5*1000))*MAX(MIN(BN169,$J$5),$I$5)*MAX(MIN(BN169,$J$5),$I$5)+$G$5*MAX(MIN(BN169,$J$5),$I$5)*(CG169*BZ169/($K$5*1000))+$H$5*(CG169*BZ169/($K$5*1000))*(CG169*BZ169/($K$5*1000)))</f>
        <v>0</v>
      </c>
      <c r="O169">
        <f>G169*(1000-(1000*0.61365*exp(17.502*S169/(240.97+S169))/(BZ169+CA169)+BU169)/2)/(1000*0.61365*exp(17.502*S169/(240.97+S169))/(BZ169+CA169)-BU169)</f>
        <v>0</v>
      </c>
      <c r="P169">
        <f>1/((BO169+1)/(M169/1.6)+1/(N169/1.37)) + BO169/((BO169+1)/(M169/1.6) + BO169/(N169/1.37))</f>
        <v>0</v>
      </c>
      <c r="Q169">
        <f>(BK169*BM169)</f>
        <v>0</v>
      </c>
      <c r="R169">
        <f>(CB169+(Q169+2*0.95*5.67E-8*(((CB169+$B$7)+273)^4-(CB169+273)^4)-44100*G169)/(1.84*29.3*N169+8*0.95*5.67E-8*(CB169+273)^3))</f>
        <v>0</v>
      </c>
      <c r="S169">
        <f>($C$7*CC169+$D$7*CD169+$E$7*R169)</f>
        <v>0</v>
      </c>
      <c r="T169">
        <f>0.61365*exp(17.502*S169/(240.97+S169))</f>
        <v>0</v>
      </c>
      <c r="U169">
        <f>(V169/W169*100)</f>
        <v>0</v>
      </c>
      <c r="V169">
        <f>BU169*(BZ169+CA169)/1000</f>
        <v>0</v>
      </c>
      <c r="W169">
        <f>0.61365*exp(17.502*CB169/(240.97+CB169))</f>
        <v>0</v>
      </c>
      <c r="X169">
        <f>(T169-BU169*(BZ169+CA169)/1000)</f>
        <v>0</v>
      </c>
      <c r="Y169">
        <f>(-G169*44100)</f>
        <v>0</v>
      </c>
      <c r="Z169">
        <f>2*29.3*N169*0.92*(CB169-S169)</f>
        <v>0</v>
      </c>
      <c r="AA169">
        <f>2*0.95*5.67E-8*(((CB169+$B$7)+273)^4-(S169+273)^4)</f>
        <v>0</v>
      </c>
      <c r="AB169">
        <f>Q169+AA169+Y169+Z169</f>
        <v>0</v>
      </c>
      <c r="AC169">
        <v>0</v>
      </c>
      <c r="AD169">
        <v>0</v>
      </c>
      <c r="AE169">
        <f>IF(AC169*$H$13&gt;=AG169,1.0,(AG169/(AG169-AC169*$H$13)))</f>
        <v>0</v>
      </c>
      <c r="AF169">
        <f>(AE169-1)*100</f>
        <v>0</v>
      </c>
      <c r="AG169">
        <f>MAX(0,($B$13+$C$13*CG169)/(1+$D$13*CG169)*BZ169/(CB169+273)*$E$13)</f>
        <v>0</v>
      </c>
      <c r="AH169" t="s">
        <v>271</v>
      </c>
      <c r="AI169" t="s">
        <v>271</v>
      </c>
      <c r="AJ169">
        <v>0</v>
      </c>
      <c r="AK169">
        <v>0</v>
      </c>
      <c r="AL169">
        <f>AK169-AJ169</f>
        <v>0</v>
      </c>
      <c r="AM169">
        <f>AL169/AK169</f>
        <v>0</v>
      </c>
      <c r="AN169">
        <v>0</v>
      </c>
      <c r="AO169" t="s">
        <v>271</v>
      </c>
      <c r="AP169" t="s">
        <v>271</v>
      </c>
      <c r="AQ169">
        <v>0</v>
      </c>
      <c r="AR169">
        <v>0</v>
      </c>
      <c r="AS169">
        <f>1-AQ169/AR169</f>
        <v>0</v>
      </c>
      <c r="AT169">
        <v>0.5</v>
      </c>
      <c r="AU169">
        <f>BK169</f>
        <v>0</v>
      </c>
      <c r="AV169">
        <f>H169</f>
        <v>0</v>
      </c>
      <c r="AW169">
        <f>AS169*AT169*AU169</f>
        <v>0</v>
      </c>
      <c r="AX169">
        <f>BC169/AR169</f>
        <v>0</v>
      </c>
      <c r="AY169">
        <f>(AV169-AN169)/AU169</f>
        <v>0</v>
      </c>
      <c r="AZ169">
        <f>(AK169-AR169)/AR169</f>
        <v>0</v>
      </c>
      <c r="BA169" t="s">
        <v>271</v>
      </c>
      <c r="BB169">
        <v>0</v>
      </c>
      <c r="BC169">
        <f>AR169-BB169</f>
        <v>0</v>
      </c>
      <c r="BD169">
        <f>(AR169-AQ169)/(AR169-BB169)</f>
        <v>0</v>
      </c>
      <c r="BE169">
        <f>(AK169-AR169)/(AK169-BB169)</f>
        <v>0</v>
      </c>
      <c r="BF169">
        <f>(AR169-AQ169)/(AR169-AJ169)</f>
        <v>0</v>
      </c>
      <c r="BG169">
        <f>(AK169-AR169)/(AK169-AJ169)</f>
        <v>0</v>
      </c>
      <c r="BH169">
        <f>(BD169*BB169/AQ169)</f>
        <v>0</v>
      </c>
      <c r="BI169">
        <f>(1-BH169)</f>
        <v>0</v>
      </c>
      <c r="BJ169">
        <f>$B$11*CH169+$C$11*CI169+$F$11*CJ169*(1-CM169)</f>
        <v>0</v>
      </c>
      <c r="BK169">
        <f>BJ169*BL169</f>
        <v>0</v>
      </c>
      <c r="BL169">
        <f>($B$11*$D$9+$C$11*$D$9+$F$11*((CW169+CO169)/MAX(CW169+CO169+CX169, 0.1)*$I$9+CX169/MAX(CW169+CO169+CX169, 0.1)*$J$9))/($B$11+$C$11+$F$11)</f>
        <v>0</v>
      </c>
      <c r="BM169">
        <f>($B$11*$K$9+$C$11*$K$9+$F$11*((CW169+CO169)/MAX(CW169+CO169+CX169, 0.1)*$P$9+CX169/MAX(CW169+CO169+CX169, 0.1)*$Q$9))/($B$11+$C$11+$F$11)</f>
        <v>0</v>
      </c>
      <c r="BN169">
        <v>6</v>
      </c>
      <c r="BO169">
        <v>0.5</v>
      </c>
      <c r="BP169" t="s">
        <v>272</v>
      </c>
      <c r="BQ169">
        <v>2</v>
      </c>
      <c r="BR169">
        <v>1604418532.6</v>
      </c>
      <c r="BS169">
        <v>476.815</v>
      </c>
      <c r="BT169">
        <v>511.957</v>
      </c>
      <c r="BU169">
        <v>21.7681</v>
      </c>
      <c r="BV169">
        <v>20.0334</v>
      </c>
      <c r="BW169">
        <v>476.753</v>
      </c>
      <c r="BX169">
        <v>21.4401</v>
      </c>
      <c r="BY169">
        <v>500.05</v>
      </c>
      <c r="BZ169">
        <v>100.54</v>
      </c>
      <c r="CA169">
        <v>0.100185</v>
      </c>
      <c r="CB169">
        <v>25.1413</v>
      </c>
      <c r="CC169">
        <v>24.9959</v>
      </c>
      <c r="CD169">
        <v>999.9</v>
      </c>
      <c r="CE169">
        <v>0</v>
      </c>
      <c r="CF169">
        <v>0</v>
      </c>
      <c r="CG169">
        <v>9993.75</v>
      </c>
      <c r="CH169">
        <v>0</v>
      </c>
      <c r="CI169">
        <v>1.06395</v>
      </c>
      <c r="CJ169">
        <v>1200.18</v>
      </c>
      <c r="CK169">
        <v>0.967011</v>
      </c>
      <c r="CL169">
        <v>0.032989</v>
      </c>
      <c r="CM169">
        <v>0</v>
      </c>
      <c r="CN169">
        <v>2.6033</v>
      </c>
      <c r="CO169">
        <v>0</v>
      </c>
      <c r="CP169">
        <v>8719.81</v>
      </c>
      <c r="CQ169">
        <v>11403.2</v>
      </c>
      <c r="CR169">
        <v>38.125</v>
      </c>
      <c r="CS169">
        <v>41.187</v>
      </c>
      <c r="CT169">
        <v>39.562</v>
      </c>
      <c r="CU169">
        <v>39.937</v>
      </c>
      <c r="CV169">
        <v>38.375</v>
      </c>
      <c r="CW169">
        <v>1160.59</v>
      </c>
      <c r="CX169">
        <v>39.59</v>
      </c>
      <c r="CY169">
        <v>0</v>
      </c>
      <c r="CZ169">
        <v>1604418532.7</v>
      </c>
      <c r="DA169">
        <v>0</v>
      </c>
      <c r="DB169">
        <v>2.611676</v>
      </c>
      <c r="DC169">
        <v>0.347515383989387</v>
      </c>
      <c r="DD169">
        <v>461.336922996167</v>
      </c>
      <c r="DE169">
        <v>8662.5588</v>
      </c>
      <c r="DF169">
        <v>15</v>
      </c>
      <c r="DG169">
        <v>1604417947.1</v>
      </c>
      <c r="DH169" t="s">
        <v>273</v>
      </c>
      <c r="DI169">
        <v>1604417940.1</v>
      </c>
      <c r="DJ169">
        <v>1604417947.1</v>
      </c>
      <c r="DK169">
        <v>1</v>
      </c>
      <c r="DL169">
        <v>-0.134</v>
      </c>
      <c r="DM169">
        <v>0.013</v>
      </c>
      <c r="DN169">
        <v>0.037</v>
      </c>
      <c r="DO169">
        <v>0.31</v>
      </c>
      <c r="DP169">
        <v>420</v>
      </c>
      <c r="DQ169">
        <v>20</v>
      </c>
      <c r="DR169">
        <v>0.08</v>
      </c>
      <c r="DS169">
        <v>0.06</v>
      </c>
      <c r="DT169">
        <v>0</v>
      </c>
      <c r="DU169">
        <v>0</v>
      </c>
      <c r="DV169" t="s">
        <v>274</v>
      </c>
      <c r="DW169">
        <v>100</v>
      </c>
      <c r="DX169">
        <v>100</v>
      </c>
      <c r="DY169">
        <v>0.062</v>
      </c>
      <c r="DZ169">
        <v>0.328</v>
      </c>
      <c r="EA169">
        <v>-0.278027610152098</v>
      </c>
      <c r="EB169">
        <v>0.00106189765250334</v>
      </c>
      <c r="EC169">
        <v>-8.23004791133579e-07</v>
      </c>
      <c r="ED169">
        <v>1.95222372915411e-10</v>
      </c>
      <c r="EE169">
        <v>0.0605696754882689</v>
      </c>
      <c r="EF169">
        <v>0.0242991256848972</v>
      </c>
      <c r="EG169">
        <v>-0.00102667963148939</v>
      </c>
      <c r="EH169">
        <v>2.21636158600722e-05</v>
      </c>
      <c r="EI169">
        <v>2</v>
      </c>
      <c r="EJ169">
        <v>2037</v>
      </c>
      <c r="EK169">
        <v>1</v>
      </c>
      <c r="EL169">
        <v>24</v>
      </c>
      <c r="EM169">
        <v>9.9</v>
      </c>
      <c r="EN169">
        <v>9.8</v>
      </c>
      <c r="EO169">
        <v>2</v>
      </c>
      <c r="EP169">
        <v>511.903</v>
      </c>
      <c r="EQ169">
        <v>527.352</v>
      </c>
      <c r="ER169">
        <v>22.7583</v>
      </c>
      <c r="ES169">
        <v>25.4495</v>
      </c>
      <c r="ET169">
        <v>30.0001</v>
      </c>
      <c r="EU169">
        <v>25.3214</v>
      </c>
      <c r="EV169">
        <v>25.2864</v>
      </c>
      <c r="EW169">
        <v>24.5077</v>
      </c>
      <c r="EX169">
        <v>26.5707</v>
      </c>
      <c r="EY169">
        <v>100</v>
      </c>
      <c r="EZ169">
        <v>22.7592</v>
      </c>
      <c r="FA169">
        <v>525.64</v>
      </c>
      <c r="FB169">
        <v>20</v>
      </c>
      <c r="FC169">
        <v>102.328</v>
      </c>
      <c r="FD169">
        <v>102.097</v>
      </c>
    </row>
    <row r="170" spans="1:160">
      <c r="A170">
        <v>154</v>
      </c>
      <c r="B170">
        <v>1604418535.1</v>
      </c>
      <c r="C170">
        <v>306</v>
      </c>
      <c r="D170" t="s">
        <v>579</v>
      </c>
      <c r="E170" t="s">
        <v>580</v>
      </c>
      <c r="F170">
        <v>1604418535.1</v>
      </c>
      <c r="G170">
        <f>BY170*AE170*(BU170-BV170)/(100*BN170*(1000-AE170*BU170))</f>
        <v>0</v>
      </c>
      <c r="H170">
        <f>BY170*AE170*(BT170-BS170*(1000-AE170*BV170)/(1000-AE170*BU170))/(100*BN170)</f>
        <v>0</v>
      </c>
      <c r="I170">
        <f>BS170 - IF(AE170&gt;1, H170*BN170*100.0/(AG170*CG170), 0)</f>
        <v>0</v>
      </c>
      <c r="J170">
        <f>((P170-G170/2)*I170-H170)/(P170+G170/2)</f>
        <v>0</v>
      </c>
      <c r="K170">
        <f>J170*(BZ170+CA170)/1000.0</f>
        <v>0</v>
      </c>
      <c r="L170">
        <f>(BS170 - IF(AE170&gt;1, H170*BN170*100.0/(AG170*CG170), 0))*(BZ170+CA170)/1000.0</f>
        <v>0</v>
      </c>
      <c r="M170">
        <f>2.0/((1/O170-1/N170)+SIGN(O170)*SQRT((1/O170-1/N170)*(1/O170-1/N170) + 4*BO170/((BO170+1)*(BO170+1))*(2*1/O170*1/N170-1/N170*1/N170)))</f>
        <v>0</v>
      </c>
      <c r="N170">
        <f>IF(LEFT(BP170,1)&lt;&gt;"0",IF(LEFT(BP170,1)="1",3.0,BQ170),$D$5+$E$5*(CG170*BZ170/($K$5*1000))+$F$5*(CG170*BZ170/($K$5*1000))*MAX(MIN(BN170,$J$5),$I$5)*MAX(MIN(BN170,$J$5),$I$5)+$G$5*MAX(MIN(BN170,$J$5),$I$5)*(CG170*BZ170/($K$5*1000))+$H$5*(CG170*BZ170/($K$5*1000))*(CG170*BZ170/($K$5*1000)))</f>
        <v>0</v>
      </c>
      <c r="O170">
        <f>G170*(1000-(1000*0.61365*exp(17.502*S170/(240.97+S170))/(BZ170+CA170)+BU170)/2)/(1000*0.61365*exp(17.502*S170/(240.97+S170))/(BZ170+CA170)-BU170)</f>
        <v>0</v>
      </c>
      <c r="P170">
        <f>1/((BO170+1)/(M170/1.6)+1/(N170/1.37)) + BO170/((BO170+1)/(M170/1.6) + BO170/(N170/1.37))</f>
        <v>0</v>
      </c>
      <c r="Q170">
        <f>(BK170*BM170)</f>
        <v>0</v>
      </c>
      <c r="R170">
        <f>(CB170+(Q170+2*0.95*5.67E-8*(((CB170+$B$7)+273)^4-(CB170+273)^4)-44100*G170)/(1.84*29.3*N170+8*0.95*5.67E-8*(CB170+273)^3))</f>
        <v>0</v>
      </c>
      <c r="S170">
        <f>($C$7*CC170+$D$7*CD170+$E$7*R170)</f>
        <v>0</v>
      </c>
      <c r="T170">
        <f>0.61365*exp(17.502*S170/(240.97+S170))</f>
        <v>0</v>
      </c>
      <c r="U170">
        <f>(V170/W170*100)</f>
        <v>0</v>
      </c>
      <c r="V170">
        <f>BU170*(BZ170+CA170)/1000</f>
        <v>0</v>
      </c>
      <c r="W170">
        <f>0.61365*exp(17.502*CB170/(240.97+CB170))</f>
        <v>0</v>
      </c>
      <c r="X170">
        <f>(T170-BU170*(BZ170+CA170)/1000)</f>
        <v>0</v>
      </c>
      <c r="Y170">
        <f>(-G170*44100)</f>
        <v>0</v>
      </c>
      <c r="Z170">
        <f>2*29.3*N170*0.92*(CB170-S170)</f>
        <v>0</v>
      </c>
      <c r="AA170">
        <f>2*0.95*5.67E-8*(((CB170+$B$7)+273)^4-(S170+273)^4)</f>
        <v>0</v>
      </c>
      <c r="AB170">
        <f>Q170+AA170+Y170+Z170</f>
        <v>0</v>
      </c>
      <c r="AC170">
        <v>0</v>
      </c>
      <c r="AD170">
        <v>0</v>
      </c>
      <c r="AE170">
        <f>IF(AC170*$H$13&gt;=AG170,1.0,(AG170/(AG170-AC170*$H$13)))</f>
        <v>0</v>
      </c>
      <c r="AF170">
        <f>(AE170-1)*100</f>
        <v>0</v>
      </c>
      <c r="AG170">
        <f>MAX(0,($B$13+$C$13*CG170)/(1+$D$13*CG170)*BZ170/(CB170+273)*$E$13)</f>
        <v>0</v>
      </c>
      <c r="AH170" t="s">
        <v>271</v>
      </c>
      <c r="AI170" t="s">
        <v>271</v>
      </c>
      <c r="AJ170">
        <v>0</v>
      </c>
      <c r="AK170">
        <v>0</v>
      </c>
      <c r="AL170">
        <f>AK170-AJ170</f>
        <v>0</v>
      </c>
      <c r="AM170">
        <f>AL170/AK170</f>
        <v>0</v>
      </c>
      <c r="AN170">
        <v>0</v>
      </c>
      <c r="AO170" t="s">
        <v>271</v>
      </c>
      <c r="AP170" t="s">
        <v>271</v>
      </c>
      <c r="AQ170">
        <v>0</v>
      </c>
      <c r="AR170">
        <v>0</v>
      </c>
      <c r="AS170">
        <f>1-AQ170/AR170</f>
        <v>0</v>
      </c>
      <c r="AT170">
        <v>0.5</v>
      </c>
      <c r="AU170">
        <f>BK170</f>
        <v>0</v>
      </c>
      <c r="AV170">
        <f>H170</f>
        <v>0</v>
      </c>
      <c r="AW170">
        <f>AS170*AT170*AU170</f>
        <v>0</v>
      </c>
      <c r="AX170">
        <f>BC170/AR170</f>
        <v>0</v>
      </c>
      <c r="AY170">
        <f>(AV170-AN170)/AU170</f>
        <v>0</v>
      </c>
      <c r="AZ170">
        <f>(AK170-AR170)/AR170</f>
        <v>0</v>
      </c>
      <c r="BA170" t="s">
        <v>271</v>
      </c>
      <c r="BB170">
        <v>0</v>
      </c>
      <c r="BC170">
        <f>AR170-BB170</f>
        <v>0</v>
      </c>
      <c r="BD170">
        <f>(AR170-AQ170)/(AR170-BB170)</f>
        <v>0</v>
      </c>
      <c r="BE170">
        <f>(AK170-AR170)/(AK170-BB170)</f>
        <v>0</v>
      </c>
      <c r="BF170">
        <f>(AR170-AQ170)/(AR170-AJ170)</f>
        <v>0</v>
      </c>
      <c r="BG170">
        <f>(AK170-AR170)/(AK170-AJ170)</f>
        <v>0</v>
      </c>
      <c r="BH170">
        <f>(BD170*BB170/AQ170)</f>
        <v>0</v>
      </c>
      <c r="BI170">
        <f>(1-BH170)</f>
        <v>0</v>
      </c>
      <c r="BJ170">
        <f>$B$11*CH170+$C$11*CI170+$F$11*CJ170*(1-CM170)</f>
        <v>0</v>
      </c>
      <c r="BK170">
        <f>BJ170*BL170</f>
        <v>0</v>
      </c>
      <c r="BL170">
        <f>($B$11*$D$9+$C$11*$D$9+$F$11*((CW170+CO170)/MAX(CW170+CO170+CX170, 0.1)*$I$9+CX170/MAX(CW170+CO170+CX170, 0.1)*$J$9))/($B$11+$C$11+$F$11)</f>
        <v>0</v>
      </c>
      <c r="BM170">
        <f>($B$11*$K$9+$C$11*$K$9+$F$11*((CW170+CO170)/MAX(CW170+CO170+CX170, 0.1)*$P$9+CX170/MAX(CW170+CO170+CX170, 0.1)*$Q$9))/($B$11+$C$11+$F$11)</f>
        <v>0</v>
      </c>
      <c r="BN170">
        <v>6</v>
      </c>
      <c r="BO170">
        <v>0.5</v>
      </c>
      <c r="BP170" t="s">
        <v>272</v>
      </c>
      <c r="BQ170">
        <v>2</v>
      </c>
      <c r="BR170">
        <v>1604418535.1</v>
      </c>
      <c r="BS170">
        <v>480.771</v>
      </c>
      <c r="BT170">
        <v>516.106</v>
      </c>
      <c r="BU170">
        <v>21.7667</v>
      </c>
      <c r="BV170">
        <v>20.0346</v>
      </c>
      <c r="BW170">
        <v>480.707</v>
      </c>
      <c r="BX170">
        <v>21.4387</v>
      </c>
      <c r="BY170">
        <v>500.061</v>
      </c>
      <c r="BZ170">
        <v>100.539</v>
      </c>
      <c r="CA170">
        <v>0.0998769</v>
      </c>
      <c r="CB170">
        <v>25.1417</v>
      </c>
      <c r="CC170">
        <v>24.9908</v>
      </c>
      <c r="CD170">
        <v>999.9</v>
      </c>
      <c r="CE170">
        <v>0</v>
      </c>
      <c r="CF170">
        <v>0</v>
      </c>
      <c r="CG170">
        <v>10018.8</v>
      </c>
      <c r="CH170">
        <v>0</v>
      </c>
      <c r="CI170">
        <v>1.06395</v>
      </c>
      <c r="CJ170">
        <v>1199.88</v>
      </c>
      <c r="CK170">
        <v>0.967003</v>
      </c>
      <c r="CL170">
        <v>0.0329973</v>
      </c>
      <c r="CM170">
        <v>0</v>
      </c>
      <c r="CN170">
        <v>2.8076</v>
      </c>
      <c r="CO170">
        <v>0</v>
      </c>
      <c r="CP170">
        <v>8735.4</v>
      </c>
      <c r="CQ170">
        <v>11400.3</v>
      </c>
      <c r="CR170">
        <v>38.125</v>
      </c>
      <c r="CS170">
        <v>41.187</v>
      </c>
      <c r="CT170">
        <v>39.562</v>
      </c>
      <c r="CU170">
        <v>39.937</v>
      </c>
      <c r="CV170">
        <v>38.437</v>
      </c>
      <c r="CW170">
        <v>1160.29</v>
      </c>
      <c r="CX170">
        <v>39.59</v>
      </c>
      <c r="CY170">
        <v>0</v>
      </c>
      <c r="CZ170">
        <v>1604418535.1</v>
      </c>
      <c r="DA170">
        <v>0</v>
      </c>
      <c r="DB170">
        <v>2.614268</v>
      </c>
      <c r="DC170">
        <v>0.555999996964141</v>
      </c>
      <c r="DD170">
        <v>462.305385286631</v>
      </c>
      <c r="DE170">
        <v>8680.9468</v>
      </c>
      <c r="DF170">
        <v>15</v>
      </c>
      <c r="DG170">
        <v>1604417947.1</v>
      </c>
      <c r="DH170" t="s">
        <v>273</v>
      </c>
      <c r="DI170">
        <v>1604417940.1</v>
      </c>
      <c r="DJ170">
        <v>1604417947.1</v>
      </c>
      <c r="DK170">
        <v>1</v>
      </c>
      <c r="DL170">
        <v>-0.134</v>
      </c>
      <c r="DM170">
        <v>0.013</v>
      </c>
      <c r="DN170">
        <v>0.037</v>
      </c>
      <c r="DO170">
        <v>0.31</v>
      </c>
      <c r="DP170">
        <v>420</v>
      </c>
      <c r="DQ170">
        <v>20</v>
      </c>
      <c r="DR170">
        <v>0.08</v>
      </c>
      <c r="DS170">
        <v>0.06</v>
      </c>
      <c r="DT170">
        <v>0</v>
      </c>
      <c r="DU170">
        <v>0</v>
      </c>
      <c r="DV170" t="s">
        <v>274</v>
      </c>
      <c r="DW170">
        <v>100</v>
      </c>
      <c r="DX170">
        <v>100</v>
      </c>
      <c r="DY170">
        <v>0.064</v>
      </c>
      <c r="DZ170">
        <v>0.328</v>
      </c>
      <c r="EA170">
        <v>-0.278027610152098</v>
      </c>
      <c r="EB170">
        <v>0.00106189765250334</v>
      </c>
      <c r="EC170">
        <v>-8.23004791133579e-07</v>
      </c>
      <c r="ED170">
        <v>1.95222372915411e-10</v>
      </c>
      <c r="EE170">
        <v>0.0605696754882689</v>
      </c>
      <c r="EF170">
        <v>0.0242991256848972</v>
      </c>
      <c r="EG170">
        <v>-0.00102667963148939</v>
      </c>
      <c r="EH170">
        <v>2.21636158600722e-05</v>
      </c>
      <c r="EI170">
        <v>2</v>
      </c>
      <c r="EJ170">
        <v>2037</v>
      </c>
      <c r="EK170">
        <v>1</v>
      </c>
      <c r="EL170">
        <v>24</v>
      </c>
      <c r="EM170">
        <v>9.9</v>
      </c>
      <c r="EN170">
        <v>9.8</v>
      </c>
      <c r="EO170">
        <v>2</v>
      </c>
      <c r="EP170">
        <v>511.76</v>
      </c>
      <c r="EQ170">
        <v>527.543</v>
      </c>
      <c r="ER170">
        <v>22.7609</v>
      </c>
      <c r="ES170">
        <v>25.4495</v>
      </c>
      <c r="ET170">
        <v>30.0001</v>
      </c>
      <c r="EU170">
        <v>25.3214</v>
      </c>
      <c r="EV170">
        <v>25.2864</v>
      </c>
      <c r="EW170">
        <v>24.6869</v>
      </c>
      <c r="EX170">
        <v>26.5707</v>
      </c>
      <c r="EY170">
        <v>100</v>
      </c>
      <c r="EZ170">
        <v>22.7631</v>
      </c>
      <c r="FA170">
        <v>525.64</v>
      </c>
      <c r="FB170">
        <v>20</v>
      </c>
      <c r="FC170">
        <v>102.328</v>
      </c>
      <c r="FD170">
        <v>102.097</v>
      </c>
    </row>
    <row r="171" spans="1:160">
      <c r="A171">
        <v>155</v>
      </c>
      <c r="B171">
        <v>1604418537.1</v>
      </c>
      <c r="C171">
        <v>308</v>
      </c>
      <c r="D171" t="s">
        <v>581</v>
      </c>
      <c r="E171" t="s">
        <v>582</v>
      </c>
      <c r="F171">
        <v>1604418537.1</v>
      </c>
      <c r="G171">
        <f>BY171*AE171*(BU171-BV171)/(100*BN171*(1000-AE171*BU171))</f>
        <v>0</v>
      </c>
      <c r="H171">
        <f>BY171*AE171*(BT171-BS171*(1000-AE171*BV171)/(1000-AE171*BU171))/(100*BN171)</f>
        <v>0</v>
      </c>
      <c r="I171">
        <f>BS171 - IF(AE171&gt;1, H171*BN171*100.0/(AG171*CG171), 0)</f>
        <v>0</v>
      </c>
      <c r="J171">
        <f>((P171-G171/2)*I171-H171)/(P171+G171/2)</f>
        <v>0</v>
      </c>
      <c r="K171">
        <f>J171*(BZ171+CA171)/1000.0</f>
        <v>0</v>
      </c>
      <c r="L171">
        <f>(BS171 - IF(AE171&gt;1, H171*BN171*100.0/(AG171*CG171), 0))*(BZ171+CA171)/1000.0</f>
        <v>0</v>
      </c>
      <c r="M171">
        <f>2.0/((1/O171-1/N171)+SIGN(O171)*SQRT((1/O171-1/N171)*(1/O171-1/N171) + 4*BO171/((BO171+1)*(BO171+1))*(2*1/O171*1/N171-1/N171*1/N171)))</f>
        <v>0</v>
      </c>
      <c r="N171">
        <f>IF(LEFT(BP171,1)&lt;&gt;"0",IF(LEFT(BP171,1)="1",3.0,BQ171),$D$5+$E$5*(CG171*BZ171/($K$5*1000))+$F$5*(CG171*BZ171/($K$5*1000))*MAX(MIN(BN171,$J$5),$I$5)*MAX(MIN(BN171,$J$5),$I$5)+$G$5*MAX(MIN(BN171,$J$5),$I$5)*(CG171*BZ171/($K$5*1000))+$H$5*(CG171*BZ171/($K$5*1000))*(CG171*BZ171/($K$5*1000)))</f>
        <v>0</v>
      </c>
      <c r="O171">
        <f>G171*(1000-(1000*0.61365*exp(17.502*S171/(240.97+S171))/(BZ171+CA171)+BU171)/2)/(1000*0.61365*exp(17.502*S171/(240.97+S171))/(BZ171+CA171)-BU171)</f>
        <v>0</v>
      </c>
      <c r="P171">
        <f>1/((BO171+1)/(M171/1.6)+1/(N171/1.37)) + BO171/((BO171+1)/(M171/1.6) + BO171/(N171/1.37))</f>
        <v>0</v>
      </c>
      <c r="Q171">
        <f>(BK171*BM171)</f>
        <v>0</v>
      </c>
      <c r="R171">
        <f>(CB171+(Q171+2*0.95*5.67E-8*(((CB171+$B$7)+273)^4-(CB171+273)^4)-44100*G171)/(1.84*29.3*N171+8*0.95*5.67E-8*(CB171+273)^3))</f>
        <v>0</v>
      </c>
      <c r="S171">
        <f>($C$7*CC171+$D$7*CD171+$E$7*R171)</f>
        <v>0</v>
      </c>
      <c r="T171">
        <f>0.61365*exp(17.502*S171/(240.97+S171))</f>
        <v>0</v>
      </c>
      <c r="U171">
        <f>(V171/W171*100)</f>
        <v>0</v>
      </c>
      <c r="V171">
        <f>BU171*(BZ171+CA171)/1000</f>
        <v>0</v>
      </c>
      <c r="W171">
        <f>0.61365*exp(17.502*CB171/(240.97+CB171))</f>
        <v>0</v>
      </c>
      <c r="X171">
        <f>(T171-BU171*(BZ171+CA171)/1000)</f>
        <v>0</v>
      </c>
      <c r="Y171">
        <f>(-G171*44100)</f>
        <v>0</v>
      </c>
      <c r="Z171">
        <f>2*29.3*N171*0.92*(CB171-S171)</f>
        <v>0</v>
      </c>
      <c r="AA171">
        <f>2*0.95*5.67E-8*(((CB171+$B$7)+273)^4-(S171+273)^4)</f>
        <v>0</v>
      </c>
      <c r="AB171">
        <f>Q171+AA171+Y171+Z171</f>
        <v>0</v>
      </c>
      <c r="AC171">
        <v>0</v>
      </c>
      <c r="AD171">
        <v>0</v>
      </c>
      <c r="AE171">
        <f>IF(AC171*$H$13&gt;=AG171,1.0,(AG171/(AG171-AC171*$H$13)))</f>
        <v>0</v>
      </c>
      <c r="AF171">
        <f>(AE171-1)*100</f>
        <v>0</v>
      </c>
      <c r="AG171">
        <f>MAX(0,($B$13+$C$13*CG171)/(1+$D$13*CG171)*BZ171/(CB171+273)*$E$13)</f>
        <v>0</v>
      </c>
      <c r="AH171" t="s">
        <v>271</v>
      </c>
      <c r="AI171" t="s">
        <v>271</v>
      </c>
      <c r="AJ171">
        <v>0</v>
      </c>
      <c r="AK171">
        <v>0</v>
      </c>
      <c r="AL171">
        <f>AK171-AJ171</f>
        <v>0</v>
      </c>
      <c r="AM171">
        <f>AL171/AK171</f>
        <v>0</v>
      </c>
      <c r="AN171">
        <v>0</v>
      </c>
      <c r="AO171" t="s">
        <v>271</v>
      </c>
      <c r="AP171" t="s">
        <v>271</v>
      </c>
      <c r="AQ171">
        <v>0</v>
      </c>
      <c r="AR171">
        <v>0</v>
      </c>
      <c r="AS171">
        <f>1-AQ171/AR171</f>
        <v>0</v>
      </c>
      <c r="AT171">
        <v>0.5</v>
      </c>
      <c r="AU171">
        <f>BK171</f>
        <v>0</v>
      </c>
      <c r="AV171">
        <f>H171</f>
        <v>0</v>
      </c>
      <c r="AW171">
        <f>AS171*AT171*AU171</f>
        <v>0</v>
      </c>
      <c r="AX171">
        <f>BC171/AR171</f>
        <v>0</v>
      </c>
      <c r="AY171">
        <f>(AV171-AN171)/AU171</f>
        <v>0</v>
      </c>
      <c r="AZ171">
        <f>(AK171-AR171)/AR171</f>
        <v>0</v>
      </c>
      <c r="BA171" t="s">
        <v>271</v>
      </c>
      <c r="BB171">
        <v>0</v>
      </c>
      <c r="BC171">
        <f>AR171-BB171</f>
        <v>0</v>
      </c>
      <c r="BD171">
        <f>(AR171-AQ171)/(AR171-BB171)</f>
        <v>0</v>
      </c>
      <c r="BE171">
        <f>(AK171-AR171)/(AK171-BB171)</f>
        <v>0</v>
      </c>
      <c r="BF171">
        <f>(AR171-AQ171)/(AR171-AJ171)</f>
        <v>0</v>
      </c>
      <c r="BG171">
        <f>(AK171-AR171)/(AK171-AJ171)</f>
        <v>0</v>
      </c>
      <c r="BH171">
        <f>(BD171*BB171/AQ171)</f>
        <v>0</v>
      </c>
      <c r="BI171">
        <f>(1-BH171)</f>
        <v>0</v>
      </c>
      <c r="BJ171">
        <f>$B$11*CH171+$C$11*CI171+$F$11*CJ171*(1-CM171)</f>
        <v>0</v>
      </c>
      <c r="BK171">
        <f>BJ171*BL171</f>
        <v>0</v>
      </c>
      <c r="BL171">
        <f>($B$11*$D$9+$C$11*$D$9+$F$11*((CW171+CO171)/MAX(CW171+CO171+CX171, 0.1)*$I$9+CX171/MAX(CW171+CO171+CX171, 0.1)*$J$9))/($B$11+$C$11+$F$11)</f>
        <v>0</v>
      </c>
      <c r="BM171">
        <f>($B$11*$K$9+$C$11*$K$9+$F$11*((CW171+CO171)/MAX(CW171+CO171+CX171, 0.1)*$P$9+CX171/MAX(CW171+CO171+CX171, 0.1)*$Q$9))/($B$11+$C$11+$F$11)</f>
        <v>0</v>
      </c>
      <c r="BN171">
        <v>6</v>
      </c>
      <c r="BO171">
        <v>0.5</v>
      </c>
      <c r="BP171" t="s">
        <v>272</v>
      </c>
      <c r="BQ171">
        <v>2</v>
      </c>
      <c r="BR171">
        <v>1604418537.1</v>
      </c>
      <c r="BS171">
        <v>483.945</v>
      </c>
      <c r="BT171">
        <v>519.568</v>
      </c>
      <c r="BU171">
        <v>21.7654</v>
      </c>
      <c r="BV171">
        <v>20.0345</v>
      </c>
      <c r="BW171">
        <v>483.88</v>
      </c>
      <c r="BX171">
        <v>21.4374</v>
      </c>
      <c r="BY171">
        <v>500.007</v>
      </c>
      <c r="BZ171">
        <v>100.54</v>
      </c>
      <c r="CA171">
        <v>0.100071</v>
      </c>
      <c r="CB171">
        <v>25.1417</v>
      </c>
      <c r="CC171">
        <v>24.9926</v>
      </c>
      <c r="CD171">
        <v>999.9</v>
      </c>
      <c r="CE171">
        <v>0</v>
      </c>
      <c r="CF171">
        <v>0</v>
      </c>
      <c r="CG171">
        <v>10001.2</v>
      </c>
      <c r="CH171">
        <v>0</v>
      </c>
      <c r="CI171">
        <v>1.06395</v>
      </c>
      <c r="CJ171">
        <v>1200.18</v>
      </c>
      <c r="CK171">
        <v>0.967011</v>
      </c>
      <c r="CL171">
        <v>0.032989</v>
      </c>
      <c r="CM171">
        <v>0</v>
      </c>
      <c r="CN171">
        <v>2.8165</v>
      </c>
      <c r="CO171">
        <v>0</v>
      </c>
      <c r="CP171">
        <v>8751.85</v>
      </c>
      <c r="CQ171">
        <v>11403.2</v>
      </c>
      <c r="CR171">
        <v>38.125</v>
      </c>
      <c r="CS171">
        <v>41.187</v>
      </c>
      <c r="CT171">
        <v>39.562</v>
      </c>
      <c r="CU171">
        <v>39.937</v>
      </c>
      <c r="CV171">
        <v>38.375</v>
      </c>
      <c r="CW171">
        <v>1160.59</v>
      </c>
      <c r="CX171">
        <v>39.59</v>
      </c>
      <c r="CY171">
        <v>0</v>
      </c>
      <c r="CZ171">
        <v>1604418536.9</v>
      </c>
      <c r="DA171">
        <v>0</v>
      </c>
      <c r="DB171">
        <v>2.63935769230769</v>
      </c>
      <c r="DC171">
        <v>0.626711112445626</v>
      </c>
      <c r="DD171">
        <v>462.583247859215</v>
      </c>
      <c r="DE171">
        <v>8692.45538461538</v>
      </c>
      <c r="DF171">
        <v>15</v>
      </c>
      <c r="DG171">
        <v>1604417947.1</v>
      </c>
      <c r="DH171" t="s">
        <v>273</v>
      </c>
      <c r="DI171">
        <v>1604417940.1</v>
      </c>
      <c r="DJ171">
        <v>1604417947.1</v>
      </c>
      <c r="DK171">
        <v>1</v>
      </c>
      <c r="DL171">
        <v>-0.134</v>
      </c>
      <c r="DM171">
        <v>0.013</v>
      </c>
      <c r="DN171">
        <v>0.037</v>
      </c>
      <c r="DO171">
        <v>0.31</v>
      </c>
      <c r="DP171">
        <v>420</v>
      </c>
      <c r="DQ171">
        <v>20</v>
      </c>
      <c r="DR171">
        <v>0.08</v>
      </c>
      <c r="DS171">
        <v>0.06</v>
      </c>
      <c r="DT171">
        <v>0</v>
      </c>
      <c r="DU171">
        <v>0</v>
      </c>
      <c r="DV171" t="s">
        <v>274</v>
      </c>
      <c r="DW171">
        <v>100</v>
      </c>
      <c r="DX171">
        <v>100</v>
      </c>
      <c r="DY171">
        <v>0.065</v>
      </c>
      <c r="DZ171">
        <v>0.328</v>
      </c>
      <c r="EA171">
        <v>-0.278027610152098</v>
      </c>
      <c r="EB171">
        <v>0.00106189765250334</v>
      </c>
      <c r="EC171">
        <v>-8.23004791133579e-07</v>
      </c>
      <c r="ED171">
        <v>1.95222372915411e-10</v>
      </c>
      <c r="EE171">
        <v>0.0605696754882689</v>
      </c>
      <c r="EF171">
        <v>0.0242991256848972</v>
      </c>
      <c r="EG171">
        <v>-0.00102667963148939</v>
      </c>
      <c r="EH171">
        <v>2.21636158600722e-05</v>
      </c>
      <c r="EI171">
        <v>2</v>
      </c>
      <c r="EJ171">
        <v>2037</v>
      </c>
      <c r="EK171">
        <v>1</v>
      </c>
      <c r="EL171">
        <v>24</v>
      </c>
      <c r="EM171">
        <v>9.9</v>
      </c>
      <c r="EN171">
        <v>9.8</v>
      </c>
      <c r="EO171">
        <v>2</v>
      </c>
      <c r="EP171">
        <v>511.603</v>
      </c>
      <c r="EQ171">
        <v>527.735</v>
      </c>
      <c r="ER171">
        <v>22.7625</v>
      </c>
      <c r="ES171">
        <v>25.4495</v>
      </c>
      <c r="ET171">
        <v>30.0001</v>
      </c>
      <c r="EU171">
        <v>25.3214</v>
      </c>
      <c r="EV171">
        <v>25.2864</v>
      </c>
      <c r="EW171">
        <v>24.8329</v>
      </c>
      <c r="EX171">
        <v>26.5707</v>
      </c>
      <c r="EY171">
        <v>100</v>
      </c>
      <c r="EZ171">
        <v>22.7631</v>
      </c>
      <c r="FA171">
        <v>530.68</v>
      </c>
      <c r="FB171">
        <v>20</v>
      </c>
      <c r="FC171">
        <v>102.327</v>
      </c>
      <c r="FD171">
        <v>102.097</v>
      </c>
    </row>
    <row r="172" spans="1:160">
      <c r="A172">
        <v>156</v>
      </c>
      <c r="B172">
        <v>1604418538.6</v>
      </c>
      <c r="C172">
        <v>309.5</v>
      </c>
      <c r="D172" t="s">
        <v>583</v>
      </c>
      <c r="E172" t="s">
        <v>584</v>
      </c>
      <c r="F172">
        <v>1604418538.6</v>
      </c>
      <c r="G172">
        <f>BY172*AE172*(BU172-BV172)/(100*BN172*(1000-AE172*BU172))</f>
        <v>0</v>
      </c>
      <c r="H172">
        <f>BY172*AE172*(BT172-BS172*(1000-AE172*BV172)/(1000-AE172*BU172))/(100*BN172)</f>
        <v>0</v>
      </c>
      <c r="I172">
        <f>BS172 - IF(AE172&gt;1, H172*BN172*100.0/(AG172*CG172), 0)</f>
        <v>0</v>
      </c>
      <c r="J172">
        <f>((P172-G172/2)*I172-H172)/(P172+G172/2)</f>
        <v>0</v>
      </c>
      <c r="K172">
        <f>J172*(BZ172+CA172)/1000.0</f>
        <v>0</v>
      </c>
      <c r="L172">
        <f>(BS172 - IF(AE172&gt;1, H172*BN172*100.0/(AG172*CG172), 0))*(BZ172+CA172)/1000.0</f>
        <v>0</v>
      </c>
      <c r="M172">
        <f>2.0/((1/O172-1/N172)+SIGN(O172)*SQRT((1/O172-1/N172)*(1/O172-1/N172) + 4*BO172/((BO172+1)*(BO172+1))*(2*1/O172*1/N172-1/N172*1/N172)))</f>
        <v>0</v>
      </c>
      <c r="N172">
        <f>IF(LEFT(BP172,1)&lt;&gt;"0",IF(LEFT(BP172,1)="1",3.0,BQ172),$D$5+$E$5*(CG172*BZ172/($K$5*1000))+$F$5*(CG172*BZ172/($K$5*1000))*MAX(MIN(BN172,$J$5),$I$5)*MAX(MIN(BN172,$J$5),$I$5)+$G$5*MAX(MIN(BN172,$J$5),$I$5)*(CG172*BZ172/($K$5*1000))+$H$5*(CG172*BZ172/($K$5*1000))*(CG172*BZ172/($K$5*1000)))</f>
        <v>0</v>
      </c>
      <c r="O172">
        <f>G172*(1000-(1000*0.61365*exp(17.502*S172/(240.97+S172))/(BZ172+CA172)+BU172)/2)/(1000*0.61365*exp(17.502*S172/(240.97+S172))/(BZ172+CA172)-BU172)</f>
        <v>0</v>
      </c>
      <c r="P172">
        <f>1/((BO172+1)/(M172/1.6)+1/(N172/1.37)) + BO172/((BO172+1)/(M172/1.6) + BO172/(N172/1.37))</f>
        <v>0</v>
      </c>
      <c r="Q172">
        <f>(BK172*BM172)</f>
        <v>0</v>
      </c>
      <c r="R172">
        <f>(CB172+(Q172+2*0.95*5.67E-8*(((CB172+$B$7)+273)^4-(CB172+273)^4)-44100*G172)/(1.84*29.3*N172+8*0.95*5.67E-8*(CB172+273)^3))</f>
        <v>0</v>
      </c>
      <c r="S172">
        <f>($C$7*CC172+$D$7*CD172+$E$7*R172)</f>
        <v>0</v>
      </c>
      <c r="T172">
        <f>0.61365*exp(17.502*S172/(240.97+S172))</f>
        <v>0</v>
      </c>
      <c r="U172">
        <f>(V172/W172*100)</f>
        <v>0</v>
      </c>
      <c r="V172">
        <f>BU172*(BZ172+CA172)/1000</f>
        <v>0</v>
      </c>
      <c r="W172">
        <f>0.61365*exp(17.502*CB172/(240.97+CB172))</f>
        <v>0</v>
      </c>
      <c r="X172">
        <f>(T172-BU172*(BZ172+CA172)/1000)</f>
        <v>0</v>
      </c>
      <c r="Y172">
        <f>(-G172*44100)</f>
        <v>0</v>
      </c>
      <c r="Z172">
        <f>2*29.3*N172*0.92*(CB172-S172)</f>
        <v>0</v>
      </c>
      <c r="AA172">
        <f>2*0.95*5.67E-8*(((CB172+$B$7)+273)^4-(S172+273)^4)</f>
        <v>0</v>
      </c>
      <c r="AB172">
        <f>Q172+AA172+Y172+Z172</f>
        <v>0</v>
      </c>
      <c r="AC172">
        <v>0</v>
      </c>
      <c r="AD172">
        <v>0</v>
      </c>
      <c r="AE172">
        <f>IF(AC172*$H$13&gt;=AG172,1.0,(AG172/(AG172-AC172*$H$13)))</f>
        <v>0</v>
      </c>
      <c r="AF172">
        <f>(AE172-1)*100</f>
        <v>0</v>
      </c>
      <c r="AG172">
        <f>MAX(0,($B$13+$C$13*CG172)/(1+$D$13*CG172)*BZ172/(CB172+273)*$E$13)</f>
        <v>0</v>
      </c>
      <c r="AH172" t="s">
        <v>271</v>
      </c>
      <c r="AI172" t="s">
        <v>271</v>
      </c>
      <c r="AJ172">
        <v>0</v>
      </c>
      <c r="AK172">
        <v>0</v>
      </c>
      <c r="AL172">
        <f>AK172-AJ172</f>
        <v>0</v>
      </c>
      <c r="AM172">
        <f>AL172/AK172</f>
        <v>0</v>
      </c>
      <c r="AN172">
        <v>0</v>
      </c>
      <c r="AO172" t="s">
        <v>271</v>
      </c>
      <c r="AP172" t="s">
        <v>271</v>
      </c>
      <c r="AQ172">
        <v>0</v>
      </c>
      <c r="AR172">
        <v>0</v>
      </c>
      <c r="AS172">
        <f>1-AQ172/AR172</f>
        <v>0</v>
      </c>
      <c r="AT172">
        <v>0.5</v>
      </c>
      <c r="AU172">
        <f>BK172</f>
        <v>0</v>
      </c>
      <c r="AV172">
        <f>H172</f>
        <v>0</v>
      </c>
      <c r="AW172">
        <f>AS172*AT172*AU172</f>
        <v>0</v>
      </c>
      <c r="AX172">
        <f>BC172/AR172</f>
        <v>0</v>
      </c>
      <c r="AY172">
        <f>(AV172-AN172)/AU172</f>
        <v>0</v>
      </c>
      <c r="AZ172">
        <f>(AK172-AR172)/AR172</f>
        <v>0</v>
      </c>
      <c r="BA172" t="s">
        <v>271</v>
      </c>
      <c r="BB172">
        <v>0</v>
      </c>
      <c r="BC172">
        <f>AR172-BB172</f>
        <v>0</v>
      </c>
      <c r="BD172">
        <f>(AR172-AQ172)/(AR172-BB172)</f>
        <v>0</v>
      </c>
      <c r="BE172">
        <f>(AK172-AR172)/(AK172-BB172)</f>
        <v>0</v>
      </c>
      <c r="BF172">
        <f>(AR172-AQ172)/(AR172-AJ172)</f>
        <v>0</v>
      </c>
      <c r="BG172">
        <f>(AK172-AR172)/(AK172-AJ172)</f>
        <v>0</v>
      </c>
      <c r="BH172">
        <f>(BD172*BB172/AQ172)</f>
        <v>0</v>
      </c>
      <c r="BI172">
        <f>(1-BH172)</f>
        <v>0</v>
      </c>
      <c r="BJ172">
        <f>$B$11*CH172+$C$11*CI172+$F$11*CJ172*(1-CM172)</f>
        <v>0</v>
      </c>
      <c r="BK172">
        <f>BJ172*BL172</f>
        <v>0</v>
      </c>
      <c r="BL172">
        <f>($B$11*$D$9+$C$11*$D$9+$F$11*((CW172+CO172)/MAX(CW172+CO172+CX172, 0.1)*$I$9+CX172/MAX(CW172+CO172+CX172, 0.1)*$J$9))/($B$11+$C$11+$F$11)</f>
        <v>0</v>
      </c>
      <c r="BM172">
        <f>($B$11*$K$9+$C$11*$K$9+$F$11*((CW172+CO172)/MAX(CW172+CO172+CX172, 0.1)*$P$9+CX172/MAX(CW172+CO172+CX172, 0.1)*$Q$9))/($B$11+$C$11+$F$11)</f>
        <v>0</v>
      </c>
      <c r="BN172">
        <v>6</v>
      </c>
      <c r="BO172">
        <v>0.5</v>
      </c>
      <c r="BP172" t="s">
        <v>272</v>
      </c>
      <c r="BQ172">
        <v>2</v>
      </c>
      <c r="BR172">
        <v>1604418538.6</v>
      </c>
      <c r="BS172">
        <v>486.349</v>
      </c>
      <c r="BT172">
        <v>522.045</v>
      </c>
      <c r="BU172">
        <v>21.7664</v>
      </c>
      <c r="BV172">
        <v>20.0348</v>
      </c>
      <c r="BW172">
        <v>486.283</v>
      </c>
      <c r="BX172">
        <v>21.4384</v>
      </c>
      <c r="BY172">
        <v>500.022</v>
      </c>
      <c r="BZ172">
        <v>100.539</v>
      </c>
      <c r="CA172">
        <v>0.100126</v>
      </c>
      <c r="CB172">
        <v>25.142</v>
      </c>
      <c r="CC172">
        <v>24.9955</v>
      </c>
      <c r="CD172">
        <v>999.9</v>
      </c>
      <c r="CE172">
        <v>0</v>
      </c>
      <c r="CF172">
        <v>0</v>
      </c>
      <c r="CG172">
        <v>9991.88</v>
      </c>
      <c r="CH172">
        <v>0</v>
      </c>
      <c r="CI172">
        <v>1.06395</v>
      </c>
      <c r="CJ172">
        <v>1200.18</v>
      </c>
      <c r="CK172">
        <v>0.967011</v>
      </c>
      <c r="CL172">
        <v>0.032989</v>
      </c>
      <c r="CM172">
        <v>0</v>
      </c>
      <c r="CN172">
        <v>2.599</v>
      </c>
      <c r="CO172">
        <v>0</v>
      </c>
      <c r="CP172">
        <v>8766.26</v>
      </c>
      <c r="CQ172">
        <v>11403.2</v>
      </c>
      <c r="CR172">
        <v>38.125</v>
      </c>
      <c r="CS172">
        <v>41.187</v>
      </c>
      <c r="CT172">
        <v>39.562</v>
      </c>
      <c r="CU172">
        <v>39.937</v>
      </c>
      <c r="CV172">
        <v>38.375</v>
      </c>
      <c r="CW172">
        <v>1160.59</v>
      </c>
      <c r="CX172">
        <v>39.59</v>
      </c>
      <c r="CY172">
        <v>0</v>
      </c>
      <c r="CZ172">
        <v>1604418538.7</v>
      </c>
      <c r="DA172">
        <v>0</v>
      </c>
      <c r="DB172">
        <v>2.654584</v>
      </c>
      <c r="DC172">
        <v>0.711776922504109</v>
      </c>
      <c r="DD172">
        <v>466.483076912036</v>
      </c>
      <c r="DE172">
        <v>8708.7484</v>
      </c>
      <c r="DF172">
        <v>15</v>
      </c>
      <c r="DG172">
        <v>1604417947.1</v>
      </c>
      <c r="DH172" t="s">
        <v>273</v>
      </c>
      <c r="DI172">
        <v>1604417940.1</v>
      </c>
      <c r="DJ172">
        <v>1604417947.1</v>
      </c>
      <c r="DK172">
        <v>1</v>
      </c>
      <c r="DL172">
        <v>-0.134</v>
      </c>
      <c r="DM172">
        <v>0.013</v>
      </c>
      <c r="DN172">
        <v>0.037</v>
      </c>
      <c r="DO172">
        <v>0.31</v>
      </c>
      <c r="DP172">
        <v>420</v>
      </c>
      <c r="DQ172">
        <v>20</v>
      </c>
      <c r="DR172">
        <v>0.08</v>
      </c>
      <c r="DS172">
        <v>0.06</v>
      </c>
      <c r="DT172">
        <v>0</v>
      </c>
      <c r="DU172">
        <v>0</v>
      </c>
      <c r="DV172" t="s">
        <v>274</v>
      </c>
      <c r="DW172">
        <v>100</v>
      </c>
      <c r="DX172">
        <v>100</v>
      </c>
      <c r="DY172">
        <v>0.066</v>
      </c>
      <c r="DZ172">
        <v>0.328</v>
      </c>
      <c r="EA172">
        <v>-0.278027610152098</v>
      </c>
      <c r="EB172">
        <v>0.00106189765250334</v>
      </c>
      <c r="EC172">
        <v>-8.23004791133579e-07</v>
      </c>
      <c r="ED172">
        <v>1.95222372915411e-10</v>
      </c>
      <c r="EE172">
        <v>0.0605696754882689</v>
      </c>
      <c r="EF172">
        <v>0.0242991256848972</v>
      </c>
      <c r="EG172">
        <v>-0.00102667963148939</v>
      </c>
      <c r="EH172">
        <v>2.21636158600722e-05</v>
      </c>
      <c r="EI172">
        <v>2</v>
      </c>
      <c r="EJ172">
        <v>2037</v>
      </c>
      <c r="EK172">
        <v>1</v>
      </c>
      <c r="EL172">
        <v>24</v>
      </c>
      <c r="EM172">
        <v>10</v>
      </c>
      <c r="EN172">
        <v>9.9</v>
      </c>
      <c r="EO172">
        <v>2</v>
      </c>
      <c r="EP172">
        <v>511.746</v>
      </c>
      <c r="EQ172">
        <v>527.543</v>
      </c>
      <c r="ER172">
        <v>22.7638</v>
      </c>
      <c r="ES172">
        <v>25.4495</v>
      </c>
      <c r="ET172">
        <v>30.0001</v>
      </c>
      <c r="EU172">
        <v>25.3214</v>
      </c>
      <c r="EV172">
        <v>25.2864</v>
      </c>
      <c r="EW172">
        <v>24.8985</v>
      </c>
      <c r="EX172">
        <v>26.5707</v>
      </c>
      <c r="EY172">
        <v>100</v>
      </c>
      <c r="EZ172">
        <v>22.7688</v>
      </c>
      <c r="FA172">
        <v>535.71</v>
      </c>
      <c r="FB172">
        <v>20</v>
      </c>
      <c r="FC172">
        <v>102.327</v>
      </c>
      <c r="FD172">
        <v>102.098</v>
      </c>
    </row>
    <row r="173" spans="1:160">
      <c r="A173">
        <v>157</v>
      </c>
      <c r="B173">
        <v>1604418541.1</v>
      </c>
      <c r="C173">
        <v>312</v>
      </c>
      <c r="D173" t="s">
        <v>585</v>
      </c>
      <c r="E173" t="s">
        <v>586</v>
      </c>
      <c r="F173">
        <v>1604418541.1</v>
      </c>
      <c r="G173">
        <f>BY173*AE173*(BU173-BV173)/(100*BN173*(1000-AE173*BU173))</f>
        <v>0</v>
      </c>
      <c r="H173">
        <f>BY173*AE173*(BT173-BS173*(1000-AE173*BV173)/(1000-AE173*BU173))/(100*BN173)</f>
        <v>0</v>
      </c>
      <c r="I173">
        <f>BS173 - IF(AE173&gt;1, H173*BN173*100.0/(AG173*CG173), 0)</f>
        <v>0</v>
      </c>
      <c r="J173">
        <f>((P173-G173/2)*I173-H173)/(P173+G173/2)</f>
        <v>0</v>
      </c>
      <c r="K173">
        <f>J173*(BZ173+CA173)/1000.0</f>
        <v>0</v>
      </c>
      <c r="L173">
        <f>(BS173 - IF(AE173&gt;1, H173*BN173*100.0/(AG173*CG173), 0))*(BZ173+CA173)/1000.0</f>
        <v>0</v>
      </c>
      <c r="M173">
        <f>2.0/((1/O173-1/N173)+SIGN(O173)*SQRT((1/O173-1/N173)*(1/O173-1/N173) + 4*BO173/((BO173+1)*(BO173+1))*(2*1/O173*1/N173-1/N173*1/N173)))</f>
        <v>0</v>
      </c>
      <c r="N173">
        <f>IF(LEFT(BP173,1)&lt;&gt;"0",IF(LEFT(BP173,1)="1",3.0,BQ173),$D$5+$E$5*(CG173*BZ173/($K$5*1000))+$F$5*(CG173*BZ173/($K$5*1000))*MAX(MIN(BN173,$J$5),$I$5)*MAX(MIN(BN173,$J$5),$I$5)+$G$5*MAX(MIN(BN173,$J$5),$I$5)*(CG173*BZ173/($K$5*1000))+$H$5*(CG173*BZ173/($K$5*1000))*(CG173*BZ173/($K$5*1000)))</f>
        <v>0</v>
      </c>
      <c r="O173">
        <f>G173*(1000-(1000*0.61365*exp(17.502*S173/(240.97+S173))/(BZ173+CA173)+BU173)/2)/(1000*0.61365*exp(17.502*S173/(240.97+S173))/(BZ173+CA173)-BU173)</f>
        <v>0</v>
      </c>
      <c r="P173">
        <f>1/((BO173+1)/(M173/1.6)+1/(N173/1.37)) + BO173/((BO173+1)/(M173/1.6) + BO173/(N173/1.37))</f>
        <v>0</v>
      </c>
      <c r="Q173">
        <f>(BK173*BM173)</f>
        <v>0</v>
      </c>
      <c r="R173">
        <f>(CB173+(Q173+2*0.95*5.67E-8*(((CB173+$B$7)+273)^4-(CB173+273)^4)-44100*G173)/(1.84*29.3*N173+8*0.95*5.67E-8*(CB173+273)^3))</f>
        <v>0</v>
      </c>
      <c r="S173">
        <f>($C$7*CC173+$D$7*CD173+$E$7*R173)</f>
        <v>0</v>
      </c>
      <c r="T173">
        <f>0.61365*exp(17.502*S173/(240.97+S173))</f>
        <v>0</v>
      </c>
      <c r="U173">
        <f>(V173/W173*100)</f>
        <v>0</v>
      </c>
      <c r="V173">
        <f>BU173*(BZ173+CA173)/1000</f>
        <v>0</v>
      </c>
      <c r="W173">
        <f>0.61365*exp(17.502*CB173/(240.97+CB173))</f>
        <v>0</v>
      </c>
      <c r="X173">
        <f>(T173-BU173*(BZ173+CA173)/1000)</f>
        <v>0</v>
      </c>
      <c r="Y173">
        <f>(-G173*44100)</f>
        <v>0</v>
      </c>
      <c r="Z173">
        <f>2*29.3*N173*0.92*(CB173-S173)</f>
        <v>0</v>
      </c>
      <c r="AA173">
        <f>2*0.95*5.67E-8*(((CB173+$B$7)+273)^4-(S173+273)^4)</f>
        <v>0</v>
      </c>
      <c r="AB173">
        <f>Q173+AA173+Y173+Z173</f>
        <v>0</v>
      </c>
      <c r="AC173">
        <v>0</v>
      </c>
      <c r="AD173">
        <v>0</v>
      </c>
      <c r="AE173">
        <f>IF(AC173*$H$13&gt;=AG173,1.0,(AG173/(AG173-AC173*$H$13)))</f>
        <v>0</v>
      </c>
      <c r="AF173">
        <f>(AE173-1)*100</f>
        <v>0</v>
      </c>
      <c r="AG173">
        <f>MAX(0,($B$13+$C$13*CG173)/(1+$D$13*CG173)*BZ173/(CB173+273)*$E$13)</f>
        <v>0</v>
      </c>
      <c r="AH173" t="s">
        <v>271</v>
      </c>
      <c r="AI173" t="s">
        <v>271</v>
      </c>
      <c r="AJ173">
        <v>0</v>
      </c>
      <c r="AK173">
        <v>0</v>
      </c>
      <c r="AL173">
        <f>AK173-AJ173</f>
        <v>0</v>
      </c>
      <c r="AM173">
        <f>AL173/AK173</f>
        <v>0</v>
      </c>
      <c r="AN173">
        <v>0</v>
      </c>
      <c r="AO173" t="s">
        <v>271</v>
      </c>
      <c r="AP173" t="s">
        <v>271</v>
      </c>
      <c r="AQ173">
        <v>0</v>
      </c>
      <c r="AR173">
        <v>0</v>
      </c>
      <c r="AS173">
        <f>1-AQ173/AR173</f>
        <v>0</v>
      </c>
      <c r="AT173">
        <v>0.5</v>
      </c>
      <c r="AU173">
        <f>BK173</f>
        <v>0</v>
      </c>
      <c r="AV173">
        <f>H173</f>
        <v>0</v>
      </c>
      <c r="AW173">
        <f>AS173*AT173*AU173</f>
        <v>0</v>
      </c>
      <c r="AX173">
        <f>BC173/AR173</f>
        <v>0</v>
      </c>
      <c r="AY173">
        <f>(AV173-AN173)/AU173</f>
        <v>0</v>
      </c>
      <c r="AZ173">
        <f>(AK173-AR173)/AR173</f>
        <v>0</v>
      </c>
      <c r="BA173" t="s">
        <v>271</v>
      </c>
      <c r="BB173">
        <v>0</v>
      </c>
      <c r="BC173">
        <f>AR173-BB173</f>
        <v>0</v>
      </c>
      <c r="BD173">
        <f>(AR173-AQ173)/(AR173-BB173)</f>
        <v>0</v>
      </c>
      <c r="BE173">
        <f>(AK173-AR173)/(AK173-BB173)</f>
        <v>0</v>
      </c>
      <c r="BF173">
        <f>(AR173-AQ173)/(AR173-AJ173)</f>
        <v>0</v>
      </c>
      <c r="BG173">
        <f>(AK173-AR173)/(AK173-AJ173)</f>
        <v>0</v>
      </c>
      <c r="BH173">
        <f>(BD173*BB173/AQ173)</f>
        <v>0</v>
      </c>
      <c r="BI173">
        <f>(1-BH173)</f>
        <v>0</v>
      </c>
      <c r="BJ173">
        <f>$B$11*CH173+$C$11*CI173+$F$11*CJ173*(1-CM173)</f>
        <v>0</v>
      </c>
      <c r="BK173">
        <f>BJ173*BL173</f>
        <v>0</v>
      </c>
      <c r="BL173">
        <f>($B$11*$D$9+$C$11*$D$9+$F$11*((CW173+CO173)/MAX(CW173+CO173+CX173, 0.1)*$I$9+CX173/MAX(CW173+CO173+CX173, 0.1)*$J$9))/($B$11+$C$11+$F$11)</f>
        <v>0</v>
      </c>
      <c r="BM173">
        <f>($B$11*$K$9+$C$11*$K$9+$F$11*((CW173+CO173)/MAX(CW173+CO173+CX173, 0.1)*$P$9+CX173/MAX(CW173+CO173+CX173, 0.1)*$Q$9))/($B$11+$C$11+$F$11)</f>
        <v>0</v>
      </c>
      <c r="BN173">
        <v>6</v>
      </c>
      <c r="BO173">
        <v>0.5</v>
      </c>
      <c r="BP173" t="s">
        <v>272</v>
      </c>
      <c r="BQ173">
        <v>2</v>
      </c>
      <c r="BR173">
        <v>1604418541.1</v>
      </c>
      <c r="BS173">
        <v>490.347</v>
      </c>
      <c r="BT173">
        <v>526.178</v>
      </c>
      <c r="BU173">
        <v>21.7658</v>
      </c>
      <c r="BV173">
        <v>20.0374</v>
      </c>
      <c r="BW173">
        <v>490.279</v>
      </c>
      <c r="BX173">
        <v>21.4378</v>
      </c>
      <c r="BY173">
        <v>500.089</v>
      </c>
      <c r="BZ173">
        <v>100.539</v>
      </c>
      <c r="CA173">
        <v>0.0999914</v>
      </c>
      <c r="CB173">
        <v>25.1433</v>
      </c>
      <c r="CC173">
        <v>24.9988</v>
      </c>
      <c r="CD173">
        <v>999.9</v>
      </c>
      <c r="CE173">
        <v>0</v>
      </c>
      <c r="CF173">
        <v>0</v>
      </c>
      <c r="CG173">
        <v>10021.9</v>
      </c>
      <c r="CH173">
        <v>0</v>
      </c>
      <c r="CI173">
        <v>1.05975</v>
      </c>
      <c r="CJ173">
        <v>1200.18</v>
      </c>
      <c r="CK173">
        <v>0.967011</v>
      </c>
      <c r="CL173">
        <v>0.032989</v>
      </c>
      <c r="CM173">
        <v>0</v>
      </c>
      <c r="CN173">
        <v>2.8712</v>
      </c>
      <c r="CO173">
        <v>0</v>
      </c>
      <c r="CP173">
        <v>8784.72</v>
      </c>
      <c r="CQ173">
        <v>11403.2</v>
      </c>
      <c r="CR173">
        <v>38.125</v>
      </c>
      <c r="CS173">
        <v>41.187</v>
      </c>
      <c r="CT173">
        <v>39.562</v>
      </c>
      <c r="CU173">
        <v>39.875</v>
      </c>
      <c r="CV173">
        <v>38.375</v>
      </c>
      <c r="CW173">
        <v>1160.59</v>
      </c>
      <c r="CX173">
        <v>39.59</v>
      </c>
      <c r="CY173">
        <v>0</v>
      </c>
      <c r="CZ173">
        <v>1604418541.1</v>
      </c>
      <c r="DA173">
        <v>0</v>
      </c>
      <c r="DB173">
        <v>2.66366</v>
      </c>
      <c r="DC173">
        <v>-0.511276924843295</v>
      </c>
      <c r="DD173">
        <v>466.910000640389</v>
      </c>
      <c r="DE173">
        <v>8727.4212</v>
      </c>
      <c r="DF173">
        <v>15</v>
      </c>
      <c r="DG173">
        <v>1604417947.1</v>
      </c>
      <c r="DH173" t="s">
        <v>273</v>
      </c>
      <c r="DI173">
        <v>1604417940.1</v>
      </c>
      <c r="DJ173">
        <v>1604417947.1</v>
      </c>
      <c r="DK173">
        <v>1</v>
      </c>
      <c r="DL173">
        <v>-0.134</v>
      </c>
      <c r="DM173">
        <v>0.013</v>
      </c>
      <c r="DN173">
        <v>0.037</v>
      </c>
      <c r="DO173">
        <v>0.31</v>
      </c>
      <c r="DP173">
        <v>420</v>
      </c>
      <c r="DQ173">
        <v>20</v>
      </c>
      <c r="DR173">
        <v>0.08</v>
      </c>
      <c r="DS173">
        <v>0.06</v>
      </c>
      <c r="DT173">
        <v>0</v>
      </c>
      <c r="DU173">
        <v>0</v>
      </c>
      <c r="DV173" t="s">
        <v>274</v>
      </c>
      <c r="DW173">
        <v>100</v>
      </c>
      <c r="DX173">
        <v>100</v>
      </c>
      <c r="DY173">
        <v>0.068</v>
      </c>
      <c r="DZ173">
        <v>0.328</v>
      </c>
      <c r="EA173">
        <v>-0.278027610152098</v>
      </c>
      <c r="EB173">
        <v>0.00106189765250334</v>
      </c>
      <c r="EC173">
        <v>-8.23004791133579e-07</v>
      </c>
      <c r="ED173">
        <v>1.95222372915411e-10</v>
      </c>
      <c r="EE173">
        <v>0.0605696754882689</v>
      </c>
      <c r="EF173">
        <v>0.0242991256848972</v>
      </c>
      <c r="EG173">
        <v>-0.00102667963148939</v>
      </c>
      <c r="EH173">
        <v>2.21636158600722e-05</v>
      </c>
      <c r="EI173">
        <v>2</v>
      </c>
      <c r="EJ173">
        <v>2037</v>
      </c>
      <c r="EK173">
        <v>1</v>
      </c>
      <c r="EL173">
        <v>24</v>
      </c>
      <c r="EM173">
        <v>10</v>
      </c>
      <c r="EN173">
        <v>9.9</v>
      </c>
      <c r="EO173">
        <v>2</v>
      </c>
      <c r="EP173">
        <v>511.689</v>
      </c>
      <c r="EQ173">
        <v>527.333</v>
      </c>
      <c r="ER173">
        <v>22.7658</v>
      </c>
      <c r="ES173">
        <v>25.4495</v>
      </c>
      <c r="ET173">
        <v>30.0001</v>
      </c>
      <c r="EU173">
        <v>25.3214</v>
      </c>
      <c r="EV173">
        <v>25.2864</v>
      </c>
      <c r="EW173">
        <v>25.0771</v>
      </c>
      <c r="EX173">
        <v>26.5707</v>
      </c>
      <c r="EY173">
        <v>100</v>
      </c>
      <c r="EZ173">
        <v>22.7688</v>
      </c>
      <c r="FA173">
        <v>535.71</v>
      </c>
      <c r="FB173">
        <v>20</v>
      </c>
      <c r="FC173">
        <v>102.329</v>
      </c>
      <c r="FD173">
        <v>102.097</v>
      </c>
    </row>
    <row r="174" spans="1:160">
      <c r="A174">
        <v>158</v>
      </c>
      <c r="B174">
        <v>1604418543.1</v>
      </c>
      <c r="C174">
        <v>314</v>
      </c>
      <c r="D174" t="s">
        <v>587</v>
      </c>
      <c r="E174" t="s">
        <v>588</v>
      </c>
      <c r="F174">
        <v>1604418543.1</v>
      </c>
      <c r="G174">
        <f>BY174*AE174*(BU174-BV174)/(100*BN174*(1000-AE174*BU174))</f>
        <v>0</v>
      </c>
      <c r="H174">
        <f>BY174*AE174*(BT174-BS174*(1000-AE174*BV174)/(1000-AE174*BU174))/(100*BN174)</f>
        <v>0</v>
      </c>
      <c r="I174">
        <f>BS174 - IF(AE174&gt;1, H174*BN174*100.0/(AG174*CG174), 0)</f>
        <v>0</v>
      </c>
      <c r="J174">
        <f>((P174-G174/2)*I174-H174)/(P174+G174/2)</f>
        <v>0</v>
      </c>
      <c r="K174">
        <f>J174*(BZ174+CA174)/1000.0</f>
        <v>0</v>
      </c>
      <c r="L174">
        <f>(BS174 - IF(AE174&gt;1, H174*BN174*100.0/(AG174*CG174), 0))*(BZ174+CA174)/1000.0</f>
        <v>0</v>
      </c>
      <c r="M174">
        <f>2.0/((1/O174-1/N174)+SIGN(O174)*SQRT((1/O174-1/N174)*(1/O174-1/N174) + 4*BO174/((BO174+1)*(BO174+1))*(2*1/O174*1/N174-1/N174*1/N174)))</f>
        <v>0</v>
      </c>
      <c r="N174">
        <f>IF(LEFT(BP174,1)&lt;&gt;"0",IF(LEFT(BP174,1)="1",3.0,BQ174),$D$5+$E$5*(CG174*BZ174/($K$5*1000))+$F$5*(CG174*BZ174/($K$5*1000))*MAX(MIN(BN174,$J$5),$I$5)*MAX(MIN(BN174,$J$5),$I$5)+$G$5*MAX(MIN(BN174,$J$5),$I$5)*(CG174*BZ174/($K$5*1000))+$H$5*(CG174*BZ174/($K$5*1000))*(CG174*BZ174/($K$5*1000)))</f>
        <v>0</v>
      </c>
      <c r="O174">
        <f>G174*(1000-(1000*0.61365*exp(17.502*S174/(240.97+S174))/(BZ174+CA174)+BU174)/2)/(1000*0.61365*exp(17.502*S174/(240.97+S174))/(BZ174+CA174)-BU174)</f>
        <v>0</v>
      </c>
      <c r="P174">
        <f>1/((BO174+1)/(M174/1.6)+1/(N174/1.37)) + BO174/((BO174+1)/(M174/1.6) + BO174/(N174/1.37))</f>
        <v>0</v>
      </c>
      <c r="Q174">
        <f>(BK174*BM174)</f>
        <v>0</v>
      </c>
      <c r="R174">
        <f>(CB174+(Q174+2*0.95*5.67E-8*(((CB174+$B$7)+273)^4-(CB174+273)^4)-44100*G174)/(1.84*29.3*N174+8*0.95*5.67E-8*(CB174+273)^3))</f>
        <v>0</v>
      </c>
      <c r="S174">
        <f>($C$7*CC174+$D$7*CD174+$E$7*R174)</f>
        <v>0</v>
      </c>
      <c r="T174">
        <f>0.61365*exp(17.502*S174/(240.97+S174))</f>
        <v>0</v>
      </c>
      <c r="U174">
        <f>(V174/W174*100)</f>
        <v>0</v>
      </c>
      <c r="V174">
        <f>BU174*(BZ174+CA174)/1000</f>
        <v>0</v>
      </c>
      <c r="W174">
        <f>0.61365*exp(17.502*CB174/(240.97+CB174))</f>
        <v>0</v>
      </c>
      <c r="X174">
        <f>(T174-BU174*(BZ174+CA174)/1000)</f>
        <v>0</v>
      </c>
      <c r="Y174">
        <f>(-G174*44100)</f>
        <v>0</v>
      </c>
      <c r="Z174">
        <f>2*29.3*N174*0.92*(CB174-S174)</f>
        <v>0</v>
      </c>
      <c r="AA174">
        <f>2*0.95*5.67E-8*(((CB174+$B$7)+273)^4-(S174+273)^4)</f>
        <v>0</v>
      </c>
      <c r="AB174">
        <f>Q174+AA174+Y174+Z174</f>
        <v>0</v>
      </c>
      <c r="AC174">
        <v>0</v>
      </c>
      <c r="AD174">
        <v>0</v>
      </c>
      <c r="AE174">
        <f>IF(AC174*$H$13&gt;=AG174,1.0,(AG174/(AG174-AC174*$H$13)))</f>
        <v>0</v>
      </c>
      <c r="AF174">
        <f>(AE174-1)*100</f>
        <v>0</v>
      </c>
      <c r="AG174">
        <f>MAX(0,($B$13+$C$13*CG174)/(1+$D$13*CG174)*BZ174/(CB174+273)*$E$13)</f>
        <v>0</v>
      </c>
      <c r="AH174" t="s">
        <v>271</v>
      </c>
      <c r="AI174" t="s">
        <v>271</v>
      </c>
      <c r="AJ174">
        <v>0</v>
      </c>
      <c r="AK174">
        <v>0</v>
      </c>
      <c r="AL174">
        <f>AK174-AJ174</f>
        <v>0</v>
      </c>
      <c r="AM174">
        <f>AL174/AK174</f>
        <v>0</v>
      </c>
      <c r="AN174">
        <v>0</v>
      </c>
      <c r="AO174" t="s">
        <v>271</v>
      </c>
      <c r="AP174" t="s">
        <v>271</v>
      </c>
      <c r="AQ174">
        <v>0</v>
      </c>
      <c r="AR174">
        <v>0</v>
      </c>
      <c r="AS174">
        <f>1-AQ174/AR174</f>
        <v>0</v>
      </c>
      <c r="AT174">
        <v>0.5</v>
      </c>
      <c r="AU174">
        <f>BK174</f>
        <v>0</v>
      </c>
      <c r="AV174">
        <f>H174</f>
        <v>0</v>
      </c>
      <c r="AW174">
        <f>AS174*AT174*AU174</f>
        <v>0</v>
      </c>
      <c r="AX174">
        <f>BC174/AR174</f>
        <v>0</v>
      </c>
      <c r="AY174">
        <f>(AV174-AN174)/AU174</f>
        <v>0</v>
      </c>
      <c r="AZ174">
        <f>(AK174-AR174)/AR174</f>
        <v>0</v>
      </c>
      <c r="BA174" t="s">
        <v>271</v>
      </c>
      <c r="BB174">
        <v>0</v>
      </c>
      <c r="BC174">
        <f>AR174-BB174</f>
        <v>0</v>
      </c>
      <c r="BD174">
        <f>(AR174-AQ174)/(AR174-BB174)</f>
        <v>0</v>
      </c>
      <c r="BE174">
        <f>(AK174-AR174)/(AK174-BB174)</f>
        <v>0</v>
      </c>
      <c r="BF174">
        <f>(AR174-AQ174)/(AR174-AJ174)</f>
        <v>0</v>
      </c>
      <c r="BG174">
        <f>(AK174-AR174)/(AK174-AJ174)</f>
        <v>0</v>
      </c>
      <c r="BH174">
        <f>(BD174*BB174/AQ174)</f>
        <v>0</v>
      </c>
      <c r="BI174">
        <f>(1-BH174)</f>
        <v>0</v>
      </c>
      <c r="BJ174">
        <f>$B$11*CH174+$C$11*CI174+$F$11*CJ174*(1-CM174)</f>
        <v>0</v>
      </c>
      <c r="BK174">
        <f>BJ174*BL174</f>
        <v>0</v>
      </c>
      <c r="BL174">
        <f>($B$11*$D$9+$C$11*$D$9+$F$11*((CW174+CO174)/MAX(CW174+CO174+CX174, 0.1)*$I$9+CX174/MAX(CW174+CO174+CX174, 0.1)*$J$9))/($B$11+$C$11+$F$11)</f>
        <v>0</v>
      </c>
      <c r="BM174">
        <f>($B$11*$K$9+$C$11*$K$9+$F$11*((CW174+CO174)/MAX(CW174+CO174+CX174, 0.1)*$P$9+CX174/MAX(CW174+CO174+CX174, 0.1)*$Q$9))/($B$11+$C$11+$F$11)</f>
        <v>0</v>
      </c>
      <c r="BN174">
        <v>6</v>
      </c>
      <c r="BO174">
        <v>0.5</v>
      </c>
      <c r="BP174" t="s">
        <v>272</v>
      </c>
      <c r="BQ174">
        <v>2</v>
      </c>
      <c r="BR174">
        <v>1604418543.1</v>
      </c>
      <c r="BS174">
        <v>493.531</v>
      </c>
      <c r="BT174">
        <v>529.599</v>
      </c>
      <c r="BU174">
        <v>21.767</v>
      </c>
      <c r="BV174">
        <v>20.0383</v>
      </c>
      <c r="BW174">
        <v>493.462</v>
      </c>
      <c r="BX174">
        <v>21.439</v>
      </c>
      <c r="BY174">
        <v>500.008</v>
      </c>
      <c r="BZ174">
        <v>100.539</v>
      </c>
      <c r="CA174">
        <v>0.0999566</v>
      </c>
      <c r="CB174">
        <v>25.1452</v>
      </c>
      <c r="CC174">
        <v>24.9983</v>
      </c>
      <c r="CD174">
        <v>999.9</v>
      </c>
      <c r="CE174">
        <v>0</v>
      </c>
      <c r="CF174">
        <v>0</v>
      </c>
      <c r="CG174">
        <v>10015</v>
      </c>
      <c r="CH174">
        <v>0</v>
      </c>
      <c r="CI174">
        <v>1.04995</v>
      </c>
      <c r="CJ174">
        <v>1199.87</v>
      </c>
      <c r="CK174">
        <v>0.967003</v>
      </c>
      <c r="CL174">
        <v>0.0329973</v>
      </c>
      <c r="CM174">
        <v>0</v>
      </c>
      <c r="CN174">
        <v>2.7179</v>
      </c>
      <c r="CO174">
        <v>0</v>
      </c>
      <c r="CP174">
        <v>8796.35</v>
      </c>
      <c r="CQ174">
        <v>11400.2</v>
      </c>
      <c r="CR174">
        <v>38.125</v>
      </c>
      <c r="CS174">
        <v>41.187</v>
      </c>
      <c r="CT174">
        <v>39.562</v>
      </c>
      <c r="CU174">
        <v>39.875</v>
      </c>
      <c r="CV174">
        <v>38.375</v>
      </c>
      <c r="CW174">
        <v>1160.28</v>
      </c>
      <c r="CX174">
        <v>39.59</v>
      </c>
      <c r="CY174">
        <v>0</v>
      </c>
      <c r="CZ174">
        <v>1604418542.9</v>
      </c>
      <c r="DA174">
        <v>0</v>
      </c>
      <c r="DB174">
        <v>2.66491923076923</v>
      </c>
      <c r="DC174">
        <v>0.0672717924740838</v>
      </c>
      <c r="DD174">
        <v>466.401709324474</v>
      </c>
      <c r="DE174">
        <v>8739.03269230769</v>
      </c>
      <c r="DF174">
        <v>15</v>
      </c>
      <c r="DG174">
        <v>1604417947.1</v>
      </c>
      <c r="DH174" t="s">
        <v>273</v>
      </c>
      <c r="DI174">
        <v>1604417940.1</v>
      </c>
      <c r="DJ174">
        <v>1604417947.1</v>
      </c>
      <c r="DK174">
        <v>1</v>
      </c>
      <c r="DL174">
        <v>-0.134</v>
      </c>
      <c r="DM174">
        <v>0.013</v>
      </c>
      <c r="DN174">
        <v>0.037</v>
      </c>
      <c r="DO174">
        <v>0.31</v>
      </c>
      <c r="DP174">
        <v>420</v>
      </c>
      <c r="DQ174">
        <v>20</v>
      </c>
      <c r="DR174">
        <v>0.08</v>
      </c>
      <c r="DS174">
        <v>0.06</v>
      </c>
      <c r="DT174">
        <v>0</v>
      </c>
      <c r="DU174">
        <v>0</v>
      </c>
      <c r="DV174" t="s">
        <v>274</v>
      </c>
      <c r="DW174">
        <v>100</v>
      </c>
      <c r="DX174">
        <v>100</v>
      </c>
      <c r="DY174">
        <v>0.069</v>
      </c>
      <c r="DZ174">
        <v>0.328</v>
      </c>
      <c r="EA174">
        <v>-0.278027610152098</v>
      </c>
      <c r="EB174">
        <v>0.00106189765250334</v>
      </c>
      <c r="EC174">
        <v>-8.23004791133579e-07</v>
      </c>
      <c r="ED174">
        <v>1.95222372915411e-10</v>
      </c>
      <c r="EE174">
        <v>0.0605696754882689</v>
      </c>
      <c r="EF174">
        <v>0.0242991256848972</v>
      </c>
      <c r="EG174">
        <v>-0.00102667963148939</v>
      </c>
      <c r="EH174">
        <v>2.21636158600722e-05</v>
      </c>
      <c r="EI174">
        <v>2</v>
      </c>
      <c r="EJ174">
        <v>2037</v>
      </c>
      <c r="EK174">
        <v>1</v>
      </c>
      <c r="EL174">
        <v>24</v>
      </c>
      <c r="EM174">
        <v>10.1</v>
      </c>
      <c r="EN174">
        <v>9.9</v>
      </c>
      <c r="EO174">
        <v>2</v>
      </c>
      <c r="EP174">
        <v>511.617</v>
      </c>
      <c r="EQ174">
        <v>527.428</v>
      </c>
      <c r="ER174">
        <v>22.7685</v>
      </c>
      <c r="ES174">
        <v>25.4495</v>
      </c>
      <c r="ET174">
        <v>30</v>
      </c>
      <c r="EU174">
        <v>25.3214</v>
      </c>
      <c r="EV174">
        <v>25.2864</v>
      </c>
      <c r="EW174">
        <v>25.2254</v>
      </c>
      <c r="EX174">
        <v>26.5707</v>
      </c>
      <c r="EY174">
        <v>100</v>
      </c>
      <c r="EZ174">
        <v>22.7703</v>
      </c>
      <c r="FA174">
        <v>540.77</v>
      </c>
      <c r="FB174">
        <v>20</v>
      </c>
      <c r="FC174">
        <v>102.329</v>
      </c>
      <c r="FD174">
        <v>102.096</v>
      </c>
    </row>
    <row r="175" spans="1:160">
      <c r="A175">
        <v>159</v>
      </c>
      <c r="B175">
        <v>1604418544.6</v>
      </c>
      <c r="C175">
        <v>315.5</v>
      </c>
      <c r="D175" t="s">
        <v>589</v>
      </c>
      <c r="E175" t="s">
        <v>590</v>
      </c>
      <c r="F175">
        <v>1604418544.6</v>
      </c>
      <c r="G175">
        <f>BY175*AE175*(BU175-BV175)/(100*BN175*(1000-AE175*BU175))</f>
        <v>0</v>
      </c>
      <c r="H175">
        <f>BY175*AE175*(BT175-BS175*(1000-AE175*BV175)/(1000-AE175*BU175))/(100*BN175)</f>
        <v>0</v>
      </c>
      <c r="I175">
        <f>BS175 - IF(AE175&gt;1, H175*BN175*100.0/(AG175*CG175), 0)</f>
        <v>0</v>
      </c>
      <c r="J175">
        <f>((P175-G175/2)*I175-H175)/(P175+G175/2)</f>
        <v>0</v>
      </c>
      <c r="K175">
        <f>J175*(BZ175+CA175)/1000.0</f>
        <v>0</v>
      </c>
      <c r="L175">
        <f>(BS175 - IF(AE175&gt;1, H175*BN175*100.0/(AG175*CG175), 0))*(BZ175+CA175)/1000.0</f>
        <v>0</v>
      </c>
      <c r="M175">
        <f>2.0/((1/O175-1/N175)+SIGN(O175)*SQRT((1/O175-1/N175)*(1/O175-1/N175) + 4*BO175/((BO175+1)*(BO175+1))*(2*1/O175*1/N175-1/N175*1/N175)))</f>
        <v>0</v>
      </c>
      <c r="N175">
        <f>IF(LEFT(BP175,1)&lt;&gt;"0",IF(LEFT(BP175,1)="1",3.0,BQ175),$D$5+$E$5*(CG175*BZ175/($K$5*1000))+$F$5*(CG175*BZ175/($K$5*1000))*MAX(MIN(BN175,$J$5),$I$5)*MAX(MIN(BN175,$J$5),$I$5)+$G$5*MAX(MIN(BN175,$J$5),$I$5)*(CG175*BZ175/($K$5*1000))+$H$5*(CG175*BZ175/($K$5*1000))*(CG175*BZ175/($K$5*1000)))</f>
        <v>0</v>
      </c>
      <c r="O175">
        <f>G175*(1000-(1000*0.61365*exp(17.502*S175/(240.97+S175))/(BZ175+CA175)+BU175)/2)/(1000*0.61365*exp(17.502*S175/(240.97+S175))/(BZ175+CA175)-BU175)</f>
        <v>0</v>
      </c>
      <c r="P175">
        <f>1/((BO175+1)/(M175/1.6)+1/(N175/1.37)) + BO175/((BO175+1)/(M175/1.6) + BO175/(N175/1.37))</f>
        <v>0</v>
      </c>
      <c r="Q175">
        <f>(BK175*BM175)</f>
        <v>0</v>
      </c>
      <c r="R175">
        <f>(CB175+(Q175+2*0.95*5.67E-8*(((CB175+$B$7)+273)^4-(CB175+273)^4)-44100*G175)/(1.84*29.3*N175+8*0.95*5.67E-8*(CB175+273)^3))</f>
        <v>0</v>
      </c>
      <c r="S175">
        <f>($C$7*CC175+$D$7*CD175+$E$7*R175)</f>
        <v>0</v>
      </c>
      <c r="T175">
        <f>0.61365*exp(17.502*S175/(240.97+S175))</f>
        <v>0</v>
      </c>
      <c r="U175">
        <f>(V175/W175*100)</f>
        <v>0</v>
      </c>
      <c r="V175">
        <f>BU175*(BZ175+CA175)/1000</f>
        <v>0</v>
      </c>
      <c r="W175">
        <f>0.61365*exp(17.502*CB175/(240.97+CB175))</f>
        <v>0</v>
      </c>
      <c r="X175">
        <f>(T175-BU175*(BZ175+CA175)/1000)</f>
        <v>0</v>
      </c>
      <c r="Y175">
        <f>(-G175*44100)</f>
        <v>0</v>
      </c>
      <c r="Z175">
        <f>2*29.3*N175*0.92*(CB175-S175)</f>
        <v>0</v>
      </c>
      <c r="AA175">
        <f>2*0.95*5.67E-8*(((CB175+$B$7)+273)^4-(S175+273)^4)</f>
        <v>0</v>
      </c>
      <c r="AB175">
        <f>Q175+AA175+Y175+Z175</f>
        <v>0</v>
      </c>
      <c r="AC175">
        <v>0</v>
      </c>
      <c r="AD175">
        <v>0</v>
      </c>
      <c r="AE175">
        <f>IF(AC175*$H$13&gt;=AG175,1.0,(AG175/(AG175-AC175*$H$13)))</f>
        <v>0</v>
      </c>
      <c r="AF175">
        <f>(AE175-1)*100</f>
        <v>0</v>
      </c>
      <c r="AG175">
        <f>MAX(0,($B$13+$C$13*CG175)/(1+$D$13*CG175)*BZ175/(CB175+273)*$E$13)</f>
        <v>0</v>
      </c>
      <c r="AH175" t="s">
        <v>271</v>
      </c>
      <c r="AI175" t="s">
        <v>271</v>
      </c>
      <c r="AJ175">
        <v>0</v>
      </c>
      <c r="AK175">
        <v>0</v>
      </c>
      <c r="AL175">
        <f>AK175-AJ175</f>
        <v>0</v>
      </c>
      <c r="AM175">
        <f>AL175/AK175</f>
        <v>0</v>
      </c>
      <c r="AN175">
        <v>0</v>
      </c>
      <c r="AO175" t="s">
        <v>271</v>
      </c>
      <c r="AP175" t="s">
        <v>271</v>
      </c>
      <c r="AQ175">
        <v>0</v>
      </c>
      <c r="AR175">
        <v>0</v>
      </c>
      <c r="AS175">
        <f>1-AQ175/AR175</f>
        <v>0</v>
      </c>
      <c r="AT175">
        <v>0.5</v>
      </c>
      <c r="AU175">
        <f>BK175</f>
        <v>0</v>
      </c>
      <c r="AV175">
        <f>H175</f>
        <v>0</v>
      </c>
      <c r="AW175">
        <f>AS175*AT175*AU175</f>
        <v>0</v>
      </c>
      <c r="AX175">
        <f>BC175/AR175</f>
        <v>0</v>
      </c>
      <c r="AY175">
        <f>(AV175-AN175)/AU175</f>
        <v>0</v>
      </c>
      <c r="AZ175">
        <f>(AK175-AR175)/AR175</f>
        <v>0</v>
      </c>
      <c r="BA175" t="s">
        <v>271</v>
      </c>
      <c r="BB175">
        <v>0</v>
      </c>
      <c r="BC175">
        <f>AR175-BB175</f>
        <v>0</v>
      </c>
      <c r="BD175">
        <f>(AR175-AQ175)/(AR175-BB175)</f>
        <v>0</v>
      </c>
      <c r="BE175">
        <f>(AK175-AR175)/(AK175-BB175)</f>
        <v>0</v>
      </c>
      <c r="BF175">
        <f>(AR175-AQ175)/(AR175-AJ175)</f>
        <v>0</v>
      </c>
      <c r="BG175">
        <f>(AK175-AR175)/(AK175-AJ175)</f>
        <v>0</v>
      </c>
      <c r="BH175">
        <f>(BD175*BB175/AQ175)</f>
        <v>0</v>
      </c>
      <c r="BI175">
        <f>(1-BH175)</f>
        <v>0</v>
      </c>
      <c r="BJ175">
        <f>$B$11*CH175+$C$11*CI175+$F$11*CJ175*(1-CM175)</f>
        <v>0</v>
      </c>
      <c r="BK175">
        <f>BJ175*BL175</f>
        <v>0</v>
      </c>
      <c r="BL175">
        <f>($B$11*$D$9+$C$11*$D$9+$F$11*((CW175+CO175)/MAX(CW175+CO175+CX175, 0.1)*$I$9+CX175/MAX(CW175+CO175+CX175, 0.1)*$J$9))/($B$11+$C$11+$F$11)</f>
        <v>0</v>
      </c>
      <c r="BM175">
        <f>($B$11*$K$9+$C$11*$K$9+$F$11*((CW175+CO175)/MAX(CW175+CO175+CX175, 0.1)*$P$9+CX175/MAX(CW175+CO175+CX175, 0.1)*$Q$9))/($B$11+$C$11+$F$11)</f>
        <v>0</v>
      </c>
      <c r="BN175">
        <v>6</v>
      </c>
      <c r="BO175">
        <v>0.5</v>
      </c>
      <c r="BP175" t="s">
        <v>272</v>
      </c>
      <c r="BQ175">
        <v>2</v>
      </c>
      <c r="BR175">
        <v>1604418544.6</v>
      </c>
      <c r="BS175">
        <v>495.937</v>
      </c>
      <c r="BT175">
        <v>532.122</v>
      </c>
      <c r="BU175">
        <v>21.7691</v>
      </c>
      <c r="BV175">
        <v>20.0399</v>
      </c>
      <c r="BW175">
        <v>495.867</v>
      </c>
      <c r="BX175">
        <v>21.441</v>
      </c>
      <c r="BY175">
        <v>500.077</v>
      </c>
      <c r="BZ175">
        <v>100.538</v>
      </c>
      <c r="CA175">
        <v>0.10016</v>
      </c>
      <c r="CB175">
        <v>25.1468</v>
      </c>
      <c r="CC175">
        <v>24.9932</v>
      </c>
      <c r="CD175">
        <v>999.9</v>
      </c>
      <c r="CE175">
        <v>0</v>
      </c>
      <c r="CF175">
        <v>0</v>
      </c>
      <c r="CG175">
        <v>9988.12</v>
      </c>
      <c r="CH175">
        <v>0</v>
      </c>
      <c r="CI175">
        <v>1.04995</v>
      </c>
      <c r="CJ175">
        <v>1199.87</v>
      </c>
      <c r="CK175">
        <v>0.967003</v>
      </c>
      <c r="CL175">
        <v>0.0329973</v>
      </c>
      <c r="CM175">
        <v>0</v>
      </c>
      <c r="CN175">
        <v>2.8512</v>
      </c>
      <c r="CO175">
        <v>0</v>
      </c>
      <c r="CP175">
        <v>8810.73</v>
      </c>
      <c r="CQ175">
        <v>11400.2</v>
      </c>
      <c r="CR175">
        <v>38.125</v>
      </c>
      <c r="CS175">
        <v>41.187</v>
      </c>
      <c r="CT175">
        <v>39.562</v>
      </c>
      <c r="CU175">
        <v>39.937</v>
      </c>
      <c r="CV175">
        <v>38.375</v>
      </c>
      <c r="CW175">
        <v>1160.28</v>
      </c>
      <c r="CX175">
        <v>39.59</v>
      </c>
      <c r="CY175">
        <v>0</v>
      </c>
      <c r="CZ175">
        <v>1604418544.7</v>
      </c>
      <c r="DA175">
        <v>0</v>
      </c>
      <c r="DB175">
        <v>2.662788</v>
      </c>
      <c r="DC175">
        <v>0.0586615350949481</v>
      </c>
      <c r="DD175">
        <v>467.158461468955</v>
      </c>
      <c r="DE175">
        <v>8755.3436</v>
      </c>
      <c r="DF175">
        <v>15</v>
      </c>
      <c r="DG175">
        <v>1604417947.1</v>
      </c>
      <c r="DH175" t="s">
        <v>273</v>
      </c>
      <c r="DI175">
        <v>1604417940.1</v>
      </c>
      <c r="DJ175">
        <v>1604417947.1</v>
      </c>
      <c r="DK175">
        <v>1</v>
      </c>
      <c r="DL175">
        <v>-0.134</v>
      </c>
      <c r="DM175">
        <v>0.013</v>
      </c>
      <c r="DN175">
        <v>0.037</v>
      </c>
      <c r="DO175">
        <v>0.31</v>
      </c>
      <c r="DP175">
        <v>420</v>
      </c>
      <c r="DQ175">
        <v>20</v>
      </c>
      <c r="DR175">
        <v>0.08</v>
      </c>
      <c r="DS175">
        <v>0.06</v>
      </c>
      <c r="DT175">
        <v>0</v>
      </c>
      <c r="DU175">
        <v>0</v>
      </c>
      <c r="DV175" t="s">
        <v>274</v>
      </c>
      <c r="DW175">
        <v>100</v>
      </c>
      <c r="DX175">
        <v>100</v>
      </c>
      <c r="DY175">
        <v>0.07</v>
      </c>
      <c r="DZ175">
        <v>0.3281</v>
      </c>
      <c r="EA175">
        <v>-0.278027610152098</v>
      </c>
      <c r="EB175">
        <v>0.00106189765250334</v>
      </c>
      <c r="EC175">
        <v>-8.23004791133579e-07</v>
      </c>
      <c r="ED175">
        <v>1.95222372915411e-10</v>
      </c>
      <c r="EE175">
        <v>0.0605696754882689</v>
      </c>
      <c r="EF175">
        <v>0.0242991256848972</v>
      </c>
      <c r="EG175">
        <v>-0.00102667963148939</v>
      </c>
      <c r="EH175">
        <v>2.21636158600722e-05</v>
      </c>
      <c r="EI175">
        <v>2</v>
      </c>
      <c r="EJ175">
        <v>2037</v>
      </c>
      <c r="EK175">
        <v>1</v>
      </c>
      <c r="EL175">
        <v>24</v>
      </c>
      <c r="EM175">
        <v>10.1</v>
      </c>
      <c r="EN175">
        <v>10</v>
      </c>
      <c r="EO175">
        <v>2</v>
      </c>
      <c r="EP175">
        <v>511.717</v>
      </c>
      <c r="EQ175">
        <v>527.409</v>
      </c>
      <c r="ER175">
        <v>22.7698</v>
      </c>
      <c r="ES175">
        <v>25.4495</v>
      </c>
      <c r="ET175">
        <v>30</v>
      </c>
      <c r="EU175">
        <v>25.3214</v>
      </c>
      <c r="EV175">
        <v>25.2864</v>
      </c>
      <c r="EW175">
        <v>25.2886</v>
      </c>
      <c r="EX175">
        <v>26.5707</v>
      </c>
      <c r="EY175">
        <v>100</v>
      </c>
      <c r="EZ175">
        <v>22.7703</v>
      </c>
      <c r="FA175">
        <v>545.81</v>
      </c>
      <c r="FB175">
        <v>20</v>
      </c>
      <c r="FC175">
        <v>102.328</v>
      </c>
      <c r="FD175">
        <v>102.097</v>
      </c>
    </row>
    <row r="176" spans="1:160">
      <c r="A176">
        <v>160</v>
      </c>
      <c r="B176">
        <v>1604418547.1</v>
      </c>
      <c r="C176">
        <v>318</v>
      </c>
      <c r="D176" t="s">
        <v>591</v>
      </c>
      <c r="E176" t="s">
        <v>592</v>
      </c>
      <c r="F176">
        <v>1604418547.1</v>
      </c>
      <c r="G176">
        <f>BY176*AE176*(BU176-BV176)/(100*BN176*(1000-AE176*BU176))</f>
        <v>0</v>
      </c>
      <c r="H176">
        <f>BY176*AE176*(BT176-BS176*(1000-AE176*BV176)/(1000-AE176*BU176))/(100*BN176)</f>
        <v>0</v>
      </c>
      <c r="I176">
        <f>BS176 - IF(AE176&gt;1, H176*BN176*100.0/(AG176*CG176), 0)</f>
        <v>0</v>
      </c>
      <c r="J176">
        <f>((P176-G176/2)*I176-H176)/(P176+G176/2)</f>
        <v>0</v>
      </c>
      <c r="K176">
        <f>J176*(BZ176+CA176)/1000.0</f>
        <v>0</v>
      </c>
      <c r="L176">
        <f>(BS176 - IF(AE176&gt;1, H176*BN176*100.0/(AG176*CG176), 0))*(BZ176+CA176)/1000.0</f>
        <v>0</v>
      </c>
      <c r="M176">
        <f>2.0/((1/O176-1/N176)+SIGN(O176)*SQRT((1/O176-1/N176)*(1/O176-1/N176) + 4*BO176/((BO176+1)*(BO176+1))*(2*1/O176*1/N176-1/N176*1/N176)))</f>
        <v>0</v>
      </c>
      <c r="N176">
        <f>IF(LEFT(BP176,1)&lt;&gt;"0",IF(LEFT(BP176,1)="1",3.0,BQ176),$D$5+$E$5*(CG176*BZ176/($K$5*1000))+$F$5*(CG176*BZ176/($K$5*1000))*MAX(MIN(BN176,$J$5),$I$5)*MAX(MIN(BN176,$J$5),$I$5)+$G$5*MAX(MIN(BN176,$J$5),$I$5)*(CG176*BZ176/($K$5*1000))+$H$5*(CG176*BZ176/($K$5*1000))*(CG176*BZ176/($K$5*1000)))</f>
        <v>0</v>
      </c>
      <c r="O176">
        <f>G176*(1000-(1000*0.61365*exp(17.502*S176/(240.97+S176))/(BZ176+CA176)+BU176)/2)/(1000*0.61365*exp(17.502*S176/(240.97+S176))/(BZ176+CA176)-BU176)</f>
        <v>0</v>
      </c>
      <c r="P176">
        <f>1/((BO176+1)/(M176/1.6)+1/(N176/1.37)) + BO176/((BO176+1)/(M176/1.6) + BO176/(N176/1.37))</f>
        <v>0</v>
      </c>
      <c r="Q176">
        <f>(BK176*BM176)</f>
        <v>0</v>
      </c>
      <c r="R176">
        <f>(CB176+(Q176+2*0.95*5.67E-8*(((CB176+$B$7)+273)^4-(CB176+273)^4)-44100*G176)/(1.84*29.3*N176+8*0.95*5.67E-8*(CB176+273)^3))</f>
        <v>0</v>
      </c>
      <c r="S176">
        <f>($C$7*CC176+$D$7*CD176+$E$7*R176)</f>
        <v>0</v>
      </c>
      <c r="T176">
        <f>0.61365*exp(17.502*S176/(240.97+S176))</f>
        <v>0</v>
      </c>
      <c r="U176">
        <f>(V176/W176*100)</f>
        <v>0</v>
      </c>
      <c r="V176">
        <f>BU176*(BZ176+CA176)/1000</f>
        <v>0</v>
      </c>
      <c r="W176">
        <f>0.61365*exp(17.502*CB176/(240.97+CB176))</f>
        <v>0</v>
      </c>
      <c r="X176">
        <f>(T176-BU176*(BZ176+CA176)/1000)</f>
        <v>0</v>
      </c>
      <c r="Y176">
        <f>(-G176*44100)</f>
        <v>0</v>
      </c>
      <c r="Z176">
        <f>2*29.3*N176*0.92*(CB176-S176)</f>
        <v>0</v>
      </c>
      <c r="AA176">
        <f>2*0.95*5.67E-8*(((CB176+$B$7)+273)^4-(S176+273)^4)</f>
        <v>0</v>
      </c>
      <c r="AB176">
        <f>Q176+AA176+Y176+Z176</f>
        <v>0</v>
      </c>
      <c r="AC176">
        <v>0</v>
      </c>
      <c r="AD176">
        <v>0</v>
      </c>
      <c r="AE176">
        <f>IF(AC176*$H$13&gt;=AG176,1.0,(AG176/(AG176-AC176*$H$13)))</f>
        <v>0</v>
      </c>
      <c r="AF176">
        <f>(AE176-1)*100</f>
        <v>0</v>
      </c>
      <c r="AG176">
        <f>MAX(0,($B$13+$C$13*CG176)/(1+$D$13*CG176)*BZ176/(CB176+273)*$E$13)</f>
        <v>0</v>
      </c>
      <c r="AH176" t="s">
        <v>271</v>
      </c>
      <c r="AI176" t="s">
        <v>271</v>
      </c>
      <c r="AJ176">
        <v>0</v>
      </c>
      <c r="AK176">
        <v>0</v>
      </c>
      <c r="AL176">
        <f>AK176-AJ176</f>
        <v>0</v>
      </c>
      <c r="AM176">
        <f>AL176/AK176</f>
        <v>0</v>
      </c>
      <c r="AN176">
        <v>0</v>
      </c>
      <c r="AO176" t="s">
        <v>271</v>
      </c>
      <c r="AP176" t="s">
        <v>271</v>
      </c>
      <c r="AQ176">
        <v>0</v>
      </c>
      <c r="AR176">
        <v>0</v>
      </c>
      <c r="AS176">
        <f>1-AQ176/AR176</f>
        <v>0</v>
      </c>
      <c r="AT176">
        <v>0.5</v>
      </c>
      <c r="AU176">
        <f>BK176</f>
        <v>0</v>
      </c>
      <c r="AV176">
        <f>H176</f>
        <v>0</v>
      </c>
      <c r="AW176">
        <f>AS176*AT176*AU176</f>
        <v>0</v>
      </c>
      <c r="AX176">
        <f>BC176/AR176</f>
        <v>0</v>
      </c>
      <c r="AY176">
        <f>(AV176-AN176)/AU176</f>
        <v>0</v>
      </c>
      <c r="AZ176">
        <f>(AK176-AR176)/AR176</f>
        <v>0</v>
      </c>
      <c r="BA176" t="s">
        <v>271</v>
      </c>
      <c r="BB176">
        <v>0</v>
      </c>
      <c r="BC176">
        <f>AR176-BB176</f>
        <v>0</v>
      </c>
      <c r="BD176">
        <f>(AR176-AQ176)/(AR176-BB176)</f>
        <v>0</v>
      </c>
      <c r="BE176">
        <f>(AK176-AR176)/(AK176-BB176)</f>
        <v>0</v>
      </c>
      <c r="BF176">
        <f>(AR176-AQ176)/(AR176-AJ176)</f>
        <v>0</v>
      </c>
      <c r="BG176">
        <f>(AK176-AR176)/(AK176-AJ176)</f>
        <v>0</v>
      </c>
      <c r="BH176">
        <f>(BD176*BB176/AQ176)</f>
        <v>0</v>
      </c>
      <c r="BI176">
        <f>(1-BH176)</f>
        <v>0</v>
      </c>
      <c r="BJ176">
        <f>$B$11*CH176+$C$11*CI176+$F$11*CJ176*(1-CM176)</f>
        <v>0</v>
      </c>
      <c r="BK176">
        <f>BJ176*BL176</f>
        <v>0</v>
      </c>
      <c r="BL176">
        <f>($B$11*$D$9+$C$11*$D$9+$F$11*((CW176+CO176)/MAX(CW176+CO176+CX176, 0.1)*$I$9+CX176/MAX(CW176+CO176+CX176, 0.1)*$J$9))/($B$11+$C$11+$F$11)</f>
        <v>0</v>
      </c>
      <c r="BM176">
        <f>($B$11*$K$9+$C$11*$K$9+$F$11*((CW176+CO176)/MAX(CW176+CO176+CX176, 0.1)*$P$9+CX176/MAX(CW176+CO176+CX176, 0.1)*$Q$9))/($B$11+$C$11+$F$11)</f>
        <v>0</v>
      </c>
      <c r="BN176">
        <v>6</v>
      </c>
      <c r="BO176">
        <v>0.5</v>
      </c>
      <c r="BP176" t="s">
        <v>272</v>
      </c>
      <c r="BQ176">
        <v>2</v>
      </c>
      <c r="BR176">
        <v>1604418547.1</v>
      </c>
      <c r="BS176">
        <v>499.924</v>
      </c>
      <c r="BT176">
        <v>536.335</v>
      </c>
      <c r="BU176">
        <v>21.7668</v>
      </c>
      <c r="BV176">
        <v>20.041</v>
      </c>
      <c r="BW176">
        <v>499.852</v>
      </c>
      <c r="BX176">
        <v>21.4388</v>
      </c>
      <c r="BY176">
        <v>500.035</v>
      </c>
      <c r="BZ176">
        <v>100.539</v>
      </c>
      <c r="CA176">
        <v>0.0997793</v>
      </c>
      <c r="CB176">
        <v>25.1465</v>
      </c>
      <c r="CC176">
        <v>24.9952</v>
      </c>
      <c r="CD176">
        <v>999.9</v>
      </c>
      <c r="CE176">
        <v>0</v>
      </c>
      <c r="CF176">
        <v>0</v>
      </c>
      <c r="CG176">
        <v>10040</v>
      </c>
      <c r="CH176">
        <v>0</v>
      </c>
      <c r="CI176">
        <v>1.04995</v>
      </c>
      <c r="CJ176">
        <v>1199.88</v>
      </c>
      <c r="CK176">
        <v>0.967003</v>
      </c>
      <c r="CL176">
        <v>0.0329973</v>
      </c>
      <c r="CM176">
        <v>0</v>
      </c>
      <c r="CN176">
        <v>2.5406</v>
      </c>
      <c r="CO176">
        <v>0</v>
      </c>
      <c r="CP176">
        <v>8829.24</v>
      </c>
      <c r="CQ176">
        <v>11400.2</v>
      </c>
      <c r="CR176">
        <v>38.125</v>
      </c>
      <c r="CS176">
        <v>41.187</v>
      </c>
      <c r="CT176">
        <v>39.562</v>
      </c>
      <c r="CU176">
        <v>39.875</v>
      </c>
      <c r="CV176">
        <v>38.375</v>
      </c>
      <c r="CW176">
        <v>1160.29</v>
      </c>
      <c r="CX176">
        <v>39.59</v>
      </c>
      <c r="CY176">
        <v>0</v>
      </c>
      <c r="CZ176">
        <v>1604418547.1</v>
      </c>
      <c r="DA176">
        <v>0</v>
      </c>
      <c r="DB176">
        <v>2.670748</v>
      </c>
      <c r="DC176">
        <v>0.177407691986767</v>
      </c>
      <c r="DD176">
        <v>466.724616043478</v>
      </c>
      <c r="DE176">
        <v>8773.992</v>
      </c>
      <c r="DF176">
        <v>15</v>
      </c>
      <c r="DG176">
        <v>1604417947.1</v>
      </c>
      <c r="DH176" t="s">
        <v>273</v>
      </c>
      <c r="DI176">
        <v>1604417940.1</v>
      </c>
      <c r="DJ176">
        <v>1604417947.1</v>
      </c>
      <c r="DK176">
        <v>1</v>
      </c>
      <c r="DL176">
        <v>-0.134</v>
      </c>
      <c r="DM176">
        <v>0.013</v>
      </c>
      <c r="DN176">
        <v>0.037</v>
      </c>
      <c r="DO176">
        <v>0.31</v>
      </c>
      <c r="DP176">
        <v>420</v>
      </c>
      <c r="DQ176">
        <v>20</v>
      </c>
      <c r="DR176">
        <v>0.08</v>
      </c>
      <c r="DS176">
        <v>0.06</v>
      </c>
      <c r="DT176">
        <v>0</v>
      </c>
      <c r="DU176">
        <v>0</v>
      </c>
      <c r="DV176" t="s">
        <v>274</v>
      </c>
      <c r="DW176">
        <v>100</v>
      </c>
      <c r="DX176">
        <v>100</v>
      </c>
      <c r="DY176">
        <v>0.072</v>
      </c>
      <c r="DZ176">
        <v>0.328</v>
      </c>
      <c r="EA176">
        <v>-0.278027610152098</v>
      </c>
      <c r="EB176">
        <v>0.00106189765250334</v>
      </c>
      <c r="EC176">
        <v>-8.23004791133579e-07</v>
      </c>
      <c r="ED176">
        <v>1.95222372915411e-10</v>
      </c>
      <c r="EE176">
        <v>0.0605696754882689</v>
      </c>
      <c r="EF176">
        <v>0.0242991256848972</v>
      </c>
      <c r="EG176">
        <v>-0.00102667963148939</v>
      </c>
      <c r="EH176">
        <v>2.21636158600722e-05</v>
      </c>
      <c r="EI176">
        <v>2</v>
      </c>
      <c r="EJ176">
        <v>2037</v>
      </c>
      <c r="EK176">
        <v>1</v>
      </c>
      <c r="EL176">
        <v>24</v>
      </c>
      <c r="EM176">
        <v>10.1</v>
      </c>
      <c r="EN176">
        <v>10</v>
      </c>
      <c r="EO176">
        <v>2</v>
      </c>
      <c r="EP176">
        <v>511.717</v>
      </c>
      <c r="EQ176">
        <v>527.39</v>
      </c>
      <c r="ER176">
        <v>22.771</v>
      </c>
      <c r="ES176">
        <v>25.4495</v>
      </c>
      <c r="ET176">
        <v>30</v>
      </c>
      <c r="EU176">
        <v>25.3214</v>
      </c>
      <c r="EV176">
        <v>25.2864</v>
      </c>
      <c r="EW176">
        <v>25.4664</v>
      </c>
      <c r="EX176">
        <v>26.5707</v>
      </c>
      <c r="EY176">
        <v>100</v>
      </c>
      <c r="EZ176">
        <v>22.7703</v>
      </c>
      <c r="FA176">
        <v>545.81</v>
      </c>
      <c r="FB176">
        <v>20</v>
      </c>
      <c r="FC176">
        <v>102.326</v>
      </c>
      <c r="FD176">
        <v>102.096</v>
      </c>
    </row>
    <row r="177" spans="1:160">
      <c r="A177">
        <v>161</v>
      </c>
      <c r="B177">
        <v>1604418549.1</v>
      </c>
      <c r="C177">
        <v>320</v>
      </c>
      <c r="D177" t="s">
        <v>593</v>
      </c>
      <c r="E177" t="s">
        <v>594</v>
      </c>
      <c r="F177">
        <v>1604418549.1</v>
      </c>
      <c r="G177">
        <f>BY177*AE177*(BU177-BV177)/(100*BN177*(1000-AE177*BU177))</f>
        <v>0</v>
      </c>
      <c r="H177">
        <f>BY177*AE177*(BT177-BS177*(1000-AE177*BV177)/(1000-AE177*BU177))/(100*BN177)</f>
        <v>0</v>
      </c>
      <c r="I177">
        <f>BS177 - IF(AE177&gt;1, H177*BN177*100.0/(AG177*CG177), 0)</f>
        <v>0</v>
      </c>
      <c r="J177">
        <f>((P177-G177/2)*I177-H177)/(P177+G177/2)</f>
        <v>0</v>
      </c>
      <c r="K177">
        <f>J177*(BZ177+CA177)/1000.0</f>
        <v>0</v>
      </c>
      <c r="L177">
        <f>(BS177 - IF(AE177&gt;1, H177*BN177*100.0/(AG177*CG177), 0))*(BZ177+CA177)/1000.0</f>
        <v>0</v>
      </c>
      <c r="M177">
        <f>2.0/((1/O177-1/N177)+SIGN(O177)*SQRT((1/O177-1/N177)*(1/O177-1/N177) + 4*BO177/((BO177+1)*(BO177+1))*(2*1/O177*1/N177-1/N177*1/N177)))</f>
        <v>0</v>
      </c>
      <c r="N177">
        <f>IF(LEFT(BP177,1)&lt;&gt;"0",IF(LEFT(BP177,1)="1",3.0,BQ177),$D$5+$E$5*(CG177*BZ177/($K$5*1000))+$F$5*(CG177*BZ177/($K$5*1000))*MAX(MIN(BN177,$J$5),$I$5)*MAX(MIN(BN177,$J$5),$I$5)+$G$5*MAX(MIN(BN177,$J$5),$I$5)*(CG177*BZ177/($K$5*1000))+$H$5*(CG177*BZ177/($K$5*1000))*(CG177*BZ177/($K$5*1000)))</f>
        <v>0</v>
      </c>
      <c r="O177">
        <f>G177*(1000-(1000*0.61365*exp(17.502*S177/(240.97+S177))/(BZ177+CA177)+BU177)/2)/(1000*0.61365*exp(17.502*S177/(240.97+S177))/(BZ177+CA177)-BU177)</f>
        <v>0</v>
      </c>
      <c r="P177">
        <f>1/((BO177+1)/(M177/1.6)+1/(N177/1.37)) + BO177/((BO177+1)/(M177/1.6) + BO177/(N177/1.37))</f>
        <v>0</v>
      </c>
      <c r="Q177">
        <f>(BK177*BM177)</f>
        <v>0</v>
      </c>
      <c r="R177">
        <f>(CB177+(Q177+2*0.95*5.67E-8*(((CB177+$B$7)+273)^4-(CB177+273)^4)-44100*G177)/(1.84*29.3*N177+8*0.95*5.67E-8*(CB177+273)^3))</f>
        <v>0</v>
      </c>
      <c r="S177">
        <f>($C$7*CC177+$D$7*CD177+$E$7*R177)</f>
        <v>0</v>
      </c>
      <c r="T177">
        <f>0.61365*exp(17.502*S177/(240.97+S177))</f>
        <v>0</v>
      </c>
      <c r="U177">
        <f>(V177/W177*100)</f>
        <v>0</v>
      </c>
      <c r="V177">
        <f>BU177*(BZ177+CA177)/1000</f>
        <v>0</v>
      </c>
      <c r="W177">
        <f>0.61365*exp(17.502*CB177/(240.97+CB177))</f>
        <v>0</v>
      </c>
      <c r="X177">
        <f>(T177-BU177*(BZ177+CA177)/1000)</f>
        <v>0</v>
      </c>
      <c r="Y177">
        <f>(-G177*44100)</f>
        <v>0</v>
      </c>
      <c r="Z177">
        <f>2*29.3*N177*0.92*(CB177-S177)</f>
        <v>0</v>
      </c>
      <c r="AA177">
        <f>2*0.95*5.67E-8*(((CB177+$B$7)+273)^4-(S177+273)^4)</f>
        <v>0</v>
      </c>
      <c r="AB177">
        <f>Q177+AA177+Y177+Z177</f>
        <v>0</v>
      </c>
      <c r="AC177">
        <v>0</v>
      </c>
      <c r="AD177">
        <v>0</v>
      </c>
      <c r="AE177">
        <f>IF(AC177*$H$13&gt;=AG177,1.0,(AG177/(AG177-AC177*$H$13)))</f>
        <v>0</v>
      </c>
      <c r="AF177">
        <f>(AE177-1)*100</f>
        <v>0</v>
      </c>
      <c r="AG177">
        <f>MAX(0,($B$13+$C$13*CG177)/(1+$D$13*CG177)*BZ177/(CB177+273)*$E$13)</f>
        <v>0</v>
      </c>
      <c r="AH177" t="s">
        <v>271</v>
      </c>
      <c r="AI177" t="s">
        <v>271</v>
      </c>
      <c r="AJ177">
        <v>0</v>
      </c>
      <c r="AK177">
        <v>0</v>
      </c>
      <c r="AL177">
        <f>AK177-AJ177</f>
        <v>0</v>
      </c>
      <c r="AM177">
        <f>AL177/AK177</f>
        <v>0</v>
      </c>
      <c r="AN177">
        <v>0</v>
      </c>
      <c r="AO177" t="s">
        <v>271</v>
      </c>
      <c r="AP177" t="s">
        <v>271</v>
      </c>
      <c r="AQ177">
        <v>0</v>
      </c>
      <c r="AR177">
        <v>0</v>
      </c>
      <c r="AS177">
        <f>1-AQ177/AR177</f>
        <v>0</v>
      </c>
      <c r="AT177">
        <v>0.5</v>
      </c>
      <c r="AU177">
        <f>BK177</f>
        <v>0</v>
      </c>
      <c r="AV177">
        <f>H177</f>
        <v>0</v>
      </c>
      <c r="AW177">
        <f>AS177*AT177*AU177</f>
        <v>0</v>
      </c>
      <c r="AX177">
        <f>BC177/AR177</f>
        <v>0</v>
      </c>
      <c r="AY177">
        <f>(AV177-AN177)/AU177</f>
        <v>0</v>
      </c>
      <c r="AZ177">
        <f>(AK177-AR177)/AR177</f>
        <v>0</v>
      </c>
      <c r="BA177" t="s">
        <v>271</v>
      </c>
      <c r="BB177">
        <v>0</v>
      </c>
      <c r="BC177">
        <f>AR177-BB177</f>
        <v>0</v>
      </c>
      <c r="BD177">
        <f>(AR177-AQ177)/(AR177-BB177)</f>
        <v>0</v>
      </c>
      <c r="BE177">
        <f>(AK177-AR177)/(AK177-BB177)</f>
        <v>0</v>
      </c>
      <c r="BF177">
        <f>(AR177-AQ177)/(AR177-AJ177)</f>
        <v>0</v>
      </c>
      <c r="BG177">
        <f>(AK177-AR177)/(AK177-AJ177)</f>
        <v>0</v>
      </c>
      <c r="BH177">
        <f>(BD177*BB177/AQ177)</f>
        <v>0</v>
      </c>
      <c r="BI177">
        <f>(1-BH177)</f>
        <v>0</v>
      </c>
      <c r="BJ177">
        <f>$B$11*CH177+$C$11*CI177+$F$11*CJ177*(1-CM177)</f>
        <v>0</v>
      </c>
      <c r="BK177">
        <f>BJ177*BL177</f>
        <v>0</v>
      </c>
      <c r="BL177">
        <f>($B$11*$D$9+$C$11*$D$9+$F$11*((CW177+CO177)/MAX(CW177+CO177+CX177, 0.1)*$I$9+CX177/MAX(CW177+CO177+CX177, 0.1)*$J$9))/($B$11+$C$11+$F$11)</f>
        <v>0</v>
      </c>
      <c r="BM177">
        <f>($B$11*$K$9+$C$11*$K$9+$F$11*((CW177+CO177)/MAX(CW177+CO177+CX177, 0.1)*$P$9+CX177/MAX(CW177+CO177+CX177, 0.1)*$Q$9))/($B$11+$C$11+$F$11)</f>
        <v>0</v>
      </c>
      <c r="BN177">
        <v>6</v>
      </c>
      <c r="BO177">
        <v>0.5</v>
      </c>
      <c r="BP177" t="s">
        <v>272</v>
      </c>
      <c r="BQ177">
        <v>2</v>
      </c>
      <c r="BR177">
        <v>1604418549.1</v>
      </c>
      <c r="BS177">
        <v>503.145</v>
      </c>
      <c r="BT177">
        <v>539.767</v>
      </c>
      <c r="BU177">
        <v>21.7655</v>
      </c>
      <c r="BV177">
        <v>20.0414</v>
      </c>
      <c r="BW177">
        <v>503.072</v>
      </c>
      <c r="BX177">
        <v>21.4374</v>
      </c>
      <c r="BY177">
        <v>499.981</v>
      </c>
      <c r="BZ177">
        <v>100.54</v>
      </c>
      <c r="CA177">
        <v>0.100079</v>
      </c>
      <c r="CB177">
        <v>25.1463</v>
      </c>
      <c r="CC177">
        <v>25.0015</v>
      </c>
      <c r="CD177">
        <v>999.9</v>
      </c>
      <c r="CE177">
        <v>0</v>
      </c>
      <c r="CF177">
        <v>0</v>
      </c>
      <c r="CG177">
        <v>10022.5</v>
      </c>
      <c r="CH177">
        <v>0</v>
      </c>
      <c r="CI177">
        <v>1.04995</v>
      </c>
      <c r="CJ177">
        <v>1199.88</v>
      </c>
      <c r="CK177">
        <v>0.967003</v>
      </c>
      <c r="CL177">
        <v>0.0329973</v>
      </c>
      <c r="CM177">
        <v>0</v>
      </c>
      <c r="CN177">
        <v>2.7311</v>
      </c>
      <c r="CO177">
        <v>0</v>
      </c>
      <c r="CP177">
        <v>8843</v>
      </c>
      <c r="CQ177">
        <v>11400.2</v>
      </c>
      <c r="CR177">
        <v>38.125</v>
      </c>
      <c r="CS177">
        <v>41.187</v>
      </c>
      <c r="CT177">
        <v>39.562</v>
      </c>
      <c r="CU177">
        <v>39.937</v>
      </c>
      <c r="CV177">
        <v>38.375</v>
      </c>
      <c r="CW177">
        <v>1160.29</v>
      </c>
      <c r="CX177">
        <v>39.59</v>
      </c>
      <c r="CY177">
        <v>0</v>
      </c>
      <c r="CZ177">
        <v>1604418548.9</v>
      </c>
      <c r="DA177">
        <v>0</v>
      </c>
      <c r="DB177">
        <v>2.669</v>
      </c>
      <c r="DC177">
        <v>-0.114912819598803</v>
      </c>
      <c r="DD177">
        <v>469.649230694785</v>
      </c>
      <c r="DE177">
        <v>8785.70769230769</v>
      </c>
      <c r="DF177">
        <v>15</v>
      </c>
      <c r="DG177">
        <v>1604417947.1</v>
      </c>
      <c r="DH177" t="s">
        <v>273</v>
      </c>
      <c r="DI177">
        <v>1604417940.1</v>
      </c>
      <c r="DJ177">
        <v>1604417947.1</v>
      </c>
      <c r="DK177">
        <v>1</v>
      </c>
      <c r="DL177">
        <v>-0.134</v>
      </c>
      <c r="DM177">
        <v>0.013</v>
      </c>
      <c r="DN177">
        <v>0.037</v>
      </c>
      <c r="DO177">
        <v>0.31</v>
      </c>
      <c r="DP177">
        <v>420</v>
      </c>
      <c r="DQ177">
        <v>20</v>
      </c>
      <c r="DR177">
        <v>0.08</v>
      </c>
      <c r="DS177">
        <v>0.06</v>
      </c>
      <c r="DT177">
        <v>0</v>
      </c>
      <c r="DU177">
        <v>0</v>
      </c>
      <c r="DV177" t="s">
        <v>274</v>
      </c>
      <c r="DW177">
        <v>100</v>
      </c>
      <c r="DX177">
        <v>100</v>
      </c>
      <c r="DY177">
        <v>0.073</v>
      </c>
      <c r="DZ177">
        <v>0.3281</v>
      </c>
      <c r="EA177">
        <v>-0.278027610152098</v>
      </c>
      <c r="EB177">
        <v>0.00106189765250334</v>
      </c>
      <c r="EC177">
        <v>-8.23004791133579e-07</v>
      </c>
      <c r="ED177">
        <v>1.95222372915411e-10</v>
      </c>
      <c r="EE177">
        <v>0.0605696754882689</v>
      </c>
      <c r="EF177">
        <v>0.0242991256848972</v>
      </c>
      <c r="EG177">
        <v>-0.00102667963148939</v>
      </c>
      <c r="EH177">
        <v>2.21636158600722e-05</v>
      </c>
      <c r="EI177">
        <v>2</v>
      </c>
      <c r="EJ177">
        <v>2037</v>
      </c>
      <c r="EK177">
        <v>1</v>
      </c>
      <c r="EL177">
        <v>24</v>
      </c>
      <c r="EM177">
        <v>10.2</v>
      </c>
      <c r="EN177">
        <v>10</v>
      </c>
      <c r="EO177">
        <v>2</v>
      </c>
      <c r="EP177">
        <v>511.646</v>
      </c>
      <c r="EQ177">
        <v>527.556</v>
      </c>
      <c r="ER177">
        <v>22.7716</v>
      </c>
      <c r="ES177">
        <v>25.4495</v>
      </c>
      <c r="ET177">
        <v>30.0001</v>
      </c>
      <c r="EU177">
        <v>25.3214</v>
      </c>
      <c r="EV177">
        <v>25.2857</v>
      </c>
      <c r="EW177">
        <v>25.6139</v>
      </c>
      <c r="EX177">
        <v>26.5707</v>
      </c>
      <c r="EY177">
        <v>100</v>
      </c>
      <c r="EZ177">
        <v>22.774</v>
      </c>
      <c r="FA177">
        <v>550.86</v>
      </c>
      <c r="FB177">
        <v>20</v>
      </c>
      <c r="FC177">
        <v>102.326</v>
      </c>
      <c r="FD177">
        <v>102.097</v>
      </c>
    </row>
    <row r="178" spans="1:160">
      <c r="A178">
        <v>162</v>
      </c>
      <c r="B178">
        <v>1604418551.1</v>
      </c>
      <c r="C178">
        <v>322</v>
      </c>
      <c r="D178" t="s">
        <v>595</v>
      </c>
      <c r="E178" t="s">
        <v>596</v>
      </c>
      <c r="F178">
        <v>1604418551.1</v>
      </c>
      <c r="G178">
        <f>BY178*AE178*(BU178-BV178)/(100*BN178*(1000-AE178*BU178))</f>
        <v>0</v>
      </c>
      <c r="H178">
        <f>BY178*AE178*(BT178-BS178*(1000-AE178*BV178)/(1000-AE178*BU178))/(100*BN178)</f>
        <v>0</v>
      </c>
      <c r="I178">
        <f>BS178 - IF(AE178&gt;1, H178*BN178*100.0/(AG178*CG178), 0)</f>
        <v>0</v>
      </c>
      <c r="J178">
        <f>((P178-G178/2)*I178-H178)/(P178+G178/2)</f>
        <v>0</v>
      </c>
      <c r="K178">
        <f>J178*(BZ178+CA178)/1000.0</f>
        <v>0</v>
      </c>
      <c r="L178">
        <f>(BS178 - IF(AE178&gt;1, H178*BN178*100.0/(AG178*CG178), 0))*(BZ178+CA178)/1000.0</f>
        <v>0</v>
      </c>
      <c r="M178">
        <f>2.0/((1/O178-1/N178)+SIGN(O178)*SQRT((1/O178-1/N178)*(1/O178-1/N178) + 4*BO178/((BO178+1)*(BO178+1))*(2*1/O178*1/N178-1/N178*1/N178)))</f>
        <v>0</v>
      </c>
      <c r="N178">
        <f>IF(LEFT(BP178,1)&lt;&gt;"0",IF(LEFT(BP178,1)="1",3.0,BQ178),$D$5+$E$5*(CG178*BZ178/($K$5*1000))+$F$5*(CG178*BZ178/($K$5*1000))*MAX(MIN(BN178,$J$5),$I$5)*MAX(MIN(BN178,$J$5),$I$5)+$G$5*MAX(MIN(BN178,$J$5),$I$5)*(CG178*BZ178/($K$5*1000))+$H$5*(CG178*BZ178/($K$5*1000))*(CG178*BZ178/($K$5*1000)))</f>
        <v>0</v>
      </c>
      <c r="O178">
        <f>G178*(1000-(1000*0.61365*exp(17.502*S178/(240.97+S178))/(BZ178+CA178)+BU178)/2)/(1000*0.61365*exp(17.502*S178/(240.97+S178))/(BZ178+CA178)-BU178)</f>
        <v>0</v>
      </c>
      <c r="P178">
        <f>1/((BO178+1)/(M178/1.6)+1/(N178/1.37)) + BO178/((BO178+1)/(M178/1.6) + BO178/(N178/1.37))</f>
        <v>0</v>
      </c>
      <c r="Q178">
        <f>(BK178*BM178)</f>
        <v>0</v>
      </c>
      <c r="R178">
        <f>(CB178+(Q178+2*0.95*5.67E-8*(((CB178+$B$7)+273)^4-(CB178+273)^4)-44100*G178)/(1.84*29.3*N178+8*0.95*5.67E-8*(CB178+273)^3))</f>
        <v>0</v>
      </c>
      <c r="S178">
        <f>($C$7*CC178+$D$7*CD178+$E$7*R178)</f>
        <v>0</v>
      </c>
      <c r="T178">
        <f>0.61365*exp(17.502*S178/(240.97+S178))</f>
        <v>0</v>
      </c>
      <c r="U178">
        <f>(V178/W178*100)</f>
        <v>0</v>
      </c>
      <c r="V178">
        <f>BU178*(BZ178+CA178)/1000</f>
        <v>0</v>
      </c>
      <c r="W178">
        <f>0.61365*exp(17.502*CB178/(240.97+CB178))</f>
        <v>0</v>
      </c>
      <c r="X178">
        <f>(T178-BU178*(BZ178+CA178)/1000)</f>
        <v>0</v>
      </c>
      <c r="Y178">
        <f>(-G178*44100)</f>
        <v>0</v>
      </c>
      <c r="Z178">
        <f>2*29.3*N178*0.92*(CB178-S178)</f>
        <v>0</v>
      </c>
      <c r="AA178">
        <f>2*0.95*5.67E-8*(((CB178+$B$7)+273)^4-(S178+273)^4)</f>
        <v>0</v>
      </c>
      <c r="AB178">
        <f>Q178+AA178+Y178+Z178</f>
        <v>0</v>
      </c>
      <c r="AC178">
        <v>0</v>
      </c>
      <c r="AD178">
        <v>0</v>
      </c>
      <c r="AE178">
        <f>IF(AC178*$H$13&gt;=AG178,1.0,(AG178/(AG178-AC178*$H$13)))</f>
        <v>0</v>
      </c>
      <c r="AF178">
        <f>(AE178-1)*100</f>
        <v>0</v>
      </c>
      <c r="AG178">
        <f>MAX(0,($B$13+$C$13*CG178)/(1+$D$13*CG178)*BZ178/(CB178+273)*$E$13)</f>
        <v>0</v>
      </c>
      <c r="AH178" t="s">
        <v>271</v>
      </c>
      <c r="AI178" t="s">
        <v>271</v>
      </c>
      <c r="AJ178">
        <v>0</v>
      </c>
      <c r="AK178">
        <v>0</v>
      </c>
      <c r="AL178">
        <f>AK178-AJ178</f>
        <v>0</v>
      </c>
      <c r="AM178">
        <f>AL178/AK178</f>
        <v>0</v>
      </c>
      <c r="AN178">
        <v>0</v>
      </c>
      <c r="AO178" t="s">
        <v>271</v>
      </c>
      <c r="AP178" t="s">
        <v>271</v>
      </c>
      <c r="AQ178">
        <v>0</v>
      </c>
      <c r="AR178">
        <v>0</v>
      </c>
      <c r="AS178">
        <f>1-AQ178/AR178</f>
        <v>0</v>
      </c>
      <c r="AT178">
        <v>0.5</v>
      </c>
      <c r="AU178">
        <f>BK178</f>
        <v>0</v>
      </c>
      <c r="AV178">
        <f>H178</f>
        <v>0</v>
      </c>
      <c r="AW178">
        <f>AS178*AT178*AU178</f>
        <v>0</v>
      </c>
      <c r="AX178">
        <f>BC178/AR178</f>
        <v>0</v>
      </c>
      <c r="AY178">
        <f>(AV178-AN178)/AU178</f>
        <v>0</v>
      </c>
      <c r="AZ178">
        <f>(AK178-AR178)/AR178</f>
        <v>0</v>
      </c>
      <c r="BA178" t="s">
        <v>271</v>
      </c>
      <c r="BB178">
        <v>0</v>
      </c>
      <c r="BC178">
        <f>AR178-BB178</f>
        <v>0</v>
      </c>
      <c r="BD178">
        <f>(AR178-AQ178)/(AR178-BB178)</f>
        <v>0</v>
      </c>
      <c r="BE178">
        <f>(AK178-AR178)/(AK178-BB178)</f>
        <v>0</v>
      </c>
      <c r="BF178">
        <f>(AR178-AQ178)/(AR178-AJ178)</f>
        <v>0</v>
      </c>
      <c r="BG178">
        <f>(AK178-AR178)/(AK178-AJ178)</f>
        <v>0</v>
      </c>
      <c r="BH178">
        <f>(BD178*BB178/AQ178)</f>
        <v>0</v>
      </c>
      <c r="BI178">
        <f>(1-BH178)</f>
        <v>0</v>
      </c>
      <c r="BJ178">
        <f>$B$11*CH178+$C$11*CI178+$F$11*CJ178*(1-CM178)</f>
        <v>0</v>
      </c>
      <c r="BK178">
        <f>BJ178*BL178</f>
        <v>0</v>
      </c>
      <c r="BL178">
        <f>($B$11*$D$9+$C$11*$D$9+$F$11*((CW178+CO178)/MAX(CW178+CO178+CX178, 0.1)*$I$9+CX178/MAX(CW178+CO178+CX178, 0.1)*$J$9))/($B$11+$C$11+$F$11)</f>
        <v>0</v>
      </c>
      <c r="BM178">
        <f>($B$11*$K$9+$C$11*$K$9+$F$11*((CW178+CO178)/MAX(CW178+CO178+CX178, 0.1)*$P$9+CX178/MAX(CW178+CO178+CX178, 0.1)*$Q$9))/($B$11+$C$11+$F$11)</f>
        <v>0</v>
      </c>
      <c r="BN178">
        <v>6</v>
      </c>
      <c r="BO178">
        <v>0.5</v>
      </c>
      <c r="BP178" t="s">
        <v>272</v>
      </c>
      <c r="BQ178">
        <v>2</v>
      </c>
      <c r="BR178">
        <v>1604418551.1</v>
      </c>
      <c r="BS178">
        <v>506.365</v>
      </c>
      <c r="BT178">
        <v>543.156</v>
      </c>
      <c r="BU178">
        <v>21.7656</v>
      </c>
      <c r="BV178">
        <v>20.0404</v>
      </c>
      <c r="BW178">
        <v>506.291</v>
      </c>
      <c r="BX178">
        <v>21.4376</v>
      </c>
      <c r="BY178">
        <v>499.952</v>
      </c>
      <c r="BZ178">
        <v>100.539</v>
      </c>
      <c r="CA178">
        <v>0.100212</v>
      </c>
      <c r="CB178">
        <v>25.146</v>
      </c>
      <c r="CC178">
        <v>25.0024</v>
      </c>
      <c r="CD178">
        <v>999.9</v>
      </c>
      <c r="CE178">
        <v>0</v>
      </c>
      <c r="CF178">
        <v>0</v>
      </c>
      <c r="CG178">
        <v>9966.25</v>
      </c>
      <c r="CH178">
        <v>0</v>
      </c>
      <c r="CI178">
        <v>1.06395</v>
      </c>
      <c r="CJ178">
        <v>1199.89</v>
      </c>
      <c r="CK178">
        <v>0.967003</v>
      </c>
      <c r="CL178">
        <v>0.0329973</v>
      </c>
      <c r="CM178">
        <v>0</v>
      </c>
      <c r="CN178">
        <v>2.6054</v>
      </c>
      <c r="CO178">
        <v>0</v>
      </c>
      <c r="CP178">
        <v>8861.72</v>
      </c>
      <c r="CQ178">
        <v>11400.4</v>
      </c>
      <c r="CR178">
        <v>38.125</v>
      </c>
      <c r="CS178">
        <v>41.187</v>
      </c>
      <c r="CT178">
        <v>39.562</v>
      </c>
      <c r="CU178">
        <v>39.875</v>
      </c>
      <c r="CV178">
        <v>38.375</v>
      </c>
      <c r="CW178">
        <v>1160.3</v>
      </c>
      <c r="CX178">
        <v>39.59</v>
      </c>
      <c r="CY178">
        <v>0</v>
      </c>
      <c r="CZ178">
        <v>1604418551.3</v>
      </c>
      <c r="DA178">
        <v>0</v>
      </c>
      <c r="DB178">
        <v>2.64400769230769</v>
      </c>
      <c r="DC178">
        <v>-0.303924780691717</v>
      </c>
      <c r="DD178">
        <v>468.663589989706</v>
      </c>
      <c r="DE178">
        <v>8804.54038461538</v>
      </c>
      <c r="DF178">
        <v>15</v>
      </c>
      <c r="DG178">
        <v>1604417947.1</v>
      </c>
      <c r="DH178" t="s">
        <v>273</v>
      </c>
      <c r="DI178">
        <v>1604417940.1</v>
      </c>
      <c r="DJ178">
        <v>1604417947.1</v>
      </c>
      <c r="DK178">
        <v>1</v>
      </c>
      <c r="DL178">
        <v>-0.134</v>
      </c>
      <c r="DM178">
        <v>0.013</v>
      </c>
      <c r="DN178">
        <v>0.037</v>
      </c>
      <c r="DO178">
        <v>0.31</v>
      </c>
      <c r="DP178">
        <v>420</v>
      </c>
      <c r="DQ178">
        <v>20</v>
      </c>
      <c r="DR178">
        <v>0.08</v>
      </c>
      <c r="DS178">
        <v>0.06</v>
      </c>
      <c r="DT178">
        <v>0</v>
      </c>
      <c r="DU178">
        <v>0</v>
      </c>
      <c r="DV178" t="s">
        <v>274</v>
      </c>
      <c r="DW178">
        <v>100</v>
      </c>
      <c r="DX178">
        <v>100</v>
      </c>
      <c r="DY178">
        <v>0.074</v>
      </c>
      <c r="DZ178">
        <v>0.328</v>
      </c>
      <c r="EA178">
        <v>-0.278027610152098</v>
      </c>
      <c r="EB178">
        <v>0.00106189765250334</v>
      </c>
      <c r="EC178">
        <v>-8.23004791133579e-07</v>
      </c>
      <c r="ED178">
        <v>1.95222372915411e-10</v>
      </c>
      <c r="EE178">
        <v>0.0605696754882689</v>
      </c>
      <c r="EF178">
        <v>0.0242991256848972</v>
      </c>
      <c r="EG178">
        <v>-0.00102667963148939</v>
      </c>
      <c r="EH178">
        <v>2.21636158600722e-05</v>
      </c>
      <c r="EI178">
        <v>2</v>
      </c>
      <c r="EJ178">
        <v>2037</v>
      </c>
      <c r="EK178">
        <v>1</v>
      </c>
      <c r="EL178">
        <v>24</v>
      </c>
      <c r="EM178">
        <v>10.2</v>
      </c>
      <c r="EN178">
        <v>10.1</v>
      </c>
      <c r="EO178">
        <v>2</v>
      </c>
      <c r="EP178">
        <v>511.646</v>
      </c>
      <c r="EQ178">
        <v>527.507</v>
      </c>
      <c r="ER178">
        <v>22.7725</v>
      </c>
      <c r="ES178">
        <v>25.4492</v>
      </c>
      <c r="ET178">
        <v>30.0001</v>
      </c>
      <c r="EU178">
        <v>25.3214</v>
      </c>
      <c r="EV178">
        <v>25.2846</v>
      </c>
      <c r="EW178">
        <v>25.7477</v>
      </c>
      <c r="EX178">
        <v>26.5707</v>
      </c>
      <c r="EY178">
        <v>100</v>
      </c>
      <c r="EZ178">
        <v>22.774</v>
      </c>
      <c r="FA178">
        <v>555.88</v>
      </c>
      <c r="FB178">
        <v>20</v>
      </c>
      <c r="FC178">
        <v>102.326</v>
      </c>
      <c r="FD178">
        <v>102.097</v>
      </c>
    </row>
    <row r="179" spans="1:160">
      <c r="A179">
        <v>163</v>
      </c>
      <c r="B179">
        <v>1604418553.1</v>
      </c>
      <c r="C179">
        <v>324</v>
      </c>
      <c r="D179" t="s">
        <v>597</v>
      </c>
      <c r="E179" t="s">
        <v>598</v>
      </c>
      <c r="F179">
        <v>1604418553.1</v>
      </c>
      <c r="G179">
        <f>BY179*AE179*(BU179-BV179)/(100*BN179*(1000-AE179*BU179))</f>
        <v>0</v>
      </c>
      <c r="H179">
        <f>BY179*AE179*(BT179-BS179*(1000-AE179*BV179)/(1000-AE179*BU179))/(100*BN179)</f>
        <v>0</v>
      </c>
      <c r="I179">
        <f>BS179 - IF(AE179&gt;1, H179*BN179*100.0/(AG179*CG179), 0)</f>
        <v>0</v>
      </c>
      <c r="J179">
        <f>((P179-G179/2)*I179-H179)/(P179+G179/2)</f>
        <v>0</v>
      </c>
      <c r="K179">
        <f>J179*(BZ179+CA179)/1000.0</f>
        <v>0</v>
      </c>
      <c r="L179">
        <f>(BS179 - IF(AE179&gt;1, H179*BN179*100.0/(AG179*CG179), 0))*(BZ179+CA179)/1000.0</f>
        <v>0</v>
      </c>
      <c r="M179">
        <f>2.0/((1/O179-1/N179)+SIGN(O179)*SQRT((1/O179-1/N179)*(1/O179-1/N179) + 4*BO179/((BO179+1)*(BO179+1))*(2*1/O179*1/N179-1/N179*1/N179)))</f>
        <v>0</v>
      </c>
      <c r="N179">
        <f>IF(LEFT(BP179,1)&lt;&gt;"0",IF(LEFT(BP179,1)="1",3.0,BQ179),$D$5+$E$5*(CG179*BZ179/($K$5*1000))+$F$5*(CG179*BZ179/($K$5*1000))*MAX(MIN(BN179,$J$5),$I$5)*MAX(MIN(BN179,$J$5),$I$5)+$G$5*MAX(MIN(BN179,$J$5),$I$5)*(CG179*BZ179/($K$5*1000))+$H$5*(CG179*BZ179/($K$5*1000))*(CG179*BZ179/($K$5*1000)))</f>
        <v>0</v>
      </c>
      <c r="O179">
        <f>G179*(1000-(1000*0.61365*exp(17.502*S179/(240.97+S179))/(BZ179+CA179)+BU179)/2)/(1000*0.61365*exp(17.502*S179/(240.97+S179))/(BZ179+CA179)-BU179)</f>
        <v>0</v>
      </c>
      <c r="P179">
        <f>1/((BO179+1)/(M179/1.6)+1/(N179/1.37)) + BO179/((BO179+1)/(M179/1.6) + BO179/(N179/1.37))</f>
        <v>0</v>
      </c>
      <c r="Q179">
        <f>(BK179*BM179)</f>
        <v>0</v>
      </c>
      <c r="R179">
        <f>(CB179+(Q179+2*0.95*5.67E-8*(((CB179+$B$7)+273)^4-(CB179+273)^4)-44100*G179)/(1.84*29.3*N179+8*0.95*5.67E-8*(CB179+273)^3))</f>
        <v>0</v>
      </c>
      <c r="S179">
        <f>($C$7*CC179+$D$7*CD179+$E$7*R179)</f>
        <v>0</v>
      </c>
      <c r="T179">
        <f>0.61365*exp(17.502*S179/(240.97+S179))</f>
        <v>0</v>
      </c>
      <c r="U179">
        <f>(V179/W179*100)</f>
        <v>0</v>
      </c>
      <c r="V179">
        <f>BU179*(BZ179+CA179)/1000</f>
        <v>0</v>
      </c>
      <c r="W179">
        <f>0.61365*exp(17.502*CB179/(240.97+CB179))</f>
        <v>0</v>
      </c>
      <c r="X179">
        <f>(T179-BU179*(BZ179+CA179)/1000)</f>
        <v>0</v>
      </c>
      <c r="Y179">
        <f>(-G179*44100)</f>
        <v>0</v>
      </c>
      <c r="Z179">
        <f>2*29.3*N179*0.92*(CB179-S179)</f>
        <v>0</v>
      </c>
      <c r="AA179">
        <f>2*0.95*5.67E-8*(((CB179+$B$7)+273)^4-(S179+273)^4)</f>
        <v>0</v>
      </c>
      <c r="AB179">
        <f>Q179+AA179+Y179+Z179</f>
        <v>0</v>
      </c>
      <c r="AC179">
        <v>0</v>
      </c>
      <c r="AD179">
        <v>0</v>
      </c>
      <c r="AE179">
        <f>IF(AC179*$H$13&gt;=AG179,1.0,(AG179/(AG179-AC179*$H$13)))</f>
        <v>0</v>
      </c>
      <c r="AF179">
        <f>(AE179-1)*100</f>
        <v>0</v>
      </c>
      <c r="AG179">
        <f>MAX(0,($B$13+$C$13*CG179)/(1+$D$13*CG179)*BZ179/(CB179+273)*$E$13)</f>
        <v>0</v>
      </c>
      <c r="AH179" t="s">
        <v>271</v>
      </c>
      <c r="AI179" t="s">
        <v>271</v>
      </c>
      <c r="AJ179">
        <v>0</v>
      </c>
      <c r="AK179">
        <v>0</v>
      </c>
      <c r="AL179">
        <f>AK179-AJ179</f>
        <v>0</v>
      </c>
      <c r="AM179">
        <f>AL179/AK179</f>
        <v>0</v>
      </c>
      <c r="AN179">
        <v>0</v>
      </c>
      <c r="AO179" t="s">
        <v>271</v>
      </c>
      <c r="AP179" t="s">
        <v>271</v>
      </c>
      <c r="AQ179">
        <v>0</v>
      </c>
      <c r="AR179">
        <v>0</v>
      </c>
      <c r="AS179">
        <f>1-AQ179/AR179</f>
        <v>0</v>
      </c>
      <c r="AT179">
        <v>0.5</v>
      </c>
      <c r="AU179">
        <f>BK179</f>
        <v>0</v>
      </c>
      <c r="AV179">
        <f>H179</f>
        <v>0</v>
      </c>
      <c r="AW179">
        <f>AS179*AT179*AU179</f>
        <v>0</v>
      </c>
      <c r="AX179">
        <f>BC179/AR179</f>
        <v>0</v>
      </c>
      <c r="AY179">
        <f>(AV179-AN179)/AU179</f>
        <v>0</v>
      </c>
      <c r="AZ179">
        <f>(AK179-AR179)/AR179</f>
        <v>0</v>
      </c>
      <c r="BA179" t="s">
        <v>271</v>
      </c>
      <c r="BB179">
        <v>0</v>
      </c>
      <c r="BC179">
        <f>AR179-BB179</f>
        <v>0</v>
      </c>
      <c r="BD179">
        <f>(AR179-AQ179)/(AR179-BB179)</f>
        <v>0</v>
      </c>
      <c r="BE179">
        <f>(AK179-AR179)/(AK179-BB179)</f>
        <v>0</v>
      </c>
      <c r="BF179">
        <f>(AR179-AQ179)/(AR179-AJ179)</f>
        <v>0</v>
      </c>
      <c r="BG179">
        <f>(AK179-AR179)/(AK179-AJ179)</f>
        <v>0</v>
      </c>
      <c r="BH179">
        <f>(BD179*BB179/AQ179)</f>
        <v>0</v>
      </c>
      <c r="BI179">
        <f>(1-BH179)</f>
        <v>0</v>
      </c>
      <c r="BJ179">
        <f>$B$11*CH179+$C$11*CI179+$F$11*CJ179*(1-CM179)</f>
        <v>0</v>
      </c>
      <c r="BK179">
        <f>BJ179*BL179</f>
        <v>0</v>
      </c>
      <c r="BL179">
        <f>($B$11*$D$9+$C$11*$D$9+$F$11*((CW179+CO179)/MAX(CW179+CO179+CX179, 0.1)*$I$9+CX179/MAX(CW179+CO179+CX179, 0.1)*$J$9))/($B$11+$C$11+$F$11)</f>
        <v>0</v>
      </c>
      <c r="BM179">
        <f>($B$11*$K$9+$C$11*$K$9+$F$11*((CW179+CO179)/MAX(CW179+CO179+CX179, 0.1)*$P$9+CX179/MAX(CW179+CO179+CX179, 0.1)*$Q$9))/($B$11+$C$11+$F$11)</f>
        <v>0</v>
      </c>
      <c r="BN179">
        <v>6</v>
      </c>
      <c r="BO179">
        <v>0.5</v>
      </c>
      <c r="BP179" t="s">
        <v>272</v>
      </c>
      <c r="BQ179">
        <v>2</v>
      </c>
      <c r="BR179">
        <v>1604418553.1</v>
      </c>
      <c r="BS179">
        <v>509.602</v>
      </c>
      <c r="BT179">
        <v>546.502</v>
      </c>
      <c r="BU179">
        <v>21.7653</v>
      </c>
      <c r="BV179">
        <v>20.0411</v>
      </c>
      <c r="BW179">
        <v>509.527</v>
      </c>
      <c r="BX179">
        <v>21.4373</v>
      </c>
      <c r="BY179">
        <v>500.06</v>
      </c>
      <c r="BZ179">
        <v>100.538</v>
      </c>
      <c r="CA179">
        <v>0.100086</v>
      </c>
      <c r="CB179">
        <v>25.1463</v>
      </c>
      <c r="CC179">
        <v>24.9981</v>
      </c>
      <c r="CD179">
        <v>999.9</v>
      </c>
      <c r="CE179">
        <v>0</v>
      </c>
      <c r="CF179">
        <v>0</v>
      </c>
      <c r="CG179">
        <v>9987.5</v>
      </c>
      <c r="CH179">
        <v>0</v>
      </c>
      <c r="CI179">
        <v>1.06395</v>
      </c>
      <c r="CJ179">
        <v>1200.21</v>
      </c>
      <c r="CK179">
        <v>0.967011</v>
      </c>
      <c r="CL179">
        <v>0.032989</v>
      </c>
      <c r="CM179">
        <v>0</v>
      </c>
      <c r="CN179">
        <v>2.2145</v>
      </c>
      <c r="CO179">
        <v>0</v>
      </c>
      <c r="CP179">
        <v>8879.16</v>
      </c>
      <c r="CQ179">
        <v>11403.4</v>
      </c>
      <c r="CR179">
        <v>38.125</v>
      </c>
      <c r="CS179">
        <v>41.187</v>
      </c>
      <c r="CT179">
        <v>39.562</v>
      </c>
      <c r="CU179">
        <v>39.875</v>
      </c>
      <c r="CV179">
        <v>38.375</v>
      </c>
      <c r="CW179">
        <v>1160.62</v>
      </c>
      <c r="CX179">
        <v>39.59</v>
      </c>
      <c r="CY179">
        <v>0</v>
      </c>
      <c r="CZ179">
        <v>1604418553.1</v>
      </c>
      <c r="DA179">
        <v>0</v>
      </c>
      <c r="DB179">
        <v>2.607768</v>
      </c>
      <c r="DC179">
        <v>-0.414030762896268</v>
      </c>
      <c r="DD179">
        <v>471.217692915953</v>
      </c>
      <c r="DE179">
        <v>8821.04</v>
      </c>
      <c r="DF179">
        <v>15</v>
      </c>
      <c r="DG179">
        <v>1604417947.1</v>
      </c>
      <c r="DH179" t="s">
        <v>273</v>
      </c>
      <c r="DI179">
        <v>1604417940.1</v>
      </c>
      <c r="DJ179">
        <v>1604417947.1</v>
      </c>
      <c r="DK179">
        <v>1</v>
      </c>
      <c r="DL179">
        <v>-0.134</v>
      </c>
      <c r="DM179">
        <v>0.013</v>
      </c>
      <c r="DN179">
        <v>0.037</v>
      </c>
      <c r="DO179">
        <v>0.31</v>
      </c>
      <c r="DP179">
        <v>420</v>
      </c>
      <c r="DQ179">
        <v>20</v>
      </c>
      <c r="DR179">
        <v>0.08</v>
      </c>
      <c r="DS179">
        <v>0.06</v>
      </c>
      <c r="DT179">
        <v>0</v>
      </c>
      <c r="DU179">
        <v>0</v>
      </c>
      <c r="DV179" t="s">
        <v>274</v>
      </c>
      <c r="DW179">
        <v>100</v>
      </c>
      <c r="DX179">
        <v>100</v>
      </c>
      <c r="DY179">
        <v>0.075</v>
      </c>
      <c r="DZ179">
        <v>0.328</v>
      </c>
      <c r="EA179">
        <v>-0.278027610152098</v>
      </c>
      <c r="EB179">
        <v>0.00106189765250334</v>
      </c>
      <c r="EC179">
        <v>-8.23004791133579e-07</v>
      </c>
      <c r="ED179">
        <v>1.95222372915411e-10</v>
      </c>
      <c r="EE179">
        <v>0.0605696754882689</v>
      </c>
      <c r="EF179">
        <v>0.0242991256848972</v>
      </c>
      <c r="EG179">
        <v>-0.00102667963148939</v>
      </c>
      <c r="EH179">
        <v>2.21636158600722e-05</v>
      </c>
      <c r="EI179">
        <v>2</v>
      </c>
      <c r="EJ179">
        <v>2037</v>
      </c>
      <c r="EK179">
        <v>1</v>
      </c>
      <c r="EL179">
        <v>24</v>
      </c>
      <c r="EM179">
        <v>10.2</v>
      </c>
      <c r="EN179">
        <v>10.1</v>
      </c>
      <c r="EO179">
        <v>2</v>
      </c>
      <c r="EP179">
        <v>511.817</v>
      </c>
      <c r="EQ179">
        <v>527.33</v>
      </c>
      <c r="ER179">
        <v>22.774</v>
      </c>
      <c r="ES179">
        <v>25.4482</v>
      </c>
      <c r="ET179">
        <v>30</v>
      </c>
      <c r="EU179">
        <v>25.3214</v>
      </c>
      <c r="EV179">
        <v>25.2842</v>
      </c>
      <c r="EW179">
        <v>25.8522</v>
      </c>
      <c r="EX179">
        <v>26.5707</v>
      </c>
      <c r="EY179">
        <v>100</v>
      </c>
      <c r="EZ179">
        <v>22.7144</v>
      </c>
      <c r="FA179">
        <v>555.88</v>
      </c>
      <c r="FB179">
        <v>20</v>
      </c>
      <c r="FC179">
        <v>102.325</v>
      </c>
      <c r="FD179">
        <v>102.097</v>
      </c>
    </row>
    <row r="180" spans="1:160">
      <c r="A180">
        <v>164</v>
      </c>
      <c r="B180">
        <v>1604418555.1</v>
      </c>
      <c r="C180">
        <v>326</v>
      </c>
      <c r="D180" t="s">
        <v>599</v>
      </c>
      <c r="E180" t="s">
        <v>600</v>
      </c>
      <c r="F180">
        <v>1604418555.1</v>
      </c>
      <c r="G180">
        <f>BY180*AE180*(BU180-BV180)/(100*BN180*(1000-AE180*BU180))</f>
        <v>0</v>
      </c>
      <c r="H180">
        <f>BY180*AE180*(BT180-BS180*(1000-AE180*BV180)/(1000-AE180*BU180))/(100*BN180)</f>
        <v>0</v>
      </c>
      <c r="I180">
        <f>BS180 - IF(AE180&gt;1, H180*BN180*100.0/(AG180*CG180), 0)</f>
        <v>0</v>
      </c>
      <c r="J180">
        <f>((P180-G180/2)*I180-H180)/(P180+G180/2)</f>
        <v>0</v>
      </c>
      <c r="K180">
        <f>J180*(BZ180+CA180)/1000.0</f>
        <v>0</v>
      </c>
      <c r="L180">
        <f>(BS180 - IF(AE180&gt;1, H180*BN180*100.0/(AG180*CG180), 0))*(BZ180+CA180)/1000.0</f>
        <v>0</v>
      </c>
      <c r="M180">
        <f>2.0/((1/O180-1/N180)+SIGN(O180)*SQRT((1/O180-1/N180)*(1/O180-1/N180) + 4*BO180/((BO180+1)*(BO180+1))*(2*1/O180*1/N180-1/N180*1/N180)))</f>
        <v>0</v>
      </c>
      <c r="N180">
        <f>IF(LEFT(BP180,1)&lt;&gt;"0",IF(LEFT(BP180,1)="1",3.0,BQ180),$D$5+$E$5*(CG180*BZ180/($K$5*1000))+$F$5*(CG180*BZ180/($K$5*1000))*MAX(MIN(BN180,$J$5),$I$5)*MAX(MIN(BN180,$J$5),$I$5)+$G$5*MAX(MIN(BN180,$J$5),$I$5)*(CG180*BZ180/($K$5*1000))+$H$5*(CG180*BZ180/($K$5*1000))*(CG180*BZ180/($K$5*1000)))</f>
        <v>0</v>
      </c>
      <c r="O180">
        <f>G180*(1000-(1000*0.61365*exp(17.502*S180/(240.97+S180))/(BZ180+CA180)+BU180)/2)/(1000*0.61365*exp(17.502*S180/(240.97+S180))/(BZ180+CA180)-BU180)</f>
        <v>0</v>
      </c>
      <c r="P180">
        <f>1/((BO180+1)/(M180/1.6)+1/(N180/1.37)) + BO180/((BO180+1)/(M180/1.6) + BO180/(N180/1.37))</f>
        <v>0</v>
      </c>
      <c r="Q180">
        <f>(BK180*BM180)</f>
        <v>0</v>
      </c>
      <c r="R180">
        <f>(CB180+(Q180+2*0.95*5.67E-8*(((CB180+$B$7)+273)^4-(CB180+273)^4)-44100*G180)/(1.84*29.3*N180+8*0.95*5.67E-8*(CB180+273)^3))</f>
        <v>0</v>
      </c>
      <c r="S180">
        <f>($C$7*CC180+$D$7*CD180+$E$7*R180)</f>
        <v>0</v>
      </c>
      <c r="T180">
        <f>0.61365*exp(17.502*S180/(240.97+S180))</f>
        <v>0</v>
      </c>
      <c r="U180">
        <f>(V180/W180*100)</f>
        <v>0</v>
      </c>
      <c r="V180">
        <f>BU180*(BZ180+CA180)/1000</f>
        <v>0</v>
      </c>
      <c r="W180">
        <f>0.61365*exp(17.502*CB180/(240.97+CB180))</f>
        <v>0</v>
      </c>
      <c r="X180">
        <f>(T180-BU180*(BZ180+CA180)/1000)</f>
        <v>0</v>
      </c>
      <c r="Y180">
        <f>(-G180*44100)</f>
        <v>0</v>
      </c>
      <c r="Z180">
        <f>2*29.3*N180*0.92*(CB180-S180)</f>
        <v>0</v>
      </c>
      <c r="AA180">
        <f>2*0.95*5.67E-8*(((CB180+$B$7)+273)^4-(S180+273)^4)</f>
        <v>0</v>
      </c>
      <c r="AB180">
        <f>Q180+AA180+Y180+Z180</f>
        <v>0</v>
      </c>
      <c r="AC180">
        <v>0</v>
      </c>
      <c r="AD180">
        <v>0</v>
      </c>
      <c r="AE180">
        <f>IF(AC180*$H$13&gt;=AG180,1.0,(AG180/(AG180-AC180*$H$13)))</f>
        <v>0</v>
      </c>
      <c r="AF180">
        <f>(AE180-1)*100</f>
        <v>0</v>
      </c>
      <c r="AG180">
        <f>MAX(0,($B$13+$C$13*CG180)/(1+$D$13*CG180)*BZ180/(CB180+273)*$E$13)</f>
        <v>0</v>
      </c>
      <c r="AH180" t="s">
        <v>271</v>
      </c>
      <c r="AI180" t="s">
        <v>271</v>
      </c>
      <c r="AJ180">
        <v>0</v>
      </c>
      <c r="AK180">
        <v>0</v>
      </c>
      <c r="AL180">
        <f>AK180-AJ180</f>
        <v>0</v>
      </c>
      <c r="AM180">
        <f>AL180/AK180</f>
        <v>0</v>
      </c>
      <c r="AN180">
        <v>0</v>
      </c>
      <c r="AO180" t="s">
        <v>271</v>
      </c>
      <c r="AP180" t="s">
        <v>271</v>
      </c>
      <c r="AQ180">
        <v>0</v>
      </c>
      <c r="AR180">
        <v>0</v>
      </c>
      <c r="AS180">
        <f>1-AQ180/AR180</f>
        <v>0</v>
      </c>
      <c r="AT180">
        <v>0.5</v>
      </c>
      <c r="AU180">
        <f>BK180</f>
        <v>0</v>
      </c>
      <c r="AV180">
        <f>H180</f>
        <v>0</v>
      </c>
      <c r="AW180">
        <f>AS180*AT180*AU180</f>
        <v>0</v>
      </c>
      <c r="AX180">
        <f>BC180/AR180</f>
        <v>0</v>
      </c>
      <c r="AY180">
        <f>(AV180-AN180)/AU180</f>
        <v>0</v>
      </c>
      <c r="AZ180">
        <f>(AK180-AR180)/AR180</f>
        <v>0</v>
      </c>
      <c r="BA180" t="s">
        <v>271</v>
      </c>
      <c r="BB180">
        <v>0</v>
      </c>
      <c r="BC180">
        <f>AR180-BB180</f>
        <v>0</v>
      </c>
      <c r="BD180">
        <f>(AR180-AQ180)/(AR180-BB180)</f>
        <v>0</v>
      </c>
      <c r="BE180">
        <f>(AK180-AR180)/(AK180-BB180)</f>
        <v>0</v>
      </c>
      <c r="BF180">
        <f>(AR180-AQ180)/(AR180-AJ180)</f>
        <v>0</v>
      </c>
      <c r="BG180">
        <f>(AK180-AR180)/(AK180-AJ180)</f>
        <v>0</v>
      </c>
      <c r="BH180">
        <f>(BD180*BB180/AQ180)</f>
        <v>0</v>
      </c>
      <c r="BI180">
        <f>(1-BH180)</f>
        <v>0</v>
      </c>
      <c r="BJ180">
        <f>$B$11*CH180+$C$11*CI180+$F$11*CJ180*(1-CM180)</f>
        <v>0</v>
      </c>
      <c r="BK180">
        <f>BJ180*BL180</f>
        <v>0</v>
      </c>
      <c r="BL180">
        <f>($B$11*$D$9+$C$11*$D$9+$F$11*((CW180+CO180)/MAX(CW180+CO180+CX180, 0.1)*$I$9+CX180/MAX(CW180+CO180+CX180, 0.1)*$J$9))/($B$11+$C$11+$F$11)</f>
        <v>0</v>
      </c>
      <c r="BM180">
        <f>($B$11*$K$9+$C$11*$K$9+$F$11*((CW180+CO180)/MAX(CW180+CO180+CX180, 0.1)*$P$9+CX180/MAX(CW180+CO180+CX180, 0.1)*$Q$9))/($B$11+$C$11+$F$11)</f>
        <v>0</v>
      </c>
      <c r="BN180">
        <v>6</v>
      </c>
      <c r="BO180">
        <v>0.5</v>
      </c>
      <c r="BP180" t="s">
        <v>272</v>
      </c>
      <c r="BQ180">
        <v>2</v>
      </c>
      <c r="BR180">
        <v>1604418555.1</v>
      </c>
      <c r="BS180">
        <v>512.816</v>
      </c>
      <c r="BT180">
        <v>549.854</v>
      </c>
      <c r="BU180">
        <v>21.7658</v>
      </c>
      <c r="BV180">
        <v>20.0426</v>
      </c>
      <c r="BW180">
        <v>512.74</v>
      </c>
      <c r="BX180">
        <v>21.4377</v>
      </c>
      <c r="BY180">
        <v>500.03</v>
      </c>
      <c r="BZ180">
        <v>100.538</v>
      </c>
      <c r="CA180">
        <v>0.100263</v>
      </c>
      <c r="CB180">
        <v>25.1465</v>
      </c>
      <c r="CC180">
        <v>25.0011</v>
      </c>
      <c r="CD180">
        <v>999.9</v>
      </c>
      <c r="CE180">
        <v>0</v>
      </c>
      <c r="CF180">
        <v>0</v>
      </c>
      <c r="CG180">
        <v>9960</v>
      </c>
      <c r="CH180">
        <v>0</v>
      </c>
      <c r="CI180">
        <v>1.06395</v>
      </c>
      <c r="CJ180">
        <v>1199.9</v>
      </c>
      <c r="CK180">
        <v>0.967003</v>
      </c>
      <c r="CL180">
        <v>0.0329973</v>
      </c>
      <c r="CM180">
        <v>0</v>
      </c>
      <c r="CN180">
        <v>2.5619</v>
      </c>
      <c r="CO180">
        <v>0</v>
      </c>
      <c r="CP180">
        <v>8890.3</v>
      </c>
      <c r="CQ180">
        <v>11400.5</v>
      </c>
      <c r="CR180">
        <v>38.125</v>
      </c>
      <c r="CS180">
        <v>41.187</v>
      </c>
      <c r="CT180">
        <v>39.562</v>
      </c>
      <c r="CU180">
        <v>39.875</v>
      </c>
      <c r="CV180">
        <v>38.375</v>
      </c>
      <c r="CW180">
        <v>1160.31</v>
      </c>
      <c r="CX180">
        <v>39.59</v>
      </c>
      <c r="CY180">
        <v>0</v>
      </c>
      <c r="CZ180">
        <v>1604418554.9</v>
      </c>
      <c r="DA180">
        <v>0</v>
      </c>
      <c r="DB180">
        <v>2.60797307692308</v>
      </c>
      <c r="DC180">
        <v>-0.754499141749331</v>
      </c>
      <c r="DD180">
        <v>471.009230626099</v>
      </c>
      <c r="DE180">
        <v>8832.74846153846</v>
      </c>
      <c r="DF180">
        <v>15</v>
      </c>
      <c r="DG180">
        <v>1604417947.1</v>
      </c>
      <c r="DH180" t="s">
        <v>273</v>
      </c>
      <c r="DI180">
        <v>1604417940.1</v>
      </c>
      <c r="DJ180">
        <v>1604417947.1</v>
      </c>
      <c r="DK180">
        <v>1</v>
      </c>
      <c r="DL180">
        <v>-0.134</v>
      </c>
      <c r="DM180">
        <v>0.013</v>
      </c>
      <c r="DN180">
        <v>0.037</v>
      </c>
      <c r="DO180">
        <v>0.31</v>
      </c>
      <c r="DP180">
        <v>420</v>
      </c>
      <c r="DQ180">
        <v>20</v>
      </c>
      <c r="DR180">
        <v>0.08</v>
      </c>
      <c r="DS180">
        <v>0.06</v>
      </c>
      <c r="DT180">
        <v>0</v>
      </c>
      <c r="DU180">
        <v>0</v>
      </c>
      <c r="DV180" t="s">
        <v>274</v>
      </c>
      <c r="DW180">
        <v>100</v>
      </c>
      <c r="DX180">
        <v>100</v>
      </c>
      <c r="DY180">
        <v>0.076</v>
      </c>
      <c r="DZ180">
        <v>0.3281</v>
      </c>
      <c r="EA180">
        <v>-0.278027610152098</v>
      </c>
      <c r="EB180">
        <v>0.00106189765250334</v>
      </c>
      <c r="EC180">
        <v>-8.23004791133579e-07</v>
      </c>
      <c r="ED180">
        <v>1.95222372915411e-10</v>
      </c>
      <c r="EE180">
        <v>0.0605696754882689</v>
      </c>
      <c r="EF180">
        <v>0.0242991256848972</v>
      </c>
      <c r="EG180">
        <v>-0.00102667963148939</v>
      </c>
      <c r="EH180">
        <v>2.21636158600722e-05</v>
      </c>
      <c r="EI180">
        <v>2</v>
      </c>
      <c r="EJ180">
        <v>2037</v>
      </c>
      <c r="EK180">
        <v>1</v>
      </c>
      <c r="EL180">
        <v>24</v>
      </c>
      <c r="EM180">
        <v>10.2</v>
      </c>
      <c r="EN180">
        <v>10.1</v>
      </c>
      <c r="EO180">
        <v>2</v>
      </c>
      <c r="EP180">
        <v>511.67</v>
      </c>
      <c r="EQ180">
        <v>527.426</v>
      </c>
      <c r="ER180">
        <v>22.7707</v>
      </c>
      <c r="ES180">
        <v>25.4474</v>
      </c>
      <c r="ET180">
        <v>30</v>
      </c>
      <c r="EU180">
        <v>25.3208</v>
      </c>
      <c r="EV180">
        <v>25.2842</v>
      </c>
      <c r="EW180">
        <v>25.9982</v>
      </c>
      <c r="EX180">
        <v>26.5707</v>
      </c>
      <c r="EY180">
        <v>100</v>
      </c>
      <c r="EZ180">
        <v>22.7144</v>
      </c>
      <c r="FA180">
        <v>560.89</v>
      </c>
      <c r="FB180">
        <v>20</v>
      </c>
      <c r="FC180">
        <v>102.327</v>
      </c>
      <c r="FD180">
        <v>102.097</v>
      </c>
    </row>
    <row r="181" spans="1:160">
      <c r="A181">
        <v>165</v>
      </c>
      <c r="B181">
        <v>1604418557.1</v>
      </c>
      <c r="C181">
        <v>328</v>
      </c>
      <c r="D181" t="s">
        <v>601</v>
      </c>
      <c r="E181" t="s">
        <v>602</v>
      </c>
      <c r="F181">
        <v>1604418557.1</v>
      </c>
      <c r="G181">
        <f>BY181*AE181*(BU181-BV181)/(100*BN181*(1000-AE181*BU181))</f>
        <v>0</v>
      </c>
      <c r="H181">
        <f>BY181*AE181*(BT181-BS181*(1000-AE181*BV181)/(1000-AE181*BU181))/(100*BN181)</f>
        <v>0</v>
      </c>
      <c r="I181">
        <f>BS181 - IF(AE181&gt;1, H181*BN181*100.0/(AG181*CG181), 0)</f>
        <v>0</v>
      </c>
      <c r="J181">
        <f>((P181-G181/2)*I181-H181)/(P181+G181/2)</f>
        <v>0</v>
      </c>
      <c r="K181">
        <f>J181*(BZ181+CA181)/1000.0</f>
        <v>0</v>
      </c>
      <c r="L181">
        <f>(BS181 - IF(AE181&gt;1, H181*BN181*100.0/(AG181*CG181), 0))*(BZ181+CA181)/1000.0</f>
        <v>0</v>
      </c>
      <c r="M181">
        <f>2.0/((1/O181-1/N181)+SIGN(O181)*SQRT((1/O181-1/N181)*(1/O181-1/N181) + 4*BO181/((BO181+1)*(BO181+1))*(2*1/O181*1/N181-1/N181*1/N181)))</f>
        <v>0</v>
      </c>
      <c r="N181">
        <f>IF(LEFT(BP181,1)&lt;&gt;"0",IF(LEFT(BP181,1)="1",3.0,BQ181),$D$5+$E$5*(CG181*BZ181/($K$5*1000))+$F$5*(CG181*BZ181/($K$5*1000))*MAX(MIN(BN181,$J$5),$I$5)*MAX(MIN(BN181,$J$5),$I$5)+$G$5*MAX(MIN(BN181,$J$5),$I$5)*(CG181*BZ181/($K$5*1000))+$H$5*(CG181*BZ181/($K$5*1000))*(CG181*BZ181/($K$5*1000)))</f>
        <v>0</v>
      </c>
      <c r="O181">
        <f>G181*(1000-(1000*0.61365*exp(17.502*S181/(240.97+S181))/(BZ181+CA181)+BU181)/2)/(1000*0.61365*exp(17.502*S181/(240.97+S181))/(BZ181+CA181)-BU181)</f>
        <v>0</v>
      </c>
      <c r="P181">
        <f>1/((BO181+1)/(M181/1.6)+1/(N181/1.37)) + BO181/((BO181+1)/(M181/1.6) + BO181/(N181/1.37))</f>
        <v>0</v>
      </c>
      <c r="Q181">
        <f>(BK181*BM181)</f>
        <v>0</v>
      </c>
      <c r="R181">
        <f>(CB181+(Q181+2*0.95*5.67E-8*(((CB181+$B$7)+273)^4-(CB181+273)^4)-44100*G181)/(1.84*29.3*N181+8*0.95*5.67E-8*(CB181+273)^3))</f>
        <v>0</v>
      </c>
      <c r="S181">
        <f>($C$7*CC181+$D$7*CD181+$E$7*R181)</f>
        <v>0</v>
      </c>
      <c r="T181">
        <f>0.61365*exp(17.502*S181/(240.97+S181))</f>
        <v>0</v>
      </c>
      <c r="U181">
        <f>(V181/W181*100)</f>
        <v>0</v>
      </c>
      <c r="V181">
        <f>BU181*(BZ181+CA181)/1000</f>
        <v>0</v>
      </c>
      <c r="W181">
        <f>0.61365*exp(17.502*CB181/(240.97+CB181))</f>
        <v>0</v>
      </c>
      <c r="X181">
        <f>(T181-BU181*(BZ181+CA181)/1000)</f>
        <v>0</v>
      </c>
      <c r="Y181">
        <f>(-G181*44100)</f>
        <v>0</v>
      </c>
      <c r="Z181">
        <f>2*29.3*N181*0.92*(CB181-S181)</f>
        <v>0</v>
      </c>
      <c r="AA181">
        <f>2*0.95*5.67E-8*(((CB181+$B$7)+273)^4-(S181+273)^4)</f>
        <v>0</v>
      </c>
      <c r="AB181">
        <f>Q181+AA181+Y181+Z181</f>
        <v>0</v>
      </c>
      <c r="AC181">
        <v>0</v>
      </c>
      <c r="AD181">
        <v>0</v>
      </c>
      <c r="AE181">
        <f>IF(AC181*$H$13&gt;=AG181,1.0,(AG181/(AG181-AC181*$H$13)))</f>
        <v>0</v>
      </c>
      <c r="AF181">
        <f>(AE181-1)*100</f>
        <v>0</v>
      </c>
      <c r="AG181">
        <f>MAX(0,($B$13+$C$13*CG181)/(1+$D$13*CG181)*BZ181/(CB181+273)*$E$13)</f>
        <v>0</v>
      </c>
      <c r="AH181" t="s">
        <v>271</v>
      </c>
      <c r="AI181" t="s">
        <v>271</v>
      </c>
      <c r="AJ181">
        <v>0</v>
      </c>
      <c r="AK181">
        <v>0</v>
      </c>
      <c r="AL181">
        <f>AK181-AJ181</f>
        <v>0</v>
      </c>
      <c r="AM181">
        <f>AL181/AK181</f>
        <v>0</v>
      </c>
      <c r="AN181">
        <v>0</v>
      </c>
      <c r="AO181" t="s">
        <v>271</v>
      </c>
      <c r="AP181" t="s">
        <v>271</v>
      </c>
      <c r="AQ181">
        <v>0</v>
      </c>
      <c r="AR181">
        <v>0</v>
      </c>
      <c r="AS181">
        <f>1-AQ181/AR181</f>
        <v>0</v>
      </c>
      <c r="AT181">
        <v>0.5</v>
      </c>
      <c r="AU181">
        <f>BK181</f>
        <v>0</v>
      </c>
      <c r="AV181">
        <f>H181</f>
        <v>0</v>
      </c>
      <c r="AW181">
        <f>AS181*AT181*AU181</f>
        <v>0</v>
      </c>
      <c r="AX181">
        <f>BC181/AR181</f>
        <v>0</v>
      </c>
      <c r="AY181">
        <f>(AV181-AN181)/AU181</f>
        <v>0</v>
      </c>
      <c r="AZ181">
        <f>(AK181-AR181)/AR181</f>
        <v>0</v>
      </c>
      <c r="BA181" t="s">
        <v>271</v>
      </c>
      <c r="BB181">
        <v>0</v>
      </c>
      <c r="BC181">
        <f>AR181-BB181</f>
        <v>0</v>
      </c>
      <c r="BD181">
        <f>(AR181-AQ181)/(AR181-BB181)</f>
        <v>0</v>
      </c>
      <c r="BE181">
        <f>(AK181-AR181)/(AK181-BB181)</f>
        <v>0</v>
      </c>
      <c r="BF181">
        <f>(AR181-AQ181)/(AR181-AJ181)</f>
        <v>0</v>
      </c>
      <c r="BG181">
        <f>(AK181-AR181)/(AK181-AJ181)</f>
        <v>0</v>
      </c>
      <c r="BH181">
        <f>(BD181*BB181/AQ181)</f>
        <v>0</v>
      </c>
      <c r="BI181">
        <f>(1-BH181)</f>
        <v>0</v>
      </c>
      <c r="BJ181">
        <f>$B$11*CH181+$C$11*CI181+$F$11*CJ181*(1-CM181)</f>
        <v>0</v>
      </c>
      <c r="BK181">
        <f>BJ181*BL181</f>
        <v>0</v>
      </c>
      <c r="BL181">
        <f>($B$11*$D$9+$C$11*$D$9+$F$11*((CW181+CO181)/MAX(CW181+CO181+CX181, 0.1)*$I$9+CX181/MAX(CW181+CO181+CX181, 0.1)*$J$9))/($B$11+$C$11+$F$11)</f>
        <v>0</v>
      </c>
      <c r="BM181">
        <f>($B$11*$K$9+$C$11*$K$9+$F$11*((CW181+CO181)/MAX(CW181+CO181+CX181, 0.1)*$P$9+CX181/MAX(CW181+CO181+CX181, 0.1)*$Q$9))/($B$11+$C$11+$F$11)</f>
        <v>0</v>
      </c>
      <c r="BN181">
        <v>6</v>
      </c>
      <c r="BO181">
        <v>0.5</v>
      </c>
      <c r="BP181" t="s">
        <v>272</v>
      </c>
      <c r="BQ181">
        <v>2</v>
      </c>
      <c r="BR181">
        <v>1604418557.1</v>
      </c>
      <c r="BS181">
        <v>515.964</v>
      </c>
      <c r="BT181">
        <v>553.165</v>
      </c>
      <c r="BU181">
        <v>21.7657</v>
      </c>
      <c r="BV181">
        <v>20.0428</v>
      </c>
      <c r="BW181">
        <v>515.886</v>
      </c>
      <c r="BX181">
        <v>21.4376</v>
      </c>
      <c r="BY181">
        <v>499.989</v>
      </c>
      <c r="BZ181">
        <v>100.538</v>
      </c>
      <c r="CA181">
        <v>0.100195</v>
      </c>
      <c r="CB181">
        <v>25.1455</v>
      </c>
      <c r="CC181">
        <v>25.0066</v>
      </c>
      <c r="CD181">
        <v>999.9</v>
      </c>
      <c r="CE181">
        <v>0</v>
      </c>
      <c r="CF181">
        <v>0</v>
      </c>
      <c r="CG181">
        <v>9947.5</v>
      </c>
      <c r="CH181">
        <v>0</v>
      </c>
      <c r="CI181">
        <v>1.06395</v>
      </c>
      <c r="CJ181">
        <v>1199.9</v>
      </c>
      <c r="CK181">
        <v>0.967003</v>
      </c>
      <c r="CL181">
        <v>0.0329973</v>
      </c>
      <c r="CM181">
        <v>0</v>
      </c>
      <c r="CN181">
        <v>2.8094</v>
      </c>
      <c r="CO181">
        <v>0</v>
      </c>
      <c r="CP181">
        <v>8909.35</v>
      </c>
      <c r="CQ181">
        <v>11400.4</v>
      </c>
      <c r="CR181">
        <v>38.125</v>
      </c>
      <c r="CS181">
        <v>41.187</v>
      </c>
      <c r="CT181">
        <v>39.562</v>
      </c>
      <c r="CU181">
        <v>39.875</v>
      </c>
      <c r="CV181">
        <v>38.375</v>
      </c>
      <c r="CW181">
        <v>1160.31</v>
      </c>
      <c r="CX181">
        <v>39.59</v>
      </c>
      <c r="CY181">
        <v>0</v>
      </c>
      <c r="CZ181">
        <v>1604418557.3</v>
      </c>
      <c r="DA181">
        <v>0</v>
      </c>
      <c r="DB181">
        <v>2.60765769230769</v>
      </c>
      <c r="DC181">
        <v>-0.793623925564157</v>
      </c>
      <c r="DD181">
        <v>469.833846387226</v>
      </c>
      <c r="DE181">
        <v>8851.47461538462</v>
      </c>
      <c r="DF181">
        <v>15</v>
      </c>
      <c r="DG181">
        <v>1604417947.1</v>
      </c>
      <c r="DH181" t="s">
        <v>273</v>
      </c>
      <c r="DI181">
        <v>1604417940.1</v>
      </c>
      <c r="DJ181">
        <v>1604417947.1</v>
      </c>
      <c r="DK181">
        <v>1</v>
      </c>
      <c r="DL181">
        <v>-0.134</v>
      </c>
      <c r="DM181">
        <v>0.013</v>
      </c>
      <c r="DN181">
        <v>0.037</v>
      </c>
      <c r="DO181">
        <v>0.31</v>
      </c>
      <c r="DP181">
        <v>420</v>
      </c>
      <c r="DQ181">
        <v>20</v>
      </c>
      <c r="DR181">
        <v>0.08</v>
      </c>
      <c r="DS181">
        <v>0.06</v>
      </c>
      <c r="DT181">
        <v>0</v>
      </c>
      <c r="DU181">
        <v>0</v>
      </c>
      <c r="DV181" t="s">
        <v>274</v>
      </c>
      <c r="DW181">
        <v>100</v>
      </c>
      <c r="DX181">
        <v>100</v>
      </c>
      <c r="DY181">
        <v>0.078</v>
      </c>
      <c r="DZ181">
        <v>0.3281</v>
      </c>
      <c r="EA181">
        <v>-0.278027610152098</v>
      </c>
      <c r="EB181">
        <v>0.00106189765250334</v>
      </c>
      <c r="EC181">
        <v>-8.23004791133579e-07</v>
      </c>
      <c r="ED181">
        <v>1.95222372915411e-10</v>
      </c>
      <c r="EE181">
        <v>0.0605696754882689</v>
      </c>
      <c r="EF181">
        <v>0.0242991256848972</v>
      </c>
      <c r="EG181">
        <v>-0.00102667963148939</v>
      </c>
      <c r="EH181">
        <v>2.21636158600722e-05</v>
      </c>
      <c r="EI181">
        <v>2</v>
      </c>
      <c r="EJ181">
        <v>2037</v>
      </c>
      <c r="EK181">
        <v>1</v>
      </c>
      <c r="EL181">
        <v>24</v>
      </c>
      <c r="EM181">
        <v>10.3</v>
      </c>
      <c r="EN181">
        <v>10.2</v>
      </c>
      <c r="EO181">
        <v>2</v>
      </c>
      <c r="EP181">
        <v>511.478</v>
      </c>
      <c r="EQ181">
        <v>527.56</v>
      </c>
      <c r="ER181">
        <v>22.7502</v>
      </c>
      <c r="ES181">
        <v>25.4474</v>
      </c>
      <c r="ET181">
        <v>30</v>
      </c>
      <c r="EU181">
        <v>25.3201</v>
      </c>
      <c r="EV181">
        <v>25.2842</v>
      </c>
      <c r="EW181">
        <v>26.1351</v>
      </c>
      <c r="EX181">
        <v>26.5707</v>
      </c>
      <c r="EY181">
        <v>100</v>
      </c>
      <c r="EZ181">
        <v>22.7144</v>
      </c>
      <c r="FA181">
        <v>565.92</v>
      </c>
      <c r="FB181">
        <v>20</v>
      </c>
      <c r="FC181">
        <v>102.327</v>
      </c>
      <c r="FD181">
        <v>102.097</v>
      </c>
    </row>
    <row r="182" spans="1:160">
      <c r="A182">
        <v>166</v>
      </c>
      <c r="B182">
        <v>1604418558.6</v>
      </c>
      <c r="C182">
        <v>329.5</v>
      </c>
      <c r="D182" t="s">
        <v>603</v>
      </c>
      <c r="E182" t="s">
        <v>604</v>
      </c>
      <c r="F182">
        <v>1604418558.6</v>
      </c>
      <c r="G182">
        <f>BY182*AE182*(BU182-BV182)/(100*BN182*(1000-AE182*BU182))</f>
        <v>0</v>
      </c>
      <c r="H182">
        <f>BY182*AE182*(BT182-BS182*(1000-AE182*BV182)/(1000-AE182*BU182))/(100*BN182)</f>
        <v>0</v>
      </c>
      <c r="I182">
        <f>BS182 - IF(AE182&gt;1, H182*BN182*100.0/(AG182*CG182), 0)</f>
        <v>0</v>
      </c>
      <c r="J182">
        <f>((P182-G182/2)*I182-H182)/(P182+G182/2)</f>
        <v>0</v>
      </c>
      <c r="K182">
        <f>J182*(BZ182+CA182)/1000.0</f>
        <v>0</v>
      </c>
      <c r="L182">
        <f>(BS182 - IF(AE182&gt;1, H182*BN182*100.0/(AG182*CG182), 0))*(BZ182+CA182)/1000.0</f>
        <v>0</v>
      </c>
      <c r="M182">
        <f>2.0/((1/O182-1/N182)+SIGN(O182)*SQRT((1/O182-1/N182)*(1/O182-1/N182) + 4*BO182/((BO182+1)*(BO182+1))*(2*1/O182*1/N182-1/N182*1/N182)))</f>
        <v>0</v>
      </c>
      <c r="N182">
        <f>IF(LEFT(BP182,1)&lt;&gt;"0",IF(LEFT(BP182,1)="1",3.0,BQ182),$D$5+$E$5*(CG182*BZ182/($K$5*1000))+$F$5*(CG182*BZ182/($K$5*1000))*MAX(MIN(BN182,$J$5),$I$5)*MAX(MIN(BN182,$J$5),$I$5)+$G$5*MAX(MIN(BN182,$J$5),$I$5)*(CG182*BZ182/($K$5*1000))+$H$5*(CG182*BZ182/($K$5*1000))*(CG182*BZ182/($K$5*1000)))</f>
        <v>0</v>
      </c>
      <c r="O182">
        <f>G182*(1000-(1000*0.61365*exp(17.502*S182/(240.97+S182))/(BZ182+CA182)+BU182)/2)/(1000*0.61365*exp(17.502*S182/(240.97+S182))/(BZ182+CA182)-BU182)</f>
        <v>0</v>
      </c>
      <c r="P182">
        <f>1/((BO182+1)/(M182/1.6)+1/(N182/1.37)) + BO182/((BO182+1)/(M182/1.6) + BO182/(N182/1.37))</f>
        <v>0</v>
      </c>
      <c r="Q182">
        <f>(BK182*BM182)</f>
        <v>0</v>
      </c>
      <c r="R182">
        <f>(CB182+(Q182+2*0.95*5.67E-8*(((CB182+$B$7)+273)^4-(CB182+273)^4)-44100*G182)/(1.84*29.3*N182+8*0.95*5.67E-8*(CB182+273)^3))</f>
        <v>0</v>
      </c>
      <c r="S182">
        <f>($C$7*CC182+$D$7*CD182+$E$7*R182)</f>
        <v>0</v>
      </c>
      <c r="T182">
        <f>0.61365*exp(17.502*S182/(240.97+S182))</f>
        <v>0</v>
      </c>
      <c r="U182">
        <f>(V182/W182*100)</f>
        <v>0</v>
      </c>
      <c r="V182">
        <f>BU182*(BZ182+CA182)/1000</f>
        <v>0</v>
      </c>
      <c r="W182">
        <f>0.61365*exp(17.502*CB182/(240.97+CB182))</f>
        <v>0</v>
      </c>
      <c r="X182">
        <f>(T182-BU182*(BZ182+CA182)/1000)</f>
        <v>0</v>
      </c>
      <c r="Y182">
        <f>(-G182*44100)</f>
        <v>0</v>
      </c>
      <c r="Z182">
        <f>2*29.3*N182*0.92*(CB182-S182)</f>
        <v>0</v>
      </c>
      <c r="AA182">
        <f>2*0.95*5.67E-8*(((CB182+$B$7)+273)^4-(S182+273)^4)</f>
        <v>0</v>
      </c>
      <c r="AB182">
        <f>Q182+AA182+Y182+Z182</f>
        <v>0</v>
      </c>
      <c r="AC182">
        <v>0</v>
      </c>
      <c r="AD182">
        <v>0</v>
      </c>
      <c r="AE182">
        <f>IF(AC182*$H$13&gt;=AG182,1.0,(AG182/(AG182-AC182*$H$13)))</f>
        <v>0</v>
      </c>
      <c r="AF182">
        <f>(AE182-1)*100</f>
        <v>0</v>
      </c>
      <c r="AG182">
        <f>MAX(0,($B$13+$C$13*CG182)/(1+$D$13*CG182)*BZ182/(CB182+273)*$E$13)</f>
        <v>0</v>
      </c>
      <c r="AH182" t="s">
        <v>271</v>
      </c>
      <c r="AI182" t="s">
        <v>271</v>
      </c>
      <c r="AJ182">
        <v>0</v>
      </c>
      <c r="AK182">
        <v>0</v>
      </c>
      <c r="AL182">
        <f>AK182-AJ182</f>
        <v>0</v>
      </c>
      <c r="AM182">
        <f>AL182/AK182</f>
        <v>0</v>
      </c>
      <c r="AN182">
        <v>0</v>
      </c>
      <c r="AO182" t="s">
        <v>271</v>
      </c>
      <c r="AP182" t="s">
        <v>271</v>
      </c>
      <c r="AQ182">
        <v>0</v>
      </c>
      <c r="AR182">
        <v>0</v>
      </c>
      <c r="AS182">
        <f>1-AQ182/AR182</f>
        <v>0</v>
      </c>
      <c r="AT182">
        <v>0.5</v>
      </c>
      <c r="AU182">
        <f>BK182</f>
        <v>0</v>
      </c>
      <c r="AV182">
        <f>H182</f>
        <v>0</v>
      </c>
      <c r="AW182">
        <f>AS182*AT182*AU182</f>
        <v>0</v>
      </c>
      <c r="AX182">
        <f>BC182/AR182</f>
        <v>0</v>
      </c>
      <c r="AY182">
        <f>(AV182-AN182)/AU182</f>
        <v>0</v>
      </c>
      <c r="AZ182">
        <f>(AK182-AR182)/AR182</f>
        <v>0</v>
      </c>
      <c r="BA182" t="s">
        <v>271</v>
      </c>
      <c r="BB182">
        <v>0</v>
      </c>
      <c r="BC182">
        <f>AR182-BB182</f>
        <v>0</v>
      </c>
      <c r="BD182">
        <f>(AR182-AQ182)/(AR182-BB182)</f>
        <v>0</v>
      </c>
      <c r="BE182">
        <f>(AK182-AR182)/(AK182-BB182)</f>
        <v>0</v>
      </c>
      <c r="BF182">
        <f>(AR182-AQ182)/(AR182-AJ182)</f>
        <v>0</v>
      </c>
      <c r="BG182">
        <f>(AK182-AR182)/(AK182-AJ182)</f>
        <v>0</v>
      </c>
      <c r="BH182">
        <f>(BD182*BB182/AQ182)</f>
        <v>0</v>
      </c>
      <c r="BI182">
        <f>(1-BH182)</f>
        <v>0</v>
      </c>
      <c r="BJ182">
        <f>$B$11*CH182+$C$11*CI182+$F$11*CJ182*(1-CM182)</f>
        <v>0</v>
      </c>
      <c r="BK182">
        <f>BJ182*BL182</f>
        <v>0</v>
      </c>
      <c r="BL182">
        <f>($B$11*$D$9+$C$11*$D$9+$F$11*((CW182+CO182)/MAX(CW182+CO182+CX182, 0.1)*$I$9+CX182/MAX(CW182+CO182+CX182, 0.1)*$J$9))/($B$11+$C$11+$F$11)</f>
        <v>0</v>
      </c>
      <c r="BM182">
        <f>($B$11*$K$9+$C$11*$K$9+$F$11*((CW182+CO182)/MAX(CW182+CO182+CX182, 0.1)*$P$9+CX182/MAX(CW182+CO182+CX182, 0.1)*$Q$9))/($B$11+$C$11+$F$11)</f>
        <v>0</v>
      </c>
      <c r="BN182">
        <v>6</v>
      </c>
      <c r="BO182">
        <v>0.5</v>
      </c>
      <c r="BP182" t="s">
        <v>272</v>
      </c>
      <c r="BQ182">
        <v>2</v>
      </c>
      <c r="BR182">
        <v>1604418558.6</v>
      </c>
      <c r="BS182">
        <v>518.368</v>
      </c>
      <c r="BT182">
        <v>555.621</v>
      </c>
      <c r="BU182">
        <v>21.7632</v>
      </c>
      <c r="BV182">
        <v>20.0447</v>
      </c>
      <c r="BW182">
        <v>518.289</v>
      </c>
      <c r="BX182">
        <v>21.4352</v>
      </c>
      <c r="BY182">
        <v>500.135</v>
      </c>
      <c r="BZ182">
        <v>100.537</v>
      </c>
      <c r="CA182">
        <v>0.100184</v>
      </c>
      <c r="CB182">
        <v>25.1452</v>
      </c>
      <c r="CC182">
        <v>25.0125</v>
      </c>
      <c r="CD182">
        <v>999.9</v>
      </c>
      <c r="CE182">
        <v>0</v>
      </c>
      <c r="CF182">
        <v>0</v>
      </c>
      <c r="CG182">
        <v>9978.75</v>
      </c>
      <c r="CH182">
        <v>0</v>
      </c>
      <c r="CI182">
        <v>1.06395</v>
      </c>
      <c r="CJ182">
        <v>1199.9</v>
      </c>
      <c r="CK182">
        <v>0.967003</v>
      </c>
      <c r="CL182">
        <v>0.0329973</v>
      </c>
      <c r="CM182">
        <v>0</v>
      </c>
      <c r="CN182">
        <v>2.6943</v>
      </c>
      <c r="CO182">
        <v>0</v>
      </c>
      <c r="CP182">
        <v>8918.33</v>
      </c>
      <c r="CQ182">
        <v>11400.5</v>
      </c>
      <c r="CR182">
        <v>38.125</v>
      </c>
      <c r="CS182">
        <v>41.187</v>
      </c>
      <c r="CT182">
        <v>39.562</v>
      </c>
      <c r="CU182">
        <v>39.937</v>
      </c>
      <c r="CV182">
        <v>38.375</v>
      </c>
      <c r="CW182">
        <v>1160.31</v>
      </c>
      <c r="CX182">
        <v>39.59</v>
      </c>
      <c r="CY182">
        <v>0</v>
      </c>
      <c r="CZ182">
        <v>1604418558.5</v>
      </c>
      <c r="DA182">
        <v>0</v>
      </c>
      <c r="DB182">
        <v>2.59109615384615</v>
      </c>
      <c r="DC182">
        <v>-0.378123069246608</v>
      </c>
      <c r="DD182">
        <v>468.360683049484</v>
      </c>
      <c r="DE182">
        <v>8860.77192307692</v>
      </c>
      <c r="DF182">
        <v>15</v>
      </c>
      <c r="DG182">
        <v>1604417947.1</v>
      </c>
      <c r="DH182" t="s">
        <v>273</v>
      </c>
      <c r="DI182">
        <v>1604417940.1</v>
      </c>
      <c r="DJ182">
        <v>1604417947.1</v>
      </c>
      <c r="DK182">
        <v>1</v>
      </c>
      <c r="DL182">
        <v>-0.134</v>
      </c>
      <c r="DM182">
        <v>0.013</v>
      </c>
      <c r="DN182">
        <v>0.037</v>
      </c>
      <c r="DO182">
        <v>0.31</v>
      </c>
      <c r="DP182">
        <v>420</v>
      </c>
      <c r="DQ182">
        <v>20</v>
      </c>
      <c r="DR182">
        <v>0.08</v>
      </c>
      <c r="DS182">
        <v>0.06</v>
      </c>
      <c r="DT182">
        <v>0</v>
      </c>
      <c r="DU182">
        <v>0</v>
      </c>
      <c r="DV182" t="s">
        <v>274</v>
      </c>
      <c r="DW182">
        <v>100</v>
      </c>
      <c r="DX182">
        <v>100</v>
      </c>
      <c r="DY182">
        <v>0.079</v>
      </c>
      <c r="DZ182">
        <v>0.328</v>
      </c>
      <c r="EA182">
        <v>-0.278027610152098</v>
      </c>
      <c r="EB182">
        <v>0.00106189765250334</v>
      </c>
      <c r="EC182">
        <v>-8.23004791133579e-07</v>
      </c>
      <c r="ED182">
        <v>1.95222372915411e-10</v>
      </c>
      <c r="EE182">
        <v>0.0605696754882689</v>
      </c>
      <c r="EF182">
        <v>0.0242991256848972</v>
      </c>
      <c r="EG182">
        <v>-0.00102667963148939</v>
      </c>
      <c r="EH182">
        <v>2.21636158600722e-05</v>
      </c>
      <c r="EI182">
        <v>2</v>
      </c>
      <c r="EJ182">
        <v>2037</v>
      </c>
      <c r="EK182">
        <v>1</v>
      </c>
      <c r="EL182">
        <v>24</v>
      </c>
      <c r="EM182">
        <v>10.3</v>
      </c>
      <c r="EN182">
        <v>10.2</v>
      </c>
      <c r="EO182">
        <v>2</v>
      </c>
      <c r="EP182">
        <v>511.704</v>
      </c>
      <c r="EQ182">
        <v>527.387</v>
      </c>
      <c r="ER182">
        <v>22.7307</v>
      </c>
      <c r="ES182">
        <v>25.4474</v>
      </c>
      <c r="ET182">
        <v>30</v>
      </c>
      <c r="EU182">
        <v>25.3198</v>
      </c>
      <c r="EV182">
        <v>25.2842</v>
      </c>
      <c r="EW182">
        <v>26.2192</v>
      </c>
      <c r="EX182">
        <v>26.5707</v>
      </c>
      <c r="EY182">
        <v>100</v>
      </c>
      <c r="EZ182">
        <v>22.7113</v>
      </c>
      <c r="FA182">
        <v>565.92</v>
      </c>
      <c r="FB182">
        <v>20</v>
      </c>
      <c r="FC182">
        <v>102.328</v>
      </c>
      <c r="FD182">
        <v>102.097</v>
      </c>
    </row>
    <row r="183" spans="1:160">
      <c r="A183">
        <v>167</v>
      </c>
      <c r="B183">
        <v>1604418561.1</v>
      </c>
      <c r="C183">
        <v>332</v>
      </c>
      <c r="D183" t="s">
        <v>605</v>
      </c>
      <c r="E183" t="s">
        <v>606</v>
      </c>
      <c r="F183">
        <v>1604418561.1</v>
      </c>
      <c r="G183">
        <f>BY183*AE183*(BU183-BV183)/(100*BN183*(1000-AE183*BU183))</f>
        <v>0</v>
      </c>
      <c r="H183">
        <f>BY183*AE183*(BT183-BS183*(1000-AE183*BV183)/(1000-AE183*BU183))/(100*BN183)</f>
        <v>0</v>
      </c>
      <c r="I183">
        <f>BS183 - IF(AE183&gt;1, H183*BN183*100.0/(AG183*CG183), 0)</f>
        <v>0</v>
      </c>
      <c r="J183">
        <f>((P183-G183/2)*I183-H183)/(P183+G183/2)</f>
        <v>0</v>
      </c>
      <c r="K183">
        <f>J183*(BZ183+CA183)/1000.0</f>
        <v>0</v>
      </c>
      <c r="L183">
        <f>(BS183 - IF(AE183&gt;1, H183*BN183*100.0/(AG183*CG183), 0))*(BZ183+CA183)/1000.0</f>
        <v>0</v>
      </c>
      <c r="M183">
        <f>2.0/((1/O183-1/N183)+SIGN(O183)*SQRT((1/O183-1/N183)*(1/O183-1/N183) + 4*BO183/((BO183+1)*(BO183+1))*(2*1/O183*1/N183-1/N183*1/N183)))</f>
        <v>0</v>
      </c>
      <c r="N183">
        <f>IF(LEFT(BP183,1)&lt;&gt;"0",IF(LEFT(BP183,1)="1",3.0,BQ183),$D$5+$E$5*(CG183*BZ183/($K$5*1000))+$F$5*(CG183*BZ183/($K$5*1000))*MAX(MIN(BN183,$J$5),$I$5)*MAX(MIN(BN183,$J$5),$I$5)+$G$5*MAX(MIN(BN183,$J$5),$I$5)*(CG183*BZ183/($K$5*1000))+$H$5*(CG183*BZ183/($K$5*1000))*(CG183*BZ183/($K$5*1000)))</f>
        <v>0</v>
      </c>
      <c r="O183">
        <f>G183*(1000-(1000*0.61365*exp(17.502*S183/(240.97+S183))/(BZ183+CA183)+BU183)/2)/(1000*0.61365*exp(17.502*S183/(240.97+S183))/(BZ183+CA183)-BU183)</f>
        <v>0</v>
      </c>
      <c r="P183">
        <f>1/((BO183+1)/(M183/1.6)+1/(N183/1.37)) + BO183/((BO183+1)/(M183/1.6) + BO183/(N183/1.37))</f>
        <v>0</v>
      </c>
      <c r="Q183">
        <f>(BK183*BM183)</f>
        <v>0</v>
      </c>
      <c r="R183">
        <f>(CB183+(Q183+2*0.95*5.67E-8*(((CB183+$B$7)+273)^4-(CB183+273)^4)-44100*G183)/(1.84*29.3*N183+8*0.95*5.67E-8*(CB183+273)^3))</f>
        <v>0</v>
      </c>
      <c r="S183">
        <f>($C$7*CC183+$D$7*CD183+$E$7*R183)</f>
        <v>0</v>
      </c>
      <c r="T183">
        <f>0.61365*exp(17.502*S183/(240.97+S183))</f>
        <v>0</v>
      </c>
      <c r="U183">
        <f>(V183/W183*100)</f>
        <v>0</v>
      </c>
      <c r="V183">
        <f>BU183*(BZ183+CA183)/1000</f>
        <v>0</v>
      </c>
      <c r="W183">
        <f>0.61365*exp(17.502*CB183/(240.97+CB183))</f>
        <v>0</v>
      </c>
      <c r="X183">
        <f>(T183-BU183*(BZ183+CA183)/1000)</f>
        <v>0</v>
      </c>
      <c r="Y183">
        <f>(-G183*44100)</f>
        <v>0</v>
      </c>
      <c r="Z183">
        <f>2*29.3*N183*0.92*(CB183-S183)</f>
        <v>0</v>
      </c>
      <c r="AA183">
        <f>2*0.95*5.67E-8*(((CB183+$B$7)+273)^4-(S183+273)^4)</f>
        <v>0</v>
      </c>
      <c r="AB183">
        <f>Q183+AA183+Y183+Z183</f>
        <v>0</v>
      </c>
      <c r="AC183">
        <v>0</v>
      </c>
      <c r="AD183">
        <v>0</v>
      </c>
      <c r="AE183">
        <f>IF(AC183*$H$13&gt;=AG183,1.0,(AG183/(AG183-AC183*$H$13)))</f>
        <v>0</v>
      </c>
      <c r="AF183">
        <f>(AE183-1)*100</f>
        <v>0</v>
      </c>
      <c r="AG183">
        <f>MAX(0,($B$13+$C$13*CG183)/(1+$D$13*CG183)*BZ183/(CB183+273)*$E$13)</f>
        <v>0</v>
      </c>
      <c r="AH183" t="s">
        <v>271</v>
      </c>
      <c r="AI183" t="s">
        <v>271</v>
      </c>
      <c r="AJ183">
        <v>0</v>
      </c>
      <c r="AK183">
        <v>0</v>
      </c>
      <c r="AL183">
        <f>AK183-AJ183</f>
        <v>0</v>
      </c>
      <c r="AM183">
        <f>AL183/AK183</f>
        <v>0</v>
      </c>
      <c r="AN183">
        <v>0</v>
      </c>
      <c r="AO183" t="s">
        <v>271</v>
      </c>
      <c r="AP183" t="s">
        <v>271</v>
      </c>
      <c r="AQ183">
        <v>0</v>
      </c>
      <c r="AR183">
        <v>0</v>
      </c>
      <c r="AS183">
        <f>1-AQ183/AR183</f>
        <v>0</v>
      </c>
      <c r="AT183">
        <v>0.5</v>
      </c>
      <c r="AU183">
        <f>BK183</f>
        <v>0</v>
      </c>
      <c r="AV183">
        <f>H183</f>
        <v>0</v>
      </c>
      <c r="AW183">
        <f>AS183*AT183*AU183</f>
        <v>0</v>
      </c>
      <c r="AX183">
        <f>BC183/AR183</f>
        <v>0</v>
      </c>
      <c r="AY183">
        <f>(AV183-AN183)/AU183</f>
        <v>0</v>
      </c>
      <c r="AZ183">
        <f>(AK183-AR183)/AR183</f>
        <v>0</v>
      </c>
      <c r="BA183" t="s">
        <v>271</v>
      </c>
      <c r="BB183">
        <v>0</v>
      </c>
      <c r="BC183">
        <f>AR183-BB183</f>
        <v>0</v>
      </c>
      <c r="BD183">
        <f>(AR183-AQ183)/(AR183-BB183)</f>
        <v>0</v>
      </c>
      <c r="BE183">
        <f>(AK183-AR183)/(AK183-BB183)</f>
        <v>0</v>
      </c>
      <c r="BF183">
        <f>(AR183-AQ183)/(AR183-AJ183)</f>
        <v>0</v>
      </c>
      <c r="BG183">
        <f>(AK183-AR183)/(AK183-AJ183)</f>
        <v>0</v>
      </c>
      <c r="BH183">
        <f>(BD183*BB183/AQ183)</f>
        <v>0</v>
      </c>
      <c r="BI183">
        <f>(1-BH183)</f>
        <v>0</v>
      </c>
      <c r="BJ183">
        <f>$B$11*CH183+$C$11*CI183+$F$11*CJ183*(1-CM183)</f>
        <v>0</v>
      </c>
      <c r="BK183">
        <f>BJ183*BL183</f>
        <v>0</v>
      </c>
      <c r="BL183">
        <f>($B$11*$D$9+$C$11*$D$9+$F$11*((CW183+CO183)/MAX(CW183+CO183+CX183, 0.1)*$I$9+CX183/MAX(CW183+CO183+CX183, 0.1)*$J$9))/($B$11+$C$11+$F$11)</f>
        <v>0</v>
      </c>
      <c r="BM183">
        <f>($B$11*$K$9+$C$11*$K$9+$F$11*((CW183+CO183)/MAX(CW183+CO183+CX183, 0.1)*$P$9+CX183/MAX(CW183+CO183+CX183, 0.1)*$Q$9))/($B$11+$C$11+$F$11)</f>
        <v>0</v>
      </c>
      <c r="BN183">
        <v>6</v>
      </c>
      <c r="BO183">
        <v>0.5</v>
      </c>
      <c r="BP183" t="s">
        <v>272</v>
      </c>
      <c r="BQ183">
        <v>2</v>
      </c>
      <c r="BR183">
        <v>1604418561.1</v>
      </c>
      <c r="BS183">
        <v>522.372</v>
      </c>
      <c r="BT183">
        <v>559.855</v>
      </c>
      <c r="BU183">
        <v>21.7584</v>
      </c>
      <c r="BV183">
        <v>20.0473</v>
      </c>
      <c r="BW183">
        <v>522.293</v>
      </c>
      <c r="BX183">
        <v>21.4305</v>
      </c>
      <c r="BY183">
        <v>500.012</v>
      </c>
      <c r="BZ183">
        <v>100.538</v>
      </c>
      <c r="CA183">
        <v>0.0998696</v>
      </c>
      <c r="CB183">
        <v>25.1441</v>
      </c>
      <c r="CC183">
        <v>25.0104</v>
      </c>
      <c r="CD183">
        <v>999.9</v>
      </c>
      <c r="CE183">
        <v>0</v>
      </c>
      <c r="CF183">
        <v>0</v>
      </c>
      <c r="CG183">
        <v>10006.2</v>
      </c>
      <c r="CH183">
        <v>0</v>
      </c>
      <c r="CI183">
        <v>1.06395</v>
      </c>
      <c r="CJ183">
        <v>1199.9</v>
      </c>
      <c r="CK183">
        <v>0.967003</v>
      </c>
      <c r="CL183">
        <v>0.0329973</v>
      </c>
      <c r="CM183">
        <v>0</v>
      </c>
      <c r="CN183">
        <v>2.8434</v>
      </c>
      <c r="CO183">
        <v>0</v>
      </c>
      <c r="CP183">
        <v>8937.29</v>
      </c>
      <c r="CQ183">
        <v>11400.4</v>
      </c>
      <c r="CR183">
        <v>38.062</v>
      </c>
      <c r="CS183">
        <v>41.187</v>
      </c>
      <c r="CT183">
        <v>39.562</v>
      </c>
      <c r="CU183">
        <v>39.937</v>
      </c>
      <c r="CV183">
        <v>38.375</v>
      </c>
      <c r="CW183">
        <v>1160.31</v>
      </c>
      <c r="CX183">
        <v>39.59</v>
      </c>
      <c r="CY183">
        <v>0</v>
      </c>
      <c r="CZ183">
        <v>1604418560.9</v>
      </c>
      <c r="DA183">
        <v>0</v>
      </c>
      <c r="DB183">
        <v>2.60655</v>
      </c>
      <c r="DC183">
        <v>0.282382917616107</v>
      </c>
      <c r="DD183">
        <v>465.848888796321</v>
      </c>
      <c r="DE183">
        <v>8879.53692307692</v>
      </c>
      <c r="DF183">
        <v>15</v>
      </c>
      <c r="DG183">
        <v>1604417947.1</v>
      </c>
      <c r="DH183" t="s">
        <v>273</v>
      </c>
      <c r="DI183">
        <v>1604417940.1</v>
      </c>
      <c r="DJ183">
        <v>1604417947.1</v>
      </c>
      <c r="DK183">
        <v>1</v>
      </c>
      <c r="DL183">
        <v>-0.134</v>
      </c>
      <c r="DM183">
        <v>0.013</v>
      </c>
      <c r="DN183">
        <v>0.037</v>
      </c>
      <c r="DO183">
        <v>0.31</v>
      </c>
      <c r="DP183">
        <v>420</v>
      </c>
      <c r="DQ183">
        <v>20</v>
      </c>
      <c r="DR183">
        <v>0.08</v>
      </c>
      <c r="DS183">
        <v>0.06</v>
      </c>
      <c r="DT183">
        <v>0</v>
      </c>
      <c r="DU183">
        <v>0</v>
      </c>
      <c r="DV183" t="s">
        <v>274</v>
      </c>
      <c r="DW183">
        <v>100</v>
      </c>
      <c r="DX183">
        <v>100</v>
      </c>
      <c r="DY183">
        <v>0.079</v>
      </c>
      <c r="DZ183">
        <v>0.3279</v>
      </c>
      <c r="EA183">
        <v>-0.278027610152098</v>
      </c>
      <c r="EB183">
        <v>0.00106189765250334</v>
      </c>
      <c r="EC183">
        <v>-8.23004791133579e-07</v>
      </c>
      <c r="ED183">
        <v>1.95222372915411e-10</v>
      </c>
      <c r="EE183">
        <v>0.0605696754882689</v>
      </c>
      <c r="EF183">
        <v>0.0242991256848972</v>
      </c>
      <c r="EG183">
        <v>-0.00102667963148939</v>
      </c>
      <c r="EH183">
        <v>2.21636158600722e-05</v>
      </c>
      <c r="EI183">
        <v>2</v>
      </c>
      <c r="EJ183">
        <v>2037</v>
      </c>
      <c r="EK183">
        <v>1</v>
      </c>
      <c r="EL183">
        <v>24</v>
      </c>
      <c r="EM183">
        <v>10.3</v>
      </c>
      <c r="EN183">
        <v>10.2</v>
      </c>
      <c r="EO183">
        <v>2</v>
      </c>
      <c r="EP183">
        <v>511.671</v>
      </c>
      <c r="EQ183">
        <v>527.521</v>
      </c>
      <c r="ER183">
        <v>22.7141</v>
      </c>
      <c r="ES183">
        <v>25.4474</v>
      </c>
      <c r="ET183">
        <v>30.0001</v>
      </c>
      <c r="EU183">
        <v>25.3192</v>
      </c>
      <c r="EV183">
        <v>25.2842</v>
      </c>
      <c r="EW183">
        <v>26.3874</v>
      </c>
      <c r="EX183">
        <v>26.5707</v>
      </c>
      <c r="EY183">
        <v>100</v>
      </c>
      <c r="EZ183">
        <v>22.7113</v>
      </c>
      <c r="FA183">
        <v>571</v>
      </c>
      <c r="FB183">
        <v>20</v>
      </c>
      <c r="FC183">
        <v>102.328</v>
      </c>
      <c r="FD183">
        <v>102.098</v>
      </c>
    </row>
    <row r="184" spans="1:160">
      <c r="A184">
        <v>168</v>
      </c>
      <c r="B184">
        <v>1604418562.6</v>
      </c>
      <c r="C184">
        <v>333.5</v>
      </c>
      <c r="D184" t="s">
        <v>607</v>
      </c>
      <c r="E184" t="s">
        <v>608</v>
      </c>
      <c r="F184">
        <v>1604418562.6</v>
      </c>
      <c r="G184">
        <f>BY184*AE184*(BU184-BV184)/(100*BN184*(1000-AE184*BU184))</f>
        <v>0</v>
      </c>
      <c r="H184">
        <f>BY184*AE184*(BT184-BS184*(1000-AE184*BV184)/(1000-AE184*BU184))/(100*BN184)</f>
        <v>0</v>
      </c>
      <c r="I184">
        <f>BS184 - IF(AE184&gt;1, H184*BN184*100.0/(AG184*CG184), 0)</f>
        <v>0</v>
      </c>
      <c r="J184">
        <f>((P184-G184/2)*I184-H184)/(P184+G184/2)</f>
        <v>0</v>
      </c>
      <c r="K184">
        <f>J184*(BZ184+CA184)/1000.0</f>
        <v>0</v>
      </c>
      <c r="L184">
        <f>(BS184 - IF(AE184&gt;1, H184*BN184*100.0/(AG184*CG184), 0))*(BZ184+CA184)/1000.0</f>
        <v>0</v>
      </c>
      <c r="M184">
        <f>2.0/((1/O184-1/N184)+SIGN(O184)*SQRT((1/O184-1/N184)*(1/O184-1/N184) + 4*BO184/((BO184+1)*(BO184+1))*(2*1/O184*1/N184-1/N184*1/N184)))</f>
        <v>0</v>
      </c>
      <c r="N184">
        <f>IF(LEFT(BP184,1)&lt;&gt;"0",IF(LEFT(BP184,1)="1",3.0,BQ184),$D$5+$E$5*(CG184*BZ184/($K$5*1000))+$F$5*(CG184*BZ184/($K$5*1000))*MAX(MIN(BN184,$J$5),$I$5)*MAX(MIN(BN184,$J$5),$I$5)+$G$5*MAX(MIN(BN184,$J$5),$I$5)*(CG184*BZ184/($K$5*1000))+$H$5*(CG184*BZ184/($K$5*1000))*(CG184*BZ184/($K$5*1000)))</f>
        <v>0</v>
      </c>
      <c r="O184">
        <f>G184*(1000-(1000*0.61365*exp(17.502*S184/(240.97+S184))/(BZ184+CA184)+BU184)/2)/(1000*0.61365*exp(17.502*S184/(240.97+S184))/(BZ184+CA184)-BU184)</f>
        <v>0</v>
      </c>
      <c r="P184">
        <f>1/((BO184+1)/(M184/1.6)+1/(N184/1.37)) + BO184/((BO184+1)/(M184/1.6) + BO184/(N184/1.37))</f>
        <v>0</v>
      </c>
      <c r="Q184">
        <f>(BK184*BM184)</f>
        <v>0</v>
      </c>
      <c r="R184">
        <f>(CB184+(Q184+2*0.95*5.67E-8*(((CB184+$B$7)+273)^4-(CB184+273)^4)-44100*G184)/(1.84*29.3*N184+8*0.95*5.67E-8*(CB184+273)^3))</f>
        <v>0</v>
      </c>
      <c r="S184">
        <f>($C$7*CC184+$D$7*CD184+$E$7*R184)</f>
        <v>0</v>
      </c>
      <c r="T184">
        <f>0.61365*exp(17.502*S184/(240.97+S184))</f>
        <v>0</v>
      </c>
      <c r="U184">
        <f>(V184/W184*100)</f>
        <v>0</v>
      </c>
      <c r="V184">
        <f>BU184*(BZ184+CA184)/1000</f>
        <v>0</v>
      </c>
      <c r="W184">
        <f>0.61365*exp(17.502*CB184/(240.97+CB184))</f>
        <v>0</v>
      </c>
      <c r="X184">
        <f>(T184-BU184*(BZ184+CA184)/1000)</f>
        <v>0</v>
      </c>
      <c r="Y184">
        <f>(-G184*44100)</f>
        <v>0</v>
      </c>
      <c r="Z184">
        <f>2*29.3*N184*0.92*(CB184-S184)</f>
        <v>0</v>
      </c>
      <c r="AA184">
        <f>2*0.95*5.67E-8*(((CB184+$B$7)+273)^4-(S184+273)^4)</f>
        <v>0</v>
      </c>
      <c r="AB184">
        <f>Q184+AA184+Y184+Z184</f>
        <v>0</v>
      </c>
      <c r="AC184">
        <v>0</v>
      </c>
      <c r="AD184">
        <v>0</v>
      </c>
      <c r="AE184">
        <f>IF(AC184*$H$13&gt;=AG184,1.0,(AG184/(AG184-AC184*$H$13)))</f>
        <v>0</v>
      </c>
      <c r="AF184">
        <f>(AE184-1)*100</f>
        <v>0</v>
      </c>
      <c r="AG184">
        <f>MAX(0,($B$13+$C$13*CG184)/(1+$D$13*CG184)*BZ184/(CB184+273)*$E$13)</f>
        <v>0</v>
      </c>
      <c r="AH184" t="s">
        <v>271</v>
      </c>
      <c r="AI184" t="s">
        <v>271</v>
      </c>
      <c r="AJ184">
        <v>0</v>
      </c>
      <c r="AK184">
        <v>0</v>
      </c>
      <c r="AL184">
        <f>AK184-AJ184</f>
        <v>0</v>
      </c>
      <c r="AM184">
        <f>AL184/AK184</f>
        <v>0</v>
      </c>
      <c r="AN184">
        <v>0</v>
      </c>
      <c r="AO184" t="s">
        <v>271</v>
      </c>
      <c r="AP184" t="s">
        <v>271</v>
      </c>
      <c r="AQ184">
        <v>0</v>
      </c>
      <c r="AR184">
        <v>0</v>
      </c>
      <c r="AS184">
        <f>1-AQ184/AR184</f>
        <v>0</v>
      </c>
      <c r="AT184">
        <v>0.5</v>
      </c>
      <c r="AU184">
        <f>BK184</f>
        <v>0</v>
      </c>
      <c r="AV184">
        <f>H184</f>
        <v>0</v>
      </c>
      <c r="AW184">
        <f>AS184*AT184*AU184</f>
        <v>0</v>
      </c>
      <c r="AX184">
        <f>BC184/AR184</f>
        <v>0</v>
      </c>
      <c r="AY184">
        <f>(AV184-AN184)/AU184</f>
        <v>0</v>
      </c>
      <c r="AZ184">
        <f>(AK184-AR184)/AR184</f>
        <v>0</v>
      </c>
      <c r="BA184" t="s">
        <v>271</v>
      </c>
      <c r="BB184">
        <v>0</v>
      </c>
      <c r="BC184">
        <f>AR184-BB184</f>
        <v>0</v>
      </c>
      <c r="BD184">
        <f>(AR184-AQ184)/(AR184-BB184)</f>
        <v>0</v>
      </c>
      <c r="BE184">
        <f>(AK184-AR184)/(AK184-BB184)</f>
        <v>0</v>
      </c>
      <c r="BF184">
        <f>(AR184-AQ184)/(AR184-AJ184)</f>
        <v>0</v>
      </c>
      <c r="BG184">
        <f>(AK184-AR184)/(AK184-AJ184)</f>
        <v>0</v>
      </c>
      <c r="BH184">
        <f>(BD184*BB184/AQ184)</f>
        <v>0</v>
      </c>
      <c r="BI184">
        <f>(1-BH184)</f>
        <v>0</v>
      </c>
      <c r="BJ184">
        <f>$B$11*CH184+$C$11*CI184+$F$11*CJ184*(1-CM184)</f>
        <v>0</v>
      </c>
      <c r="BK184">
        <f>BJ184*BL184</f>
        <v>0</v>
      </c>
      <c r="BL184">
        <f>($B$11*$D$9+$C$11*$D$9+$F$11*((CW184+CO184)/MAX(CW184+CO184+CX184, 0.1)*$I$9+CX184/MAX(CW184+CO184+CX184, 0.1)*$J$9))/($B$11+$C$11+$F$11)</f>
        <v>0</v>
      </c>
      <c r="BM184">
        <f>($B$11*$K$9+$C$11*$K$9+$F$11*((CW184+CO184)/MAX(CW184+CO184+CX184, 0.1)*$P$9+CX184/MAX(CW184+CO184+CX184, 0.1)*$Q$9))/($B$11+$C$11+$F$11)</f>
        <v>0</v>
      </c>
      <c r="BN184">
        <v>6</v>
      </c>
      <c r="BO184">
        <v>0.5</v>
      </c>
      <c r="BP184" t="s">
        <v>272</v>
      </c>
      <c r="BQ184">
        <v>2</v>
      </c>
      <c r="BR184">
        <v>1604418562.6</v>
      </c>
      <c r="BS184">
        <v>524.753</v>
      </c>
      <c r="BT184">
        <v>562.287</v>
      </c>
      <c r="BU184">
        <v>21.7561</v>
      </c>
      <c r="BV184">
        <v>20.0476</v>
      </c>
      <c r="BW184">
        <v>524.672</v>
      </c>
      <c r="BX184">
        <v>21.4282</v>
      </c>
      <c r="BY184">
        <v>500.035</v>
      </c>
      <c r="BZ184">
        <v>100.539</v>
      </c>
      <c r="CA184">
        <v>0.0999479</v>
      </c>
      <c r="CB184">
        <v>25.1431</v>
      </c>
      <c r="CC184">
        <v>25.0052</v>
      </c>
      <c r="CD184">
        <v>999.9</v>
      </c>
      <c r="CE184">
        <v>0</v>
      </c>
      <c r="CF184">
        <v>0</v>
      </c>
      <c r="CG184">
        <v>10018.8</v>
      </c>
      <c r="CH184">
        <v>0</v>
      </c>
      <c r="CI184">
        <v>1.06395</v>
      </c>
      <c r="CJ184">
        <v>1199.9</v>
      </c>
      <c r="CK184">
        <v>0.967003</v>
      </c>
      <c r="CL184">
        <v>0.0329973</v>
      </c>
      <c r="CM184">
        <v>0</v>
      </c>
      <c r="CN184">
        <v>2.46</v>
      </c>
      <c r="CO184">
        <v>0</v>
      </c>
      <c r="CP184">
        <v>8951.31</v>
      </c>
      <c r="CQ184">
        <v>11400.5</v>
      </c>
      <c r="CR184">
        <v>38.062</v>
      </c>
      <c r="CS184">
        <v>41.187</v>
      </c>
      <c r="CT184">
        <v>39.562</v>
      </c>
      <c r="CU184">
        <v>39.875</v>
      </c>
      <c r="CV184">
        <v>38.375</v>
      </c>
      <c r="CW184">
        <v>1160.31</v>
      </c>
      <c r="CX184">
        <v>39.59</v>
      </c>
      <c r="CY184">
        <v>0</v>
      </c>
      <c r="CZ184">
        <v>1604418562.7</v>
      </c>
      <c r="DA184">
        <v>0</v>
      </c>
      <c r="DB184">
        <v>2.581688</v>
      </c>
      <c r="DC184">
        <v>0.51455385563618</v>
      </c>
      <c r="DD184">
        <v>465.985384507368</v>
      </c>
      <c r="DE184">
        <v>8895.932</v>
      </c>
      <c r="DF184">
        <v>15</v>
      </c>
      <c r="DG184">
        <v>1604417947.1</v>
      </c>
      <c r="DH184" t="s">
        <v>273</v>
      </c>
      <c r="DI184">
        <v>1604417940.1</v>
      </c>
      <c r="DJ184">
        <v>1604417947.1</v>
      </c>
      <c r="DK184">
        <v>1</v>
      </c>
      <c r="DL184">
        <v>-0.134</v>
      </c>
      <c r="DM184">
        <v>0.013</v>
      </c>
      <c r="DN184">
        <v>0.037</v>
      </c>
      <c r="DO184">
        <v>0.31</v>
      </c>
      <c r="DP184">
        <v>420</v>
      </c>
      <c r="DQ184">
        <v>20</v>
      </c>
      <c r="DR184">
        <v>0.08</v>
      </c>
      <c r="DS184">
        <v>0.06</v>
      </c>
      <c r="DT184">
        <v>0</v>
      </c>
      <c r="DU184">
        <v>0</v>
      </c>
      <c r="DV184" t="s">
        <v>274</v>
      </c>
      <c r="DW184">
        <v>100</v>
      </c>
      <c r="DX184">
        <v>100</v>
      </c>
      <c r="DY184">
        <v>0.081</v>
      </c>
      <c r="DZ184">
        <v>0.3279</v>
      </c>
      <c r="EA184">
        <v>-0.278027610152098</v>
      </c>
      <c r="EB184">
        <v>0.00106189765250334</v>
      </c>
      <c r="EC184">
        <v>-8.23004791133579e-07</v>
      </c>
      <c r="ED184">
        <v>1.95222372915411e-10</v>
      </c>
      <c r="EE184">
        <v>0.0605696754882689</v>
      </c>
      <c r="EF184">
        <v>0.0242991256848972</v>
      </c>
      <c r="EG184">
        <v>-0.00102667963148939</v>
      </c>
      <c r="EH184">
        <v>2.21636158600722e-05</v>
      </c>
      <c r="EI184">
        <v>2</v>
      </c>
      <c r="EJ184">
        <v>2037</v>
      </c>
      <c r="EK184">
        <v>1</v>
      </c>
      <c r="EL184">
        <v>24</v>
      </c>
      <c r="EM184">
        <v>10.4</v>
      </c>
      <c r="EN184">
        <v>10.3</v>
      </c>
      <c r="EO184">
        <v>2</v>
      </c>
      <c r="EP184">
        <v>511.671</v>
      </c>
      <c r="EQ184">
        <v>527.54</v>
      </c>
      <c r="ER184">
        <v>22.7093</v>
      </c>
      <c r="ES184">
        <v>25.4474</v>
      </c>
      <c r="ET184">
        <v>30.0001</v>
      </c>
      <c r="EU184">
        <v>25.3192</v>
      </c>
      <c r="EV184">
        <v>25.2842</v>
      </c>
      <c r="EW184">
        <v>26.4565</v>
      </c>
      <c r="EX184">
        <v>26.5707</v>
      </c>
      <c r="EY184">
        <v>100</v>
      </c>
      <c r="EZ184">
        <v>22.7113</v>
      </c>
      <c r="FA184">
        <v>571</v>
      </c>
      <c r="FB184">
        <v>20</v>
      </c>
      <c r="FC184">
        <v>102.327</v>
      </c>
      <c r="FD184">
        <v>102.099</v>
      </c>
    </row>
    <row r="185" spans="1:160">
      <c r="A185">
        <v>169</v>
      </c>
      <c r="B185">
        <v>1604418564.6</v>
      </c>
      <c r="C185">
        <v>335.5</v>
      </c>
      <c r="D185" t="s">
        <v>609</v>
      </c>
      <c r="E185" t="s">
        <v>610</v>
      </c>
      <c r="F185">
        <v>1604418564.6</v>
      </c>
      <c r="G185">
        <f>BY185*AE185*(BU185-BV185)/(100*BN185*(1000-AE185*BU185))</f>
        <v>0</v>
      </c>
      <c r="H185">
        <f>BY185*AE185*(BT185-BS185*(1000-AE185*BV185)/(1000-AE185*BU185))/(100*BN185)</f>
        <v>0</v>
      </c>
      <c r="I185">
        <f>BS185 - IF(AE185&gt;1, H185*BN185*100.0/(AG185*CG185), 0)</f>
        <v>0</v>
      </c>
      <c r="J185">
        <f>((P185-G185/2)*I185-H185)/(P185+G185/2)</f>
        <v>0</v>
      </c>
      <c r="K185">
        <f>J185*(BZ185+CA185)/1000.0</f>
        <v>0</v>
      </c>
      <c r="L185">
        <f>(BS185 - IF(AE185&gt;1, H185*BN185*100.0/(AG185*CG185), 0))*(BZ185+CA185)/1000.0</f>
        <v>0</v>
      </c>
      <c r="M185">
        <f>2.0/((1/O185-1/N185)+SIGN(O185)*SQRT((1/O185-1/N185)*(1/O185-1/N185) + 4*BO185/((BO185+1)*(BO185+1))*(2*1/O185*1/N185-1/N185*1/N185)))</f>
        <v>0</v>
      </c>
      <c r="N185">
        <f>IF(LEFT(BP185,1)&lt;&gt;"0",IF(LEFT(BP185,1)="1",3.0,BQ185),$D$5+$E$5*(CG185*BZ185/($K$5*1000))+$F$5*(CG185*BZ185/($K$5*1000))*MAX(MIN(BN185,$J$5),$I$5)*MAX(MIN(BN185,$J$5),$I$5)+$G$5*MAX(MIN(BN185,$J$5),$I$5)*(CG185*BZ185/($K$5*1000))+$H$5*(CG185*BZ185/($K$5*1000))*(CG185*BZ185/($K$5*1000)))</f>
        <v>0</v>
      </c>
      <c r="O185">
        <f>G185*(1000-(1000*0.61365*exp(17.502*S185/(240.97+S185))/(BZ185+CA185)+BU185)/2)/(1000*0.61365*exp(17.502*S185/(240.97+S185))/(BZ185+CA185)-BU185)</f>
        <v>0</v>
      </c>
      <c r="P185">
        <f>1/((BO185+1)/(M185/1.6)+1/(N185/1.37)) + BO185/((BO185+1)/(M185/1.6) + BO185/(N185/1.37))</f>
        <v>0</v>
      </c>
      <c r="Q185">
        <f>(BK185*BM185)</f>
        <v>0</v>
      </c>
      <c r="R185">
        <f>(CB185+(Q185+2*0.95*5.67E-8*(((CB185+$B$7)+273)^4-(CB185+273)^4)-44100*G185)/(1.84*29.3*N185+8*0.95*5.67E-8*(CB185+273)^3))</f>
        <v>0</v>
      </c>
      <c r="S185">
        <f>($C$7*CC185+$D$7*CD185+$E$7*R185)</f>
        <v>0</v>
      </c>
      <c r="T185">
        <f>0.61365*exp(17.502*S185/(240.97+S185))</f>
        <v>0</v>
      </c>
      <c r="U185">
        <f>(V185/W185*100)</f>
        <v>0</v>
      </c>
      <c r="V185">
        <f>BU185*(BZ185+CA185)/1000</f>
        <v>0</v>
      </c>
      <c r="W185">
        <f>0.61365*exp(17.502*CB185/(240.97+CB185))</f>
        <v>0</v>
      </c>
      <c r="X185">
        <f>(T185-BU185*(BZ185+CA185)/1000)</f>
        <v>0</v>
      </c>
      <c r="Y185">
        <f>(-G185*44100)</f>
        <v>0</v>
      </c>
      <c r="Z185">
        <f>2*29.3*N185*0.92*(CB185-S185)</f>
        <v>0</v>
      </c>
      <c r="AA185">
        <f>2*0.95*5.67E-8*(((CB185+$B$7)+273)^4-(S185+273)^4)</f>
        <v>0</v>
      </c>
      <c r="AB185">
        <f>Q185+AA185+Y185+Z185</f>
        <v>0</v>
      </c>
      <c r="AC185">
        <v>0</v>
      </c>
      <c r="AD185">
        <v>0</v>
      </c>
      <c r="AE185">
        <f>IF(AC185*$H$13&gt;=AG185,1.0,(AG185/(AG185-AC185*$H$13)))</f>
        <v>0</v>
      </c>
      <c r="AF185">
        <f>(AE185-1)*100</f>
        <v>0</v>
      </c>
      <c r="AG185">
        <f>MAX(0,($B$13+$C$13*CG185)/(1+$D$13*CG185)*BZ185/(CB185+273)*$E$13)</f>
        <v>0</v>
      </c>
      <c r="AH185" t="s">
        <v>271</v>
      </c>
      <c r="AI185" t="s">
        <v>271</v>
      </c>
      <c r="AJ185">
        <v>0</v>
      </c>
      <c r="AK185">
        <v>0</v>
      </c>
      <c r="AL185">
        <f>AK185-AJ185</f>
        <v>0</v>
      </c>
      <c r="AM185">
        <f>AL185/AK185</f>
        <v>0</v>
      </c>
      <c r="AN185">
        <v>0</v>
      </c>
      <c r="AO185" t="s">
        <v>271</v>
      </c>
      <c r="AP185" t="s">
        <v>271</v>
      </c>
      <c r="AQ185">
        <v>0</v>
      </c>
      <c r="AR185">
        <v>0</v>
      </c>
      <c r="AS185">
        <f>1-AQ185/AR185</f>
        <v>0</v>
      </c>
      <c r="AT185">
        <v>0.5</v>
      </c>
      <c r="AU185">
        <f>BK185</f>
        <v>0</v>
      </c>
      <c r="AV185">
        <f>H185</f>
        <v>0</v>
      </c>
      <c r="AW185">
        <f>AS185*AT185*AU185</f>
        <v>0</v>
      </c>
      <c r="AX185">
        <f>BC185/AR185</f>
        <v>0</v>
      </c>
      <c r="AY185">
        <f>(AV185-AN185)/AU185</f>
        <v>0</v>
      </c>
      <c r="AZ185">
        <f>(AK185-AR185)/AR185</f>
        <v>0</v>
      </c>
      <c r="BA185" t="s">
        <v>271</v>
      </c>
      <c r="BB185">
        <v>0</v>
      </c>
      <c r="BC185">
        <f>AR185-BB185</f>
        <v>0</v>
      </c>
      <c r="BD185">
        <f>(AR185-AQ185)/(AR185-BB185)</f>
        <v>0</v>
      </c>
      <c r="BE185">
        <f>(AK185-AR185)/(AK185-BB185)</f>
        <v>0</v>
      </c>
      <c r="BF185">
        <f>(AR185-AQ185)/(AR185-AJ185)</f>
        <v>0</v>
      </c>
      <c r="BG185">
        <f>(AK185-AR185)/(AK185-AJ185)</f>
        <v>0</v>
      </c>
      <c r="BH185">
        <f>(BD185*BB185/AQ185)</f>
        <v>0</v>
      </c>
      <c r="BI185">
        <f>(1-BH185)</f>
        <v>0</v>
      </c>
      <c r="BJ185">
        <f>$B$11*CH185+$C$11*CI185+$F$11*CJ185*(1-CM185)</f>
        <v>0</v>
      </c>
      <c r="BK185">
        <f>BJ185*BL185</f>
        <v>0</v>
      </c>
      <c r="BL185">
        <f>($B$11*$D$9+$C$11*$D$9+$F$11*((CW185+CO185)/MAX(CW185+CO185+CX185, 0.1)*$I$9+CX185/MAX(CW185+CO185+CX185, 0.1)*$J$9))/($B$11+$C$11+$F$11)</f>
        <v>0</v>
      </c>
      <c r="BM185">
        <f>($B$11*$K$9+$C$11*$K$9+$F$11*((CW185+CO185)/MAX(CW185+CO185+CX185, 0.1)*$P$9+CX185/MAX(CW185+CO185+CX185, 0.1)*$Q$9))/($B$11+$C$11+$F$11)</f>
        <v>0</v>
      </c>
      <c r="BN185">
        <v>6</v>
      </c>
      <c r="BO185">
        <v>0.5</v>
      </c>
      <c r="BP185" t="s">
        <v>272</v>
      </c>
      <c r="BQ185">
        <v>2</v>
      </c>
      <c r="BR185">
        <v>1604418564.6</v>
      </c>
      <c r="BS185">
        <v>527.904</v>
      </c>
      <c r="BT185">
        <v>565.636</v>
      </c>
      <c r="BU185">
        <v>21.7538</v>
      </c>
      <c r="BV185">
        <v>20.0479</v>
      </c>
      <c r="BW185">
        <v>527.822</v>
      </c>
      <c r="BX185">
        <v>21.4259</v>
      </c>
      <c r="BY185">
        <v>500.039</v>
      </c>
      <c r="BZ185">
        <v>100.54</v>
      </c>
      <c r="CA185">
        <v>0.0997129</v>
      </c>
      <c r="CB185">
        <v>25.1425</v>
      </c>
      <c r="CC185">
        <v>24.9966</v>
      </c>
      <c r="CD185">
        <v>999.9</v>
      </c>
      <c r="CE185">
        <v>0</v>
      </c>
      <c r="CF185">
        <v>0</v>
      </c>
      <c r="CG185">
        <v>10050</v>
      </c>
      <c r="CH185">
        <v>0</v>
      </c>
      <c r="CI185">
        <v>1.06395</v>
      </c>
      <c r="CJ185">
        <v>1199.91</v>
      </c>
      <c r="CK185">
        <v>0.967003</v>
      </c>
      <c r="CL185">
        <v>0.0329973</v>
      </c>
      <c r="CM185">
        <v>0</v>
      </c>
      <c r="CN185">
        <v>2.7474</v>
      </c>
      <c r="CO185">
        <v>0</v>
      </c>
      <c r="CP185">
        <v>8965.12</v>
      </c>
      <c r="CQ185">
        <v>11400.5</v>
      </c>
      <c r="CR185">
        <v>38.125</v>
      </c>
      <c r="CS185">
        <v>41.187</v>
      </c>
      <c r="CT185">
        <v>39.562</v>
      </c>
      <c r="CU185">
        <v>39.875</v>
      </c>
      <c r="CV185">
        <v>38.375</v>
      </c>
      <c r="CW185">
        <v>1160.32</v>
      </c>
      <c r="CX185">
        <v>39.59</v>
      </c>
      <c r="CY185">
        <v>0</v>
      </c>
      <c r="CZ185">
        <v>1604418564.5</v>
      </c>
      <c r="DA185">
        <v>0</v>
      </c>
      <c r="DB185">
        <v>2.60681153846154</v>
      </c>
      <c r="DC185">
        <v>0.979326497503629</v>
      </c>
      <c r="DD185">
        <v>465.939144621325</v>
      </c>
      <c r="DE185">
        <v>8907.62</v>
      </c>
      <c r="DF185">
        <v>15</v>
      </c>
      <c r="DG185">
        <v>1604417947.1</v>
      </c>
      <c r="DH185" t="s">
        <v>273</v>
      </c>
      <c r="DI185">
        <v>1604417940.1</v>
      </c>
      <c r="DJ185">
        <v>1604417947.1</v>
      </c>
      <c r="DK185">
        <v>1</v>
      </c>
      <c r="DL185">
        <v>-0.134</v>
      </c>
      <c r="DM185">
        <v>0.013</v>
      </c>
      <c r="DN185">
        <v>0.037</v>
      </c>
      <c r="DO185">
        <v>0.31</v>
      </c>
      <c r="DP185">
        <v>420</v>
      </c>
      <c r="DQ185">
        <v>20</v>
      </c>
      <c r="DR185">
        <v>0.08</v>
      </c>
      <c r="DS185">
        <v>0.06</v>
      </c>
      <c r="DT185">
        <v>0</v>
      </c>
      <c r="DU185">
        <v>0</v>
      </c>
      <c r="DV185" t="s">
        <v>274</v>
      </c>
      <c r="DW185">
        <v>100</v>
      </c>
      <c r="DX185">
        <v>100</v>
      </c>
      <c r="DY185">
        <v>0.082</v>
      </c>
      <c r="DZ185">
        <v>0.3279</v>
      </c>
      <c r="EA185">
        <v>-0.278027610152098</v>
      </c>
      <c r="EB185">
        <v>0.00106189765250334</v>
      </c>
      <c r="EC185">
        <v>-8.23004791133579e-07</v>
      </c>
      <c r="ED185">
        <v>1.95222372915411e-10</v>
      </c>
      <c r="EE185">
        <v>0.0605696754882689</v>
      </c>
      <c r="EF185">
        <v>0.0242991256848972</v>
      </c>
      <c r="EG185">
        <v>-0.00102667963148939</v>
      </c>
      <c r="EH185">
        <v>2.21636158600722e-05</v>
      </c>
      <c r="EI185">
        <v>2</v>
      </c>
      <c r="EJ185">
        <v>2037</v>
      </c>
      <c r="EK185">
        <v>1</v>
      </c>
      <c r="EL185">
        <v>24</v>
      </c>
      <c r="EM185">
        <v>10.4</v>
      </c>
      <c r="EN185">
        <v>10.3</v>
      </c>
      <c r="EO185">
        <v>2</v>
      </c>
      <c r="EP185">
        <v>511.628</v>
      </c>
      <c r="EQ185">
        <v>527.598</v>
      </c>
      <c r="ER185">
        <v>22.7054</v>
      </c>
      <c r="ES185">
        <v>25.4474</v>
      </c>
      <c r="ET185">
        <v>30.0001</v>
      </c>
      <c r="EU185">
        <v>25.3192</v>
      </c>
      <c r="EV185">
        <v>25.2842</v>
      </c>
      <c r="EW185">
        <v>26.5916</v>
      </c>
      <c r="EX185">
        <v>26.5707</v>
      </c>
      <c r="EY185">
        <v>100</v>
      </c>
      <c r="EZ185">
        <v>22.7016</v>
      </c>
      <c r="FA185">
        <v>576.06</v>
      </c>
      <c r="FB185">
        <v>20</v>
      </c>
      <c r="FC185">
        <v>102.326</v>
      </c>
      <c r="FD185">
        <v>102.1</v>
      </c>
    </row>
    <row r="186" spans="1:160">
      <c r="A186">
        <v>170</v>
      </c>
      <c r="B186">
        <v>1604418566.6</v>
      </c>
      <c r="C186">
        <v>337.5</v>
      </c>
      <c r="D186" t="s">
        <v>611</v>
      </c>
      <c r="E186" t="s">
        <v>612</v>
      </c>
      <c r="F186">
        <v>1604418566.6</v>
      </c>
      <c r="G186">
        <f>BY186*AE186*(BU186-BV186)/(100*BN186*(1000-AE186*BU186))</f>
        <v>0</v>
      </c>
      <c r="H186">
        <f>BY186*AE186*(BT186-BS186*(1000-AE186*BV186)/(1000-AE186*BU186))/(100*BN186)</f>
        <v>0</v>
      </c>
      <c r="I186">
        <f>BS186 - IF(AE186&gt;1, H186*BN186*100.0/(AG186*CG186), 0)</f>
        <v>0</v>
      </c>
      <c r="J186">
        <f>((P186-G186/2)*I186-H186)/(P186+G186/2)</f>
        <v>0</v>
      </c>
      <c r="K186">
        <f>J186*(BZ186+CA186)/1000.0</f>
        <v>0</v>
      </c>
      <c r="L186">
        <f>(BS186 - IF(AE186&gt;1, H186*BN186*100.0/(AG186*CG186), 0))*(BZ186+CA186)/1000.0</f>
        <v>0</v>
      </c>
      <c r="M186">
        <f>2.0/((1/O186-1/N186)+SIGN(O186)*SQRT((1/O186-1/N186)*(1/O186-1/N186) + 4*BO186/((BO186+1)*(BO186+1))*(2*1/O186*1/N186-1/N186*1/N186)))</f>
        <v>0</v>
      </c>
      <c r="N186">
        <f>IF(LEFT(BP186,1)&lt;&gt;"0",IF(LEFT(BP186,1)="1",3.0,BQ186),$D$5+$E$5*(CG186*BZ186/($K$5*1000))+$F$5*(CG186*BZ186/($K$5*1000))*MAX(MIN(BN186,$J$5),$I$5)*MAX(MIN(BN186,$J$5),$I$5)+$G$5*MAX(MIN(BN186,$J$5),$I$5)*(CG186*BZ186/($K$5*1000))+$H$5*(CG186*BZ186/($K$5*1000))*(CG186*BZ186/($K$5*1000)))</f>
        <v>0</v>
      </c>
      <c r="O186">
        <f>G186*(1000-(1000*0.61365*exp(17.502*S186/(240.97+S186))/(BZ186+CA186)+BU186)/2)/(1000*0.61365*exp(17.502*S186/(240.97+S186))/(BZ186+CA186)-BU186)</f>
        <v>0</v>
      </c>
      <c r="P186">
        <f>1/((BO186+1)/(M186/1.6)+1/(N186/1.37)) + BO186/((BO186+1)/(M186/1.6) + BO186/(N186/1.37))</f>
        <v>0</v>
      </c>
      <c r="Q186">
        <f>(BK186*BM186)</f>
        <v>0</v>
      </c>
      <c r="R186">
        <f>(CB186+(Q186+2*0.95*5.67E-8*(((CB186+$B$7)+273)^4-(CB186+273)^4)-44100*G186)/(1.84*29.3*N186+8*0.95*5.67E-8*(CB186+273)^3))</f>
        <v>0</v>
      </c>
      <c r="S186">
        <f>($C$7*CC186+$D$7*CD186+$E$7*R186)</f>
        <v>0</v>
      </c>
      <c r="T186">
        <f>0.61365*exp(17.502*S186/(240.97+S186))</f>
        <v>0</v>
      </c>
      <c r="U186">
        <f>(V186/W186*100)</f>
        <v>0</v>
      </c>
      <c r="V186">
        <f>BU186*(BZ186+CA186)/1000</f>
        <v>0</v>
      </c>
      <c r="W186">
        <f>0.61365*exp(17.502*CB186/(240.97+CB186))</f>
        <v>0</v>
      </c>
      <c r="X186">
        <f>(T186-BU186*(BZ186+CA186)/1000)</f>
        <v>0</v>
      </c>
      <c r="Y186">
        <f>(-G186*44100)</f>
        <v>0</v>
      </c>
      <c r="Z186">
        <f>2*29.3*N186*0.92*(CB186-S186)</f>
        <v>0</v>
      </c>
      <c r="AA186">
        <f>2*0.95*5.67E-8*(((CB186+$B$7)+273)^4-(S186+273)^4)</f>
        <v>0</v>
      </c>
      <c r="AB186">
        <f>Q186+AA186+Y186+Z186</f>
        <v>0</v>
      </c>
      <c r="AC186">
        <v>0</v>
      </c>
      <c r="AD186">
        <v>0</v>
      </c>
      <c r="AE186">
        <f>IF(AC186*$H$13&gt;=AG186,1.0,(AG186/(AG186-AC186*$H$13)))</f>
        <v>0</v>
      </c>
      <c r="AF186">
        <f>(AE186-1)*100</f>
        <v>0</v>
      </c>
      <c r="AG186">
        <f>MAX(0,($B$13+$C$13*CG186)/(1+$D$13*CG186)*BZ186/(CB186+273)*$E$13)</f>
        <v>0</v>
      </c>
      <c r="AH186" t="s">
        <v>271</v>
      </c>
      <c r="AI186" t="s">
        <v>271</v>
      </c>
      <c r="AJ186">
        <v>0</v>
      </c>
      <c r="AK186">
        <v>0</v>
      </c>
      <c r="AL186">
        <f>AK186-AJ186</f>
        <v>0</v>
      </c>
      <c r="AM186">
        <f>AL186/AK186</f>
        <v>0</v>
      </c>
      <c r="AN186">
        <v>0</v>
      </c>
      <c r="AO186" t="s">
        <v>271</v>
      </c>
      <c r="AP186" t="s">
        <v>271</v>
      </c>
      <c r="AQ186">
        <v>0</v>
      </c>
      <c r="AR186">
        <v>0</v>
      </c>
      <c r="AS186">
        <f>1-AQ186/AR186</f>
        <v>0</v>
      </c>
      <c r="AT186">
        <v>0.5</v>
      </c>
      <c r="AU186">
        <f>BK186</f>
        <v>0</v>
      </c>
      <c r="AV186">
        <f>H186</f>
        <v>0</v>
      </c>
      <c r="AW186">
        <f>AS186*AT186*AU186</f>
        <v>0</v>
      </c>
      <c r="AX186">
        <f>BC186/AR186</f>
        <v>0</v>
      </c>
      <c r="AY186">
        <f>(AV186-AN186)/AU186</f>
        <v>0</v>
      </c>
      <c r="AZ186">
        <f>(AK186-AR186)/AR186</f>
        <v>0</v>
      </c>
      <c r="BA186" t="s">
        <v>271</v>
      </c>
      <c r="BB186">
        <v>0</v>
      </c>
      <c r="BC186">
        <f>AR186-BB186</f>
        <v>0</v>
      </c>
      <c r="BD186">
        <f>(AR186-AQ186)/(AR186-BB186)</f>
        <v>0</v>
      </c>
      <c r="BE186">
        <f>(AK186-AR186)/(AK186-BB186)</f>
        <v>0</v>
      </c>
      <c r="BF186">
        <f>(AR186-AQ186)/(AR186-AJ186)</f>
        <v>0</v>
      </c>
      <c r="BG186">
        <f>(AK186-AR186)/(AK186-AJ186)</f>
        <v>0</v>
      </c>
      <c r="BH186">
        <f>(BD186*BB186/AQ186)</f>
        <v>0</v>
      </c>
      <c r="BI186">
        <f>(1-BH186)</f>
        <v>0</v>
      </c>
      <c r="BJ186">
        <f>$B$11*CH186+$C$11*CI186+$F$11*CJ186*(1-CM186)</f>
        <v>0</v>
      </c>
      <c r="BK186">
        <f>BJ186*BL186</f>
        <v>0</v>
      </c>
      <c r="BL186">
        <f>($B$11*$D$9+$C$11*$D$9+$F$11*((CW186+CO186)/MAX(CW186+CO186+CX186, 0.1)*$I$9+CX186/MAX(CW186+CO186+CX186, 0.1)*$J$9))/($B$11+$C$11+$F$11)</f>
        <v>0</v>
      </c>
      <c r="BM186">
        <f>($B$11*$K$9+$C$11*$K$9+$F$11*((CW186+CO186)/MAX(CW186+CO186+CX186, 0.1)*$P$9+CX186/MAX(CW186+CO186+CX186, 0.1)*$Q$9))/($B$11+$C$11+$F$11)</f>
        <v>0</v>
      </c>
      <c r="BN186">
        <v>6</v>
      </c>
      <c r="BO186">
        <v>0.5</v>
      </c>
      <c r="BP186" t="s">
        <v>272</v>
      </c>
      <c r="BQ186">
        <v>2</v>
      </c>
      <c r="BR186">
        <v>1604418566.6</v>
      </c>
      <c r="BS186">
        <v>531.1</v>
      </c>
      <c r="BT186">
        <v>568.937</v>
      </c>
      <c r="BU186">
        <v>21.7531</v>
      </c>
      <c r="BV186">
        <v>20.0483</v>
      </c>
      <c r="BW186">
        <v>531.017</v>
      </c>
      <c r="BX186">
        <v>21.4252</v>
      </c>
      <c r="BY186">
        <v>499.899</v>
      </c>
      <c r="BZ186">
        <v>100.54</v>
      </c>
      <c r="CA186">
        <v>0.099599</v>
      </c>
      <c r="CB186">
        <v>25.1425</v>
      </c>
      <c r="CC186">
        <v>24.9935</v>
      </c>
      <c r="CD186">
        <v>999.9</v>
      </c>
      <c r="CE186">
        <v>0</v>
      </c>
      <c r="CF186">
        <v>0</v>
      </c>
      <c r="CG186">
        <v>10025.6</v>
      </c>
      <c r="CH186">
        <v>0</v>
      </c>
      <c r="CI186">
        <v>1.06395</v>
      </c>
      <c r="CJ186">
        <v>1199.91</v>
      </c>
      <c r="CK186">
        <v>0.967003</v>
      </c>
      <c r="CL186">
        <v>0.0329973</v>
      </c>
      <c r="CM186">
        <v>0</v>
      </c>
      <c r="CN186">
        <v>2.3913</v>
      </c>
      <c r="CO186">
        <v>0</v>
      </c>
      <c r="CP186">
        <v>8979.14</v>
      </c>
      <c r="CQ186">
        <v>11400.5</v>
      </c>
      <c r="CR186">
        <v>38.125</v>
      </c>
      <c r="CS186">
        <v>41.187</v>
      </c>
      <c r="CT186">
        <v>39.562</v>
      </c>
      <c r="CU186">
        <v>39.875</v>
      </c>
      <c r="CV186">
        <v>38.375</v>
      </c>
      <c r="CW186">
        <v>1160.32</v>
      </c>
      <c r="CX186">
        <v>39.59</v>
      </c>
      <c r="CY186">
        <v>0</v>
      </c>
      <c r="CZ186">
        <v>1604418566.3</v>
      </c>
      <c r="DA186">
        <v>0</v>
      </c>
      <c r="DB186">
        <v>2.601192</v>
      </c>
      <c r="DC186">
        <v>0.568638469691265</v>
      </c>
      <c r="DD186">
        <v>463.220769891928</v>
      </c>
      <c r="DE186">
        <v>8923.8704</v>
      </c>
      <c r="DF186">
        <v>15</v>
      </c>
      <c r="DG186">
        <v>1604417947.1</v>
      </c>
      <c r="DH186" t="s">
        <v>273</v>
      </c>
      <c r="DI186">
        <v>1604417940.1</v>
      </c>
      <c r="DJ186">
        <v>1604417947.1</v>
      </c>
      <c r="DK186">
        <v>1</v>
      </c>
      <c r="DL186">
        <v>-0.134</v>
      </c>
      <c r="DM186">
        <v>0.013</v>
      </c>
      <c r="DN186">
        <v>0.037</v>
      </c>
      <c r="DO186">
        <v>0.31</v>
      </c>
      <c r="DP186">
        <v>420</v>
      </c>
      <c r="DQ186">
        <v>20</v>
      </c>
      <c r="DR186">
        <v>0.08</v>
      </c>
      <c r="DS186">
        <v>0.06</v>
      </c>
      <c r="DT186">
        <v>0</v>
      </c>
      <c r="DU186">
        <v>0</v>
      </c>
      <c r="DV186" t="s">
        <v>274</v>
      </c>
      <c r="DW186">
        <v>100</v>
      </c>
      <c r="DX186">
        <v>100</v>
      </c>
      <c r="DY186">
        <v>0.083</v>
      </c>
      <c r="DZ186">
        <v>0.3279</v>
      </c>
      <c r="EA186">
        <v>-0.278027610152098</v>
      </c>
      <c r="EB186">
        <v>0.00106189765250334</v>
      </c>
      <c r="EC186">
        <v>-8.23004791133579e-07</v>
      </c>
      <c r="ED186">
        <v>1.95222372915411e-10</v>
      </c>
      <c r="EE186">
        <v>0.0605696754882689</v>
      </c>
      <c r="EF186">
        <v>0.0242991256848972</v>
      </c>
      <c r="EG186">
        <v>-0.00102667963148939</v>
      </c>
      <c r="EH186">
        <v>2.21636158600722e-05</v>
      </c>
      <c r="EI186">
        <v>2</v>
      </c>
      <c r="EJ186">
        <v>2037</v>
      </c>
      <c r="EK186">
        <v>1</v>
      </c>
      <c r="EL186">
        <v>24</v>
      </c>
      <c r="EM186">
        <v>10.4</v>
      </c>
      <c r="EN186">
        <v>10.3</v>
      </c>
      <c r="EO186">
        <v>2</v>
      </c>
      <c r="EP186">
        <v>511.542</v>
      </c>
      <c r="EQ186">
        <v>527.636</v>
      </c>
      <c r="ER186">
        <v>22.7014</v>
      </c>
      <c r="ES186">
        <v>25.4474</v>
      </c>
      <c r="ET186">
        <v>30.0001</v>
      </c>
      <c r="EU186">
        <v>25.3192</v>
      </c>
      <c r="EV186">
        <v>25.2842</v>
      </c>
      <c r="EW186">
        <v>26.7424</v>
      </c>
      <c r="EX186">
        <v>26.5707</v>
      </c>
      <c r="EY186">
        <v>100</v>
      </c>
      <c r="EZ186">
        <v>22.7016</v>
      </c>
      <c r="FA186">
        <v>581.15</v>
      </c>
      <c r="FB186">
        <v>20</v>
      </c>
      <c r="FC186">
        <v>102.326</v>
      </c>
      <c r="FD186">
        <v>102.1</v>
      </c>
    </row>
    <row r="187" spans="1:160">
      <c r="A187">
        <v>171</v>
      </c>
      <c r="B187">
        <v>1604418568.6</v>
      </c>
      <c r="C187">
        <v>339.5</v>
      </c>
      <c r="D187" t="s">
        <v>613</v>
      </c>
      <c r="E187" t="s">
        <v>614</v>
      </c>
      <c r="F187">
        <v>1604418568.6</v>
      </c>
      <c r="G187">
        <f>BY187*AE187*(BU187-BV187)/(100*BN187*(1000-AE187*BU187))</f>
        <v>0</v>
      </c>
      <c r="H187">
        <f>BY187*AE187*(BT187-BS187*(1000-AE187*BV187)/(1000-AE187*BU187))/(100*BN187)</f>
        <v>0</v>
      </c>
      <c r="I187">
        <f>BS187 - IF(AE187&gt;1, H187*BN187*100.0/(AG187*CG187), 0)</f>
        <v>0</v>
      </c>
      <c r="J187">
        <f>((P187-G187/2)*I187-H187)/(P187+G187/2)</f>
        <v>0</v>
      </c>
      <c r="K187">
        <f>J187*(BZ187+CA187)/1000.0</f>
        <v>0</v>
      </c>
      <c r="L187">
        <f>(BS187 - IF(AE187&gt;1, H187*BN187*100.0/(AG187*CG187), 0))*(BZ187+CA187)/1000.0</f>
        <v>0</v>
      </c>
      <c r="M187">
        <f>2.0/((1/O187-1/N187)+SIGN(O187)*SQRT((1/O187-1/N187)*(1/O187-1/N187) + 4*BO187/((BO187+1)*(BO187+1))*(2*1/O187*1/N187-1/N187*1/N187)))</f>
        <v>0</v>
      </c>
      <c r="N187">
        <f>IF(LEFT(BP187,1)&lt;&gt;"0",IF(LEFT(BP187,1)="1",3.0,BQ187),$D$5+$E$5*(CG187*BZ187/($K$5*1000))+$F$5*(CG187*BZ187/($K$5*1000))*MAX(MIN(BN187,$J$5),$I$5)*MAX(MIN(BN187,$J$5),$I$5)+$G$5*MAX(MIN(BN187,$J$5),$I$5)*(CG187*BZ187/($K$5*1000))+$H$5*(CG187*BZ187/($K$5*1000))*(CG187*BZ187/($K$5*1000)))</f>
        <v>0</v>
      </c>
      <c r="O187">
        <f>G187*(1000-(1000*0.61365*exp(17.502*S187/(240.97+S187))/(BZ187+CA187)+BU187)/2)/(1000*0.61365*exp(17.502*S187/(240.97+S187))/(BZ187+CA187)-BU187)</f>
        <v>0</v>
      </c>
      <c r="P187">
        <f>1/((BO187+1)/(M187/1.6)+1/(N187/1.37)) + BO187/((BO187+1)/(M187/1.6) + BO187/(N187/1.37))</f>
        <v>0</v>
      </c>
      <c r="Q187">
        <f>(BK187*BM187)</f>
        <v>0</v>
      </c>
      <c r="R187">
        <f>(CB187+(Q187+2*0.95*5.67E-8*(((CB187+$B$7)+273)^4-(CB187+273)^4)-44100*G187)/(1.84*29.3*N187+8*0.95*5.67E-8*(CB187+273)^3))</f>
        <v>0</v>
      </c>
      <c r="S187">
        <f>($C$7*CC187+$D$7*CD187+$E$7*R187)</f>
        <v>0</v>
      </c>
      <c r="T187">
        <f>0.61365*exp(17.502*S187/(240.97+S187))</f>
        <v>0</v>
      </c>
      <c r="U187">
        <f>(V187/W187*100)</f>
        <v>0</v>
      </c>
      <c r="V187">
        <f>BU187*(BZ187+CA187)/1000</f>
        <v>0</v>
      </c>
      <c r="W187">
        <f>0.61365*exp(17.502*CB187/(240.97+CB187))</f>
        <v>0</v>
      </c>
      <c r="X187">
        <f>(T187-BU187*(BZ187+CA187)/1000)</f>
        <v>0</v>
      </c>
      <c r="Y187">
        <f>(-G187*44100)</f>
        <v>0</v>
      </c>
      <c r="Z187">
        <f>2*29.3*N187*0.92*(CB187-S187)</f>
        <v>0</v>
      </c>
      <c r="AA187">
        <f>2*0.95*5.67E-8*(((CB187+$B$7)+273)^4-(S187+273)^4)</f>
        <v>0</v>
      </c>
      <c r="AB187">
        <f>Q187+AA187+Y187+Z187</f>
        <v>0</v>
      </c>
      <c r="AC187">
        <v>0</v>
      </c>
      <c r="AD187">
        <v>0</v>
      </c>
      <c r="AE187">
        <f>IF(AC187*$H$13&gt;=AG187,1.0,(AG187/(AG187-AC187*$H$13)))</f>
        <v>0</v>
      </c>
      <c r="AF187">
        <f>(AE187-1)*100</f>
        <v>0</v>
      </c>
      <c r="AG187">
        <f>MAX(0,($B$13+$C$13*CG187)/(1+$D$13*CG187)*BZ187/(CB187+273)*$E$13)</f>
        <v>0</v>
      </c>
      <c r="AH187" t="s">
        <v>271</v>
      </c>
      <c r="AI187" t="s">
        <v>271</v>
      </c>
      <c r="AJ187">
        <v>0</v>
      </c>
      <c r="AK187">
        <v>0</v>
      </c>
      <c r="AL187">
        <f>AK187-AJ187</f>
        <v>0</v>
      </c>
      <c r="AM187">
        <f>AL187/AK187</f>
        <v>0</v>
      </c>
      <c r="AN187">
        <v>0</v>
      </c>
      <c r="AO187" t="s">
        <v>271</v>
      </c>
      <c r="AP187" t="s">
        <v>271</v>
      </c>
      <c r="AQ187">
        <v>0</v>
      </c>
      <c r="AR187">
        <v>0</v>
      </c>
      <c r="AS187">
        <f>1-AQ187/AR187</f>
        <v>0</v>
      </c>
      <c r="AT187">
        <v>0.5</v>
      </c>
      <c r="AU187">
        <f>BK187</f>
        <v>0</v>
      </c>
      <c r="AV187">
        <f>H187</f>
        <v>0</v>
      </c>
      <c r="AW187">
        <f>AS187*AT187*AU187</f>
        <v>0</v>
      </c>
      <c r="AX187">
        <f>BC187/AR187</f>
        <v>0</v>
      </c>
      <c r="AY187">
        <f>(AV187-AN187)/AU187</f>
        <v>0</v>
      </c>
      <c r="AZ187">
        <f>(AK187-AR187)/AR187</f>
        <v>0</v>
      </c>
      <c r="BA187" t="s">
        <v>271</v>
      </c>
      <c r="BB187">
        <v>0</v>
      </c>
      <c r="BC187">
        <f>AR187-BB187</f>
        <v>0</v>
      </c>
      <c r="BD187">
        <f>(AR187-AQ187)/(AR187-BB187)</f>
        <v>0</v>
      </c>
      <c r="BE187">
        <f>(AK187-AR187)/(AK187-BB187)</f>
        <v>0</v>
      </c>
      <c r="BF187">
        <f>(AR187-AQ187)/(AR187-AJ187)</f>
        <v>0</v>
      </c>
      <c r="BG187">
        <f>(AK187-AR187)/(AK187-AJ187)</f>
        <v>0</v>
      </c>
      <c r="BH187">
        <f>(BD187*BB187/AQ187)</f>
        <v>0</v>
      </c>
      <c r="BI187">
        <f>(1-BH187)</f>
        <v>0</v>
      </c>
      <c r="BJ187">
        <f>$B$11*CH187+$C$11*CI187+$F$11*CJ187*(1-CM187)</f>
        <v>0</v>
      </c>
      <c r="BK187">
        <f>BJ187*BL187</f>
        <v>0</v>
      </c>
      <c r="BL187">
        <f>($B$11*$D$9+$C$11*$D$9+$F$11*((CW187+CO187)/MAX(CW187+CO187+CX187, 0.1)*$I$9+CX187/MAX(CW187+CO187+CX187, 0.1)*$J$9))/($B$11+$C$11+$F$11)</f>
        <v>0</v>
      </c>
      <c r="BM187">
        <f>($B$11*$K$9+$C$11*$K$9+$F$11*((CW187+CO187)/MAX(CW187+CO187+CX187, 0.1)*$P$9+CX187/MAX(CW187+CO187+CX187, 0.1)*$Q$9))/($B$11+$C$11+$F$11)</f>
        <v>0</v>
      </c>
      <c r="BN187">
        <v>6</v>
      </c>
      <c r="BO187">
        <v>0.5</v>
      </c>
      <c r="BP187" t="s">
        <v>272</v>
      </c>
      <c r="BQ187">
        <v>2</v>
      </c>
      <c r="BR187">
        <v>1604418568.6</v>
      </c>
      <c r="BS187">
        <v>534.293</v>
      </c>
      <c r="BT187">
        <v>572.093</v>
      </c>
      <c r="BU187">
        <v>21.754</v>
      </c>
      <c r="BV187">
        <v>20.0496</v>
      </c>
      <c r="BW187">
        <v>534.209</v>
      </c>
      <c r="BX187">
        <v>21.4262</v>
      </c>
      <c r="BY187">
        <v>500.053</v>
      </c>
      <c r="BZ187">
        <v>100.538</v>
      </c>
      <c r="CA187">
        <v>0.100292</v>
      </c>
      <c r="CB187">
        <v>25.1425</v>
      </c>
      <c r="CC187">
        <v>24.9978</v>
      </c>
      <c r="CD187">
        <v>999.9</v>
      </c>
      <c r="CE187">
        <v>0</v>
      </c>
      <c r="CF187">
        <v>0</v>
      </c>
      <c r="CG187">
        <v>9983.12</v>
      </c>
      <c r="CH187">
        <v>0</v>
      </c>
      <c r="CI187">
        <v>1.06395</v>
      </c>
      <c r="CJ187">
        <v>1199.91</v>
      </c>
      <c r="CK187">
        <v>0.967003</v>
      </c>
      <c r="CL187">
        <v>0.0329973</v>
      </c>
      <c r="CM187">
        <v>0</v>
      </c>
      <c r="CN187">
        <v>2.7963</v>
      </c>
      <c r="CO187">
        <v>0</v>
      </c>
      <c r="CP187">
        <v>8996.86</v>
      </c>
      <c r="CQ187">
        <v>11400.5</v>
      </c>
      <c r="CR187">
        <v>38.125</v>
      </c>
      <c r="CS187">
        <v>41.187</v>
      </c>
      <c r="CT187">
        <v>39.562</v>
      </c>
      <c r="CU187">
        <v>39.875</v>
      </c>
      <c r="CV187">
        <v>38.375</v>
      </c>
      <c r="CW187">
        <v>1160.32</v>
      </c>
      <c r="CX187">
        <v>39.59</v>
      </c>
      <c r="CY187">
        <v>0</v>
      </c>
      <c r="CZ187">
        <v>1604418568.7</v>
      </c>
      <c r="DA187">
        <v>0</v>
      </c>
      <c r="DB187">
        <v>2.612168</v>
      </c>
      <c r="DC187">
        <v>-0.35888460950057</v>
      </c>
      <c r="DD187">
        <v>464.463846177</v>
      </c>
      <c r="DE187">
        <v>8942.4468</v>
      </c>
      <c r="DF187">
        <v>15</v>
      </c>
      <c r="DG187">
        <v>1604417947.1</v>
      </c>
      <c r="DH187" t="s">
        <v>273</v>
      </c>
      <c r="DI187">
        <v>1604417940.1</v>
      </c>
      <c r="DJ187">
        <v>1604417947.1</v>
      </c>
      <c r="DK187">
        <v>1</v>
      </c>
      <c r="DL187">
        <v>-0.134</v>
      </c>
      <c r="DM187">
        <v>0.013</v>
      </c>
      <c r="DN187">
        <v>0.037</v>
      </c>
      <c r="DO187">
        <v>0.31</v>
      </c>
      <c r="DP187">
        <v>420</v>
      </c>
      <c r="DQ187">
        <v>20</v>
      </c>
      <c r="DR187">
        <v>0.08</v>
      </c>
      <c r="DS187">
        <v>0.06</v>
      </c>
      <c r="DT187">
        <v>0</v>
      </c>
      <c r="DU187">
        <v>0</v>
      </c>
      <c r="DV187" t="s">
        <v>274</v>
      </c>
      <c r="DW187">
        <v>100</v>
      </c>
      <c r="DX187">
        <v>100</v>
      </c>
      <c r="DY187">
        <v>0.084</v>
      </c>
      <c r="DZ187">
        <v>0.3278</v>
      </c>
      <c r="EA187">
        <v>-0.278027610152098</v>
      </c>
      <c r="EB187">
        <v>0.00106189765250334</v>
      </c>
      <c r="EC187">
        <v>-8.23004791133579e-07</v>
      </c>
      <c r="ED187">
        <v>1.95222372915411e-10</v>
      </c>
      <c r="EE187">
        <v>0.0605696754882689</v>
      </c>
      <c r="EF187">
        <v>0.0242991256848972</v>
      </c>
      <c r="EG187">
        <v>-0.00102667963148939</v>
      </c>
      <c r="EH187">
        <v>2.21636158600722e-05</v>
      </c>
      <c r="EI187">
        <v>2</v>
      </c>
      <c r="EJ187">
        <v>2037</v>
      </c>
      <c r="EK187">
        <v>1</v>
      </c>
      <c r="EL187">
        <v>24</v>
      </c>
      <c r="EM187">
        <v>10.5</v>
      </c>
      <c r="EN187">
        <v>10.4</v>
      </c>
      <c r="EO187">
        <v>2</v>
      </c>
      <c r="EP187">
        <v>511.757</v>
      </c>
      <c r="EQ187">
        <v>527.455</v>
      </c>
      <c r="ER187">
        <v>22.697</v>
      </c>
      <c r="ES187">
        <v>25.4474</v>
      </c>
      <c r="ET187">
        <v>30.0001</v>
      </c>
      <c r="EU187">
        <v>25.3192</v>
      </c>
      <c r="EV187">
        <v>25.2833</v>
      </c>
      <c r="EW187">
        <v>26.8398</v>
      </c>
      <c r="EX187">
        <v>26.5707</v>
      </c>
      <c r="EY187">
        <v>100</v>
      </c>
      <c r="EZ187">
        <v>22.7062</v>
      </c>
      <c r="FA187">
        <v>581.15</v>
      </c>
      <c r="FB187">
        <v>20</v>
      </c>
      <c r="FC187">
        <v>102.326</v>
      </c>
      <c r="FD187">
        <v>102.101</v>
      </c>
    </row>
    <row r="188" spans="1:160">
      <c r="A188">
        <v>172</v>
      </c>
      <c r="B188">
        <v>1604418570.6</v>
      </c>
      <c r="C188">
        <v>341.5</v>
      </c>
      <c r="D188" t="s">
        <v>615</v>
      </c>
      <c r="E188" t="s">
        <v>616</v>
      </c>
      <c r="F188">
        <v>1604418570.6</v>
      </c>
      <c r="G188">
        <f>BY188*AE188*(BU188-BV188)/(100*BN188*(1000-AE188*BU188))</f>
        <v>0</v>
      </c>
      <c r="H188">
        <f>BY188*AE188*(BT188-BS188*(1000-AE188*BV188)/(1000-AE188*BU188))/(100*BN188)</f>
        <v>0</v>
      </c>
      <c r="I188">
        <f>BS188 - IF(AE188&gt;1, H188*BN188*100.0/(AG188*CG188), 0)</f>
        <v>0</v>
      </c>
      <c r="J188">
        <f>((P188-G188/2)*I188-H188)/(P188+G188/2)</f>
        <v>0</v>
      </c>
      <c r="K188">
        <f>J188*(BZ188+CA188)/1000.0</f>
        <v>0</v>
      </c>
      <c r="L188">
        <f>(BS188 - IF(AE188&gt;1, H188*BN188*100.0/(AG188*CG188), 0))*(BZ188+CA188)/1000.0</f>
        <v>0</v>
      </c>
      <c r="M188">
        <f>2.0/((1/O188-1/N188)+SIGN(O188)*SQRT((1/O188-1/N188)*(1/O188-1/N188) + 4*BO188/((BO188+1)*(BO188+1))*(2*1/O188*1/N188-1/N188*1/N188)))</f>
        <v>0</v>
      </c>
      <c r="N188">
        <f>IF(LEFT(BP188,1)&lt;&gt;"0",IF(LEFT(BP188,1)="1",3.0,BQ188),$D$5+$E$5*(CG188*BZ188/($K$5*1000))+$F$5*(CG188*BZ188/($K$5*1000))*MAX(MIN(BN188,$J$5),$I$5)*MAX(MIN(BN188,$J$5),$I$5)+$G$5*MAX(MIN(BN188,$J$5),$I$5)*(CG188*BZ188/($K$5*1000))+$H$5*(CG188*BZ188/($K$5*1000))*(CG188*BZ188/($K$5*1000)))</f>
        <v>0</v>
      </c>
      <c r="O188">
        <f>G188*(1000-(1000*0.61365*exp(17.502*S188/(240.97+S188))/(BZ188+CA188)+BU188)/2)/(1000*0.61365*exp(17.502*S188/(240.97+S188))/(BZ188+CA188)-BU188)</f>
        <v>0</v>
      </c>
      <c r="P188">
        <f>1/((BO188+1)/(M188/1.6)+1/(N188/1.37)) + BO188/((BO188+1)/(M188/1.6) + BO188/(N188/1.37))</f>
        <v>0</v>
      </c>
      <c r="Q188">
        <f>(BK188*BM188)</f>
        <v>0</v>
      </c>
      <c r="R188">
        <f>(CB188+(Q188+2*0.95*5.67E-8*(((CB188+$B$7)+273)^4-(CB188+273)^4)-44100*G188)/(1.84*29.3*N188+8*0.95*5.67E-8*(CB188+273)^3))</f>
        <v>0</v>
      </c>
      <c r="S188">
        <f>($C$7*CC188+$D$7*CD188+$E$7*R188)</f>
        <v>0</v>
      </c>
      <c r="T188">
        <f>0.61365*exp(17.502*S188/(240.97+S188))</f>
        <v>0</v>
      </c>
      <c r="U188">
        <f>(V188/W188*100)</f>
        <v>0</v>
      </c>
      <c r="V188">
        <f>BU188*(BZ188+CA188)/1000</f>
        <v>0</v>
      </c>
      <c r="W188">
        <f>0.61365*exp(17.502*CB188/(240.97+CB188))</f>
        <v>0</v>
      </c>
      <c r="X188">
        <f>(T188-BU188*(BZ188+CA188)/1000)</f>
        <v>0</v>
      </c>
      <c r="Y188">
        <f>(-G188*44100)</f>
        <v>0</v>
      </c>
      <c r="Z188">
        <f>2*29.3*N188*0.92*(CB188-S188)</f>
        <v>0</v>
      </c>
      <c r="AA188">
        <f>2*0.95*5.67E-8*(((CB188+$B$7)+273)^4-(S188+273)^4)</f>
        <v>0</v>
      </c>
      <c r="AB188">
        <f>Q188+AA188+Y188+Z188</f>
        <v>0</v>
      </c>
      <c r="AC188">
        <v>0</v>
      </c>
      <c r="AD188">
        <v>0</v>
      </c>
      <c r="AE188">
        <f>IF(AC188*$H$13&gt;=AG188,1.0,(AG188/(AG188-AC188*$H$13)))</f>
        <v>0</v>
      </c>
      <c r="AF188">
        <f>(AE188-1)*100</f>
        <v>0</v>
      </c>
      <c r="AG188">
        <f>MAX(0,($B$13+$C$13*CG188)/(1+$D$13*CG188)*BZ188/(CB188+273)*$E$13)</f>
        <v>0</v>
      </c>
      <c r="AH188" t="s">
        <v>271</v>
      </c>
      <c r="AI188" t="s">
        <v>271</v>
      </c>
      <c r="AJ188">
        <v>0</v>
      </c>
      <c r="AK188">
        <v>0</v>
      </c>
      <c r="AL188">
        <f>AK188-AJ188</f>
        <v>0</v>
      </c>
      <c r="AM188">
        <f>AL188/AK188</f>
        <v>0</v>
      </c>
      <c r="AN188">
        <v>0</v>
      </c>
      <c r="AO188" t="s">
        <v>271</v>
      </c>
      <c r="AP188" t="s">
        <v>271</v>
      </c>
      <c r="AQ188">
        <v>0</v>
      </c>
      <c r="AR188">
        <v>0</v>
      </c>
      <c r="AS188">
        <f>1-AQ188/AR188</f>
        <v>0</v>
      </c>
      <c r="AT188">
        <v>0.5</v>
      </c>
      <c r="AU188">
        <f>BK188</f>
        <v>0</v>
      </c>
      <c r="AV188">
        <f>H188</f>
        <v>0</v>
      </c>
      <c r="AW188">
        <f>AS188*AT188*AU188</f>
        <v>0</v>
      </c>
      <c r="AX188">
        <f>BC188/AR188</f>
        <v>0</v>
      </c>
      <c r="AY188">
        <f>(AV188-AN188)/AU188</f>
        <v>0</v>
      </c>
      <c r="AZ188">
        <f>(AK188-AR188)/AR188</f>
        <v>0</v>
      </c>
      <c r="BA188" t="s">
        <v>271</v>
      </c>
      <c r="BB188">
        <v>0</v>
      </c>
      <c r="BC188">
        <f>AR188-BB188</f>
        <v>0</v>
      </c>
      <c r="BD188">
        <f>(AR188-AQ188)/(AR188-BB188)</f>
        <v>0</v>
      </c>
      <c r="BE188">
        <f>(AK188-AR188)/(AK188-BB188)</f>
        <v>0</v>
      </c>
      <c r="BF188">
        <f>(AR188-AQ188)/(AR188-AJ188)</f>
        <v>0</v>
      </c>
      <c r="BG188">
        <f>(AK188-AR188)/(AK188-AJ188)</f>
        <v>0</v>
      </c>
      <c r="BH188">
        <f>(BD188*BB188/AQ188)</f>
        <v>0</v>
      </c>
      <c r="BI188">
        <f>(1-BH188)</f>
        <v>0</v>
      </c>
      <c r="BJ188">
        <f>$B$11*CH188+$C$11*CI188+$F$11*CJ188*(1-CM188)</f>
        <v>0</v>
      </c>
      <c r="BK188">
        <f>BJ188*BL188</f>
        <v>0</v>
      </c>
      <c r="BL188">
        <f>($B$11*$D$9+$C$11*$D$9+$F$11*((CW188+CO188)/MAX(CW188+CO188+CX188, 0.1)*$I$9+CX188/MAX(CW188+CO188+CX188, 0.1)*$J$9))/($B$11+$C$11+$F$11)</f>
        <v>0</v>
      </c>
      <c r="BM188">
        <f>($B$11*$K$9+$C$11*$K$9+$F$11*((CW188+CO188)/MAX(CW188+CO188+CX188, 0.1)*$P$9+CX188/MAX(CW188+CO188+CX188, 0.1)*$Q$9))/($B$11+$C$11+$F$11)</f>
        <v>0</v>
      </c>
      <c r="BN188">
        <v>6</v>
      </c>
      <c r="BO188">
        <v>0.5</v>
      </c>
      <c r="BP188" t="s">
        <v>272</v>
      </c>
      <c r="BQ188">
        <v>2</v>
      </c>
      <c r="BR188">
        <v>1604418570.6</v>
      </c>
      <c r="BS188">
        <v>537.472</v>
      </c>
      <c r="BT188">
        <v>575.591</v>
      </c>
      <c r="BU188">
        <v>21.7542</v>
      </c>
      <c r="BV188">
        <v>20.0509</v>
      </c>
      <c r="BW188">
        <v>537.386</v>
      </c>
      <c r="BX188">
        <v>21.4263</v>
      </c>
      <c r="BY188">
        <v>500.027</v>
      </c>
      <c r="BZ188">
        <v>100.537</v>
      </c>
      <c r="CA188">
        <v>0.100297</v>
      </c>
      <c r="CB188">
        <v>25.1415</v>
      </c>
      <c r="CC188">
        <v>24.9932</v>
      </c>
      <c r="CD188">
        <v>999.9</v>
      </c>
      <c r="CE188">
        <v>0</v>
      </c>
      <c r="CF188">
        <v>0</v>
      </c>
      <c r="CG188">
        <v>9962.5</v>
      </c>
      <c r="CH188">
        <v>0</v>
      </c>
      <c r="CI188">
        <v>1.06395</v>
      </c>
      <c r="CJ188">
        <v>1199.91</v>
      </c>
      <c r="CK188">
        <v>0.967003</v>
      </c>
      <c r="CL188">
        <v>0.0329973</v>
      </c>
      <c r="CM188">
        <v>0</v>
      </c>
      <c r="CN188">
        <v>2.5492</v>
      </c>
      <c r="CO188">
        <v>0</v>
      </c>
      <c r="CP188">
        <v>9010.87</v>
      </c>
      <c r="CQ188">
        <v>11400.5</v>
      </c>
      <c r="CR188">
        <v>38.125</v>
      </c>
      <c r="CS188">
        <v>41.187</v>
      </c>
      <c r="CT188">
        <v>39.562</v>
      </c>
      <c r="CU188">
        <v>39.875</v>
      </c>
      <c r="CV188">
        <v>38.375</v>
      </c>
      <c r="CW188">
        <v>1160.32</v>
      </c>
      <c r="CX188">
        <v>39.59</v>
      </c>
      <c r="CY188">
        <v>0</v>
      </c>
      <c r="CZ188">
        <v>1604418570.5</v>
      </c>
      <c r="DA188">
        <v>0</v>
      </c>
      <c r="DB188">
        <v>2.60257307692308</v>
      </c>
      <c r="DC188">
        <v>-0.504584604392127</v>
      </c>
      <c r="DD188">
        <v>466.44581137724</v>
      </c>
      <c r="DE188">
        <v>8954.10923076923</v>
      </c>
      <c r="DF188">
        <v>15</v>
      </c>
      <c r="DG188">
        <v>1604417947.1</v>
      </c>
      <c r="DH188" t="s">
        <v>273</v>
      </c>
      <c r="DI188">
        <v>1604417940.1</v>
      </c>
      <c r="DJ188">
        <v>1604417947.1</v>
      </c>
      <c r="DK188">
        <v>1</v>
      </c>
      <c r="DL188">
        <v>-0.134</v>
      </c>
      <c r="DM188">
        <v>0.013</v>
      </c>
      <c r="DN188">
        <v>0.037</v>
      </c>
      <c r="DO188">
        <v>0.31</v>
      </c>
      <c r="DP188">
        <v>420</v>
      </c>
      <c r="DQ188">
        <v>20</v>
      </c>
      <c r="DR188">
        <v>0.08</v>
      </c>
      <c r="DS188">
        <v>0.06</v>
      </c>
      <c r="DT188">
        <v>0</v>
      </c>
      <c r="DU188">
        <v>0</v>
      </c>
      <c r="DV188" t="s">
        <v>274</v>
      </c>
      <c r="DW188">
        <v>100</v>
      </c>
      <c r="DX188">
        <v>100</v>
      </c>
      <c r="DY188">
        <v>0.086</v>
      </c>
      <c r="DZ188">
        <v>0.3279</v>
      </c>
      <c r="EA188">
        <v>-0.278027610152098</v>
      </c>
      <c r="EB188">
        <v>0.00106189765250334</v>
      </c>
      <c r="EC188">
        <v>-8.23004791133579e-07</v>
      </c>
      <c r="ED188">
        <v>1.95222372915411e-10</v>
      </c>
      <c r="EE188">
        <v>0.0605696754882689</v>
      </c>
      <c r="EF188">
        <v>0.0242991256848972</v>
      </c>
      <c r="EG188">
        <v>-0.00102667963148939</v>
      </c>
      <c r="EH188">
        <v>2.21636158600722e-05</v>
      </c>
      <c r="EI188">
        <v>2</v>
      </c>
      <c r="EJ188">
        <v>2037</v>
      </c>
      <c r="EK188">
        <v>1</v>
      </c>
      <c r="EL188">
        <v>24</v>
      </c>
      <c r="EM188">
        <v>10.5</v>
      </c>
      <c r="EN188">
        <v>10.4</v>
      </c>
      <c r="EO188">
        <v>2</v>
      </c>
      <c r="EP188">
        <v>511.671</v>
      </c>
      <c r="EQ188">
        <v>527.56</v>
      </c>
      <c r="ER188">
        <v>22.6956</v>
      </c>
      <c r="ES188">
        <v>25.4468</v>
      </c>
      <c r="ET188">
        <v>30.0001</v>
      </c>
      <c r="EU188">
        <v>25.3192</v>
      </c>
      <c r="EV188">
        <v>25.2823</v>
      </c>
      <c r="EW188">
        <v>26.9771</v>
      </c>
      <c r="EX188">
        <v>26.5707</v>
      </c>
      <c r="EY188">
        <v>100</v>
      </c>
      <c r="EZ188">
        <v>22.7062</v>
      </c>
      <c r="FA188">
        <v>586.2</v>
      </c>
      <c r="FB188">
        <v>20</v>
      </c>
      <c r="FC188">
        <v>102.325</v>
      </c>
      <c r="FD188">
        <v>102.101</v>
      </c>
    </row>
    <row r="189" spans="1:160">
      <c r="A189">
        <v>173</v>
      </c>
      <c r="B189">
        <v>1604418572.6</v>
      </c>
      <c r="C189">
        <v>343.5</v>
      </c>
      <c r="D189" t="s">
        <v>617</v>
      </c>
      <c r="E189" t="s">
        <v>618</v>
      </c>
      <c r="F189">
        <v>1604418572.6</v>
      </c>
      <c r="G189">
        <f>BY189*AE189*(BU189-BV189)/(100*BN189*(1000-AE189*BU189))</f>
        <v>0</v>
      </c>
      <c r="H189">
        <f>BY189*AE189*(BT189-BS189*(1000-AE189*BV189)/(1000-AE189*BU189))/(100*BN189)</f>
        <v>0</v>
      </c>
      <c r="I189">
        <f>BS189 - IF(AE189&gt;1, H189*BN189*100.0/(AG189*CG189), 0)</f>
        <v>0</v>
      </c>
      <c r="J189">
        <f>((P189-G189/2)*I189-H189)/(P189+G189/2)</f>
        <v>0</v>
      </c>
      <c r="K189">
        <f>J189*(BZ189+CA189)/1000.0</f>
        <v>0</v>
      </c>
      <c r="L189">
        <f>(BS189 - IF(AE189&gt;1, H189*BN189*100.0/(AG189*CG189), 0))*(BZ189+CA189)/1000.0</f>
        <v>0</v>
      </c>
      <c r="M189">
        <f>2.0/((1/O189-1/N189)+SIGN(O189)*SQRT((1/O189-1/N189)*(1/O189-1/N189) + 4*BO189/((BO189+1)*(BO189+1))*(2*1/O189*1/N189-1/N189*1/N189)))</f>
        <v>0</v>
      </c>
      <c r="N189">
        <f>IF(LEFT(BP189,1)&lt;&gt;"0",IF(LEFT(BP189,1)="1",3.0,BQ189),$D$5+$E$5*(CG189*BZ189/($K$5*1000))+$F$5*(CG189*BZ189/($K$5*1000))*MAX(MIN(BN189,$J$5),$I$5)*MAX(MIN(BN189,$J$5),$I$5)+$G$5*MAX(MIN(BN189,$J$5),$I$5)*(CG189*BZ189/($K$5*1000))+$H$5*(CG189*BZ189/($K$5*1000))*(CG189*BZ189/($K$5*1000)))</f>
        <v>0</v>
      </c>
      <c r="O189">
        <f>G189*(1000-(1000*0.61365*exp(17.502*S189/(240.97+S189))/(BZ189+CA189)+BU189)/2)/(1000*0.61365*exp(17.502*S189/(240.97+S189))/(BZ189+CA189)-BU189)</f>
        <v>0</v>
      </c>
      <c r="P189">
        <f>1/((BO189+1)/(M189/1.6)+1/(N189/1.37)) + BO189/((BO189+1)/(M189/1.6) + BO189/(N189/1.37))</f>
        <v>0</v>
      </c>
      <c r="Q189">
        <f>(BK189*BM189)</f>
        <v>0</v>
      </c>
      <c r="R189">
        <f>(CB189+(Q189+2*0.95*5.67E-8*(((CB189+$B$7)+273)^4-(CB189+273)^4)-44100*G189)/(1.84*29.3*N189+8*0.95*5.67E-8*(CB189+273)^3))</f>
        <v>0</v>
      </c>
      <c r="S189">
        <f>($C$7*CC189+$D$7*CD189+$E$7*R189)</f>
        <v>0</v>
      </c>
      <c r="T189">
        <f>0.61365*exp(17.502*S189/(240.97+S189))</f>
        <v>0</v>
      </c>
      <c r="U189">
        <f>(V189/W189*100)</f>
        <v>0</v>
      </c>
      <c r="V189">
        <f>BU189*(BZ189+CA189)/1000</f>
        <v>0</v>
      </c>
      <c r="W189">
        <f>0.61365*exp(17.502*CB189/(240.97+CB189))</f>
        <v>0</v>
      </c>
      <c r="X189">
        <f>(T189-BU189*(BZ189+CA189)/1000)</f>
        <v>0</v>
      </c>
      <c r="Y189">
        <f>(-G189*44100)</f>
        <v>0</v>
      </c>
      <c r="Z189">
        <f>2*29.3*N189*0.92*(CB189-S189)</f>
        <v>0</v>
      </c>
      <c r="AA189">
        <f>2*0.95*5.67E-8*(((CB189+$B$7)+273)^4-(S189+273)^4)</f>
        <v>0</v>
      </c>
      <c r="AB189">
        <f>Q189+AA189+Y189+Z189</f>
        <v>0</v>
      </c>
      <c r="AC189">
        <v>0</v>
      </c>
      <c r="AD189">
        <v>0</v>
      </c>
      <c r="AE189">
        <f>IF(AC189*$H$13&gt;=AG189,1.0,(AG189/(AG189-AC189*$H$13)))</f>
        <v>0</v>
      </c>
      <c r="AF189">
        <f>(AE189-1)*100</f>
        <v>0</v>
      </c>
      <c r="AG189">
        <f>MAX(0,($B$13+$C$13*CG189)/(1+$D$13*CG189)*BZ189/(CB189+273)*$E$13)</f>
        <v>0</v>
      </c>
      <c r="AH189" t="s">
        <v>271</v>
      </c>
      <c r="AI189" t="s">
        <v>271</v>
      </c>
      <c r="AJ189">
        <v>0</v>
      </c>
      <c r="AK189">
        <v>0</v>
      </c>
      <c r="AL189">
        <f>AK189-AJ189</f>
        <v>0</v>
      </c>
      <c r="AM189">
        <f>AL189/AK189</f>
        <v>0</v>
      </c>
      <c r="AN189">
        <v>0</v>
      </c>
      <c r="AO189" t="s">
        <v>271</v>
      </c>
      <c r="AP189" t="s">
        <v>271</v>
      </c>
      <c r="AQ189">
        <v>0</v>
      </c>
      <c r="AR189">
        <v>0</v>
      </c>
      <c r="AS189">
        <f>1-AQ189/AR189</f>
        <v>0</v>
      </c>
      <c r="AT189">
        <v>0.5</v>
      </c>
      <c r="AU189">
        <f>BK189</f>
        <v>0</v>
      </c>
      <c r="AV189">
        <f>H189</f>
        <v>0</v>
      </c>
      <c r="AW189">
        <f>AS189*AT189*AU189</f>
        <v>0</v>
      </c>
      <c r="AX189">
        <f>BC189/AR189</f>
        <v>0</v>
      </c>
      <c r="AY189">
        <f>(AV189-AN189)/AU189</f>
        <v>0</v>
      </c>
      <c r="AZ189">
        <f>(AK189-AR189)/AR189</f>
        <v>0</v>
      </c>
      <c r="BA189" t="s">
        <v>271</v>
      </c>
      <c r="BB189">
        <v>0</v>
      </c>
      <c r="BC189">
        <f>AR189-BB189</f>
        <v>0</v>
      </c>
      <c r="BD189">
        <f>(AR189-AQ189)/(AR189-BB189)</f>
        <v>0</v>
      </c>
      <c r="BE189">
        <f>(AK189-AR189)/(AK189-BB189)</f>
        <v>0</v>
      </c>
      <c r="BF189">
        <f>(AR189-AQ189)/(AR189-AJ189)</f>
        <v>0</v>
      </c>
      <c r="BG189">
        <f>(AK189-AR189)/(AK189-AJ189)</f>
        <v>0</v>
      </c>
      <c r="BH189">
        <f>(BD189*BB189/AQ189)</f>
        <v>0</v>
      </c>
      <c r="BI189">
        <f>(1-BH189)</f>
        <v>0</v>
      </c>
      <c r="BJ189">
        <f>$B$11*CH189+$C$11*CI189+$F$11*CJ189*(1-CM189)</f>
        <v>0</v>
      </c>
      <c r="BK189">
        <f>BJ189*BL189</f>
        <v>0</v>
      </c>
      <c r="BL189">
        <f>($B$11*$D$9+$C$11*$D$9+$F$11*((CW189+CO189)/MAX(CW189+CO189+CX189, 0.1)*$I$9+CX189/MAX(CW189+CO189+CX189, 0.1)*$J$9))/($B$11+$C$11+$F$11)</f>
        <v>0</v>
      </c>
      <c r="BM189">
        <f>($B$11*$K$9+$C$11*$K$9+$F$11*((CW189+CO189)/MAX(CW189+CO189+CX189, 0.1)*$P$9+CX189/MAX(CW189+CO189+CX189, 0.1)*$Q$9))/($B$11+$C$11+$F$11)</f>
        <v>0</v>
      </c>
      <c r="BN189">
        <v>6</v>
      </c>
      <c r="BO189">
        <v>0.5</v>
      </c>
      <c r="BP189" t="s">
        <v>272</v>
      </c>
      <c r="BQ189">
        <v>2</v>
      </c>
      <c r="BR189">
        <v>1604418572.6</v>
      </c>
      <c r="BS189">
        <v>540.674</v>
      </c>
      <c r="BT189">
        <v>578.933</v>
      </c>
      <c r="BU189">
        <v>21.7547</v>
      </c>
      <c r="BV189">
        <v>20.0517</v>
      </c>
      <c r="BW189">
        <v>540.588</v>
      </c>
      <c r="BX189">
        <v>21.4268</v>
      </c>
      <c r="BY189">
        <v>499.937</v>
      </c>
      <c r="BZ189">
        <v>100.537</v>
      </c>
      <c r="CA189">
        <v>0.100087</v>
      </c>
      <c r="CB189">
        <v>25.1383</v>
      </c>
      <c r="CC189">
        <v>24.9886</v>
      </c>
      <c r="CD189">
        <v>999.9</v>
      </c>
      <c r="CE189">
        <v>0</v>
      </c>
      <c r="CF189">
        <v>0</v>
      </c>
      <c r="CG189">
        <v>9950.62</v>
      </c>
      <c r="CH189">
        <v>0</v>
      </c>
      <c r="CI189">
        <v>1.06395</v>
      </c>
      <c r="CJ189">
        <v>1200.23</v>
      </c>
      <c r="CK189">
        <v>0.967011</v>
      </c>
      <c r="CL189">
        <v>0.032989</v>
      </c>
      <c r="CM189">
        <v>0</v>
      </c>
      <c r="CN189">
        <v>2.6211</v>
      </c>
      <c r="CO189">
        <v>0</v>
      </c>
      <c r="CP189">
        <v>9027.19</v>
      </c>
      <c r="CQ189">
        <v>11403.6</v>
      </c>
      <c r="CR189">
        <v>38.125</v>
      </c>
      <c r="CS189">
        <v>41.187</v>
      </c>
      <c r="CT189">
        <v>39.562</v>
      </c>
      <c r="CU189">
        <v>39.875</v>
      </c>
      <c r="CV189">
        <v>38.375</v>
      </c>
      <c r="CW189">
        <v>1160.64</v>
      </c>
      <c r="CX189">
        <v>39.59</v>
      </c>
      <c r="CY189">
        <v>0</v>
      </c>
      <c r="CZ189">
        <v>1604418572.3</v>
      </c>
      <c r="DA189">
        <v>0</v>
      </c>
      <c r="DB189">
        <v>2.601808</v>
      </c>
      <c r="DC189">
        <v>-0.670738450693897</v>
      </c>
      <c r="DD189">
        <v>466.287693072352</v>
      </c>
      <c r="DE189">
        <v>8970.4276</v>
      </c>
      <c r="DF189">
        <v>15</v>
      </c>
      <c r="DG189">
        <v>1604417947.1</v>
      </c>
      <c r="DH189" t="s">
        <v>273</v>
      </c>
      <c r="DI189">
        <v>1604417940.1</v>
      </c>
      <c r="DJ189">
        <v>1604417947.1</v>
      </c>
      <c r="DK189">
        <v>1</v>
      </c>
      <c r="DL189">
        <v>-0.134</v>
      </c>
      <c r="DM189">
        <v>0.013</v>
      </c>
      <c r="DN189">
        <v>0.037</v>
      </c>
      <c r="DO189">
        <v>0.31</v>
      </c>
      <c r="DP189">
        <v>420</v>
      </c>
      <c r="DQ189">
        <v>20</v>
      </c>
      <c r="DR189">
        <v>0.08</v>
      </c>
      <c r="DS189">
        <v>0.06</v>
      </c>
      <c r="DT189">
        <v>0</v>
      </c>
      <c r="DU189">
        <v>0</v>
      </c>
      <c r="DV189" t="s">
        <v>274</v>
      </c>
      <c r="DW189">
        <v>100</v>
      </c>
      <c r="DX189">
        <v>100</v>
      </c>
      <c r="DY189">
        <v>0.086</v>
      </c>
      <c r="DZ189">
        <v>0.3279</v>
      </c>
      <c r="EA189">
        <v>-0.278027610152098</v>
      </c>
      <c r="EB189">
        <v>0.00106189765250334</v>
      </c>
      <c r="EC189">
        <v>-8.23004791133579e-07</v>
      </c>
      <c r="ED189">
        <v>1.95222372915411e-10</v>
      </c>
      <c r="EE189">
        <v>0.0605696754882689</v>
      </c>
      <c r="EF189">
        <v>0.0242991256848972</v>
      </c>
      <c r="EG189">
        <v>-0.00102667963148939</v>
      </c>
      <c r="EH189">
        <v>2.21636158600722e-05</v>
      </c>
      <c r="EI189">
        <v>2</v>
      </c>
      <c r="EJ189">
        <v>2037</v>
      </c>
      <c r="EK189">
        <v>1</v>
      </c>
      <c r="EL189">
        <v>24</v>
      </c>
      <c r="EM189">
        <v>10.5</v>
      </c>
      <c r="EN189">
        <v>10.4</v>
      </c>
      <c r="EO189">
        <v>2</v>
      </c>
      <c r="EP189">
        <v>511.571</v>
      </c>
      <c r="EQ189">
        <v>527.672</v>
      </c>
      <c r="ER189">
        <v>22.6975</v>
      </c>
      <c r="ES189">
        <v>25.4458</v>
      </c>
      <c r="ET189">
        <v>30.0001</v>
      </c>
      <c r="EU189">
        <v>25.3192</v>
      </c>
      <c r="EV189">
        <v>25.2821</v>
      </c>
      <c r="EW189">
        <v>27.1309</v>
      </c>
      <c r="EX189">
        <v>26.5707</v>
      </c>
      <c r="EY189">
        <v>100</v>
      </c>
      <c r="EZ189">
        <v>22.7062</v>
      </c>
      <c r="FA189">
        <v>591.27</v>
      </c>
      <c r="FB189">
        <v>20</v>
      </c>
      <c r="FC189">
        <v>102.325</v>
      </c>
      <c r="FD189">
        <v>102.1</v>
      </c>
    </row>
    <row r="190" spans="1:160">
      <c r="A190">
        <v>174</v>
      </c>
      <c r="B190">
        <v>1604418574.6</v>
      </c>
      <c r="C190">
        <v>345.5</v>
      </c>
      <c r="D190" t="s">
        <v>619</v>
      </c>
      <c r="E190" t="s">
        <v>620</v>
      </c>
      <c r="F190">
        <v>1604418574.6</v>
      </c>
      <c r="G190">
        <f>BY190*AE190*(BU190-BV190)/(100*BN190*(1000-AE190*BU190))</f>
        <v>0</v>
      </c>
      <c r="H190">
        <f>BY190*AE190*(BT190-BS190*(1000-AE190*BV190)/(1000-AE190*BU190))/(100*BN190)</f>
        <v>0</v>
      </c>
      <c r="I190">
        <f>BS190 - IF(AE190&gt;1, H190*BN190*100.0/(AG190*CG190), 0)</f>
        <v>0</v>
      </c>
      <c r="J190">
        <f>((P190-G190/2)*I190-H190)/(P190+G190/2)</f>
        <v>0</v>
      </c>
      <c r="K190">
        <f>J190*(BZ190+CA190)/1000.0</f>
        <v>0</v>
      </c>
      <c r="L190">
        <f>(BS190 - IF(AE190&gt;1, H190*BN190*100.0/(AG190*CG190), 0))*(BZ190+CA190)/1000.0</f>
        <v>0</v>
      </c>
      <c r="M190">
        <f>2.0/((1/O190-1/N190)+SIGN(O190)*SQRT((1/O190-1/N190)*(1/O190-1/N190) + 4*BO190/((BO190+1)*(BO190+1))*(2*1/O190*1/N190-1/N190*1/N190)))</f>
        <v>0</v>
      </c>
      <c r="N190">
        <f>IF(LEFT(BP190,1)&lt;&gt;"0",IF(LEFT(BP190,1)="1",3.0,BQ190),$D$5+$E$5*(CG190*BZ190/($K$5*1000))+$F$5*(CG190*BZ190/($K$5*1000))*MAX(MIN(BN190,$J$5),$I$5)*MAX(MIN(BN190,$J$5),$I$5)+$G$5*MAX(MIN(BN190,$J$5),$I$5)*(CG190*BZ190/($K$5*1000))+$H$5*(CG190*BZ190/($K$5*1000))*(CG190*BZ190/($K$5*1000)))</f>
        <v>0</v>
      </c>
      <c r="O190">
        <f>G190*(1000-(1000*0.61365*exp(17.502*S190/(240.97+S190))/(BZ190+CA190)+BU190)/2)/(1000*0.61365*exp(17.502*S190/(240.97+S190))/(BZ190+CA190)-BU190)</f>
        <v>0</v>
      </c>
      <c r="P190">
        <f>1/((BO190+1)/(M190/1.6)+1/(N190/1.37)) + BO190/((BO190+1)/(M190/1.6) + BO190/(N190/1.37))</f>
        <v>0</v>
      </c>
      <c r="Q190">
        <f>(BK190*BM190)</f>
        <v>0</v>
      </c>
      <c r="R190">
        <f>(CB190+(Q190+2*0.95*5.67E-8*(((CB190+$B$7)+273)^4-(CB190+273)^4)-44100*G190)/(1.84*29.3*N190+8*0.95*5.67E-8*(CB190+273)^3))</f>
        <v>0</v>
      </c>
      <c r="S190">
        <f>($C$7*CC190+$D$7*CD190+$E$7*R190)</f>
        <v>0</v>
      </c>
      <c r="T190">
        <f>0.61365*exp(17.502*S190/(240.97+S190))</f>
        <v>0</v>
      </c>
      <c r="U190">
        <f>(V190/W190*100)</f>
        <v>0</v>
      </c>
      <c r="V190">
        <f>BU190*(BZ190+CA190)/1000</f>
        <v>0</v>
      </c>
      <c r="W190">
        <f>0.61365*exp(17.502*CB190/(240.97+CB190))</f>
        <v>0</v>
      </c>
      <c r="X190">
        <f>(T190-BU190*(BZ190+CA190)/1000)</f>
        <v>0</v>
      </c>
      <c r="Y190">
        <f>(-G190*44100)</f>
        <v>0</v>
      </c>
      <c r="Z190">
        <f>2*29.3*N190*0.92*(CB190-S190)</f>
        <v>0</v>
      </c>
      <c r="AA190">
        <f>2*0.95*5.67E-8*(((CB190+$B$7)+273)^4-(S190+273)^4)</f>
        <v>0</v>
      </c>
      <c r="AB190">
        <f>Q190+AA190+Y190+Z190</f>
        <v>0</v>
      </c>
      <c r="AC190">
        <v>0</v>
      </c>
      <c r="AD190">
        <v>0</v>
      </c>
      <c r="AE190">
        <f>IF(AC190*$H$13&gt;=AG190,1.0,(AG190/(AG190-AC190*$H$13)))</f>
        <v>0</v>
      </c>
      <c r="AF190">
        <f>(AE190-1)*100</f>
        <v>0</v>
      </c>
      <c r="AG190">
        <f>MAX(0,($B$13+$C$13*CG190)/(1+$D$13*CG190)*BZ190/(CB190+273)*$E$13)</f>
        <v>0</v>
      </c>
      <c r="AH190" t="s">
        <v>271</v>
      </c>
      <c r="AI190" t="s">
        <v>271</v>
      </c>
      <c r="AJ190">
        <v>0</v>
      </c>
      <c r="AK190">
        <v>0</v>
      </c>
      <c r="AL190">
        <f>AK190-AJ190</f>
        <v>0</v>
      </c>
      <c r="AM190">
        <f>AL190/AK190</f>
        <v>0</v>
      </c>
      <c r="AN190">
        <v>0</v>
      </c>
      <c r="AO190" t="s">
        <v>271</v>
      </c>
      <c r="AP190" t="s">
        <v>271</v>
      </c>
      <c r="AQ190">
        <v>0</v>
      </c>
      <c r="AR190">
        <v>0</v>
      </c>
      <c r="AS190">
        <f>1-AQ190/AR190</f>
        <v>0</v>
      </c>
      <c r="AT190">
        <v>0.5</v>
      </c>
      <c r="AU190">
        <f>BK190</f>
        <v>0</v>
      </c>
      <c r="AV190">
        <f>H190</f>
        <v>0</v>
      </c>
      <c r="AW190">
        <f>AS190*AT190*AU190</f>
        <v>0</v>
      </c>
      <c r="AX190">
        <f>BC190/AR190</f>
        <v>0</v>
      </c>
      <c r="AY190">
        <f>(AV190-AN190)/AU190</f>
        <v>0</v>
      </c>
      <c r="AZ190">
        <f>(AK190-AR190)/AR190</f>
        <v>0</v>
      </c>
      <c r="BA190" t="s">
        <v>271</v>
      </c>
      <c r="BB190">
        <v>0</v>
      </c>
      <c r="BC190">
        <f>AR190-BB190</f>
        <v>0</v>
      </c>
      <c r="BD190">
        <f>(AR190-AQ190)/(AR190-BB190)</f>
        <v>0</v>
      </c>
      <c r="BE190">
        <f>(AK190-AR190)/(AK190-BB190)</f>
        <v>0</v>
      </c>
      <c r="BF190">
        <f>(AR190-AQ190)/(AR190-AJ190)</f>
        <v>0</v>
      </c>
      <c r="BG190">
        <f>(AK190-AR190)/(AK190-AJ190)</f>
        <v>0</v>
      </c>
      <c r="BH190">
        <f>(BD190*BB190/AQ190)</f>
        <v>0</v>
      </c>
      <c r="BI190">
        <f>(1-BH190)</f>
        <v>0</v>
      </c>
      <c r="BJ190">
        <f>$B$11*CH190+$C$11*CI190+$F$11*CJ190*(1-CM190)</f>
        <v>0</v>
      </c>
      <c r="BK190">
        <f>BJ190*BL190</f>
        <v>0</v>
      </c>
      <c r="BL190">
        <f>($B$11*$D$9+$C$11*$D$9+$F$11*((CW190+CO190)/MAX(CW190+CO190+CX190, 0.1)*$I$9+CX190/MAX(CW190+CO190+CX190, 0.1)*$J$9))/($B$11+$C$11+$F$11)</f>
        <v>0</v>
      </c>
      <c r="BM190">
        <f>($B$11*$K$9+$C$11*$K$9+$F$11*((CW190+CO190)/MAX(CW190+CO190+CX190, 0.1)*$P$9+CX190/MAX(CW190+CO190+CX190, 0.1)*$Q$9))/($B$11+$C$11+$F$11)</f>
        <v>0</v>
      </c>
      <c r="BN190">
        <v>6</v>
      </c>
      <c r="BO190">
        <v>0.5</v>
      </c>
      <c r="BP190" t="s">
        <v>272</v>
      </c>
      <c r="BQ190">
        <v>2</v>
      </c>
      <c r="BR190">
        <v>1604418574.6</v>
      </c>
      <c r="BS190">
        <v>543.857</v>
      </c>
      <c r="BT190">
        <v>582.142</v>
      </c>
      <c r="BU190">
        <v>21.7565</v>
      </c>
      <c r="BV190">
        <v>20.0525</v>
      </c>
      <c r="BW190">
        <v>543.769</v>
      </c>
      <c r="BX190">
        <v>21.4286</v>
      </c>
      <c r="BY190">
        <v>500.055</v>
      </c>
      <c r="BZ190">
        <v>100.537</v>
      </c>
      <c r="CA190">
        <v>0.100087</v>
      </c>
      <c r="CB190">
        <v>25.1367</v>
      </c>
      <c r="CC190">
        <v>24.9836</v>
      </c>
      <c r="CD190">
        <v>999.9</v>
      </c>
      <c r="CE190">
        <v>0</v>
      </c>
      <c r="CF190">
        <v>0</v>
      </c>
      <c r="CG190">
        <v>9986.88</v>
      </c>
      <c r="CH190">
        <v>0</v>
      </c>
      <c r="CI190">
        <v>1.06395</v>
      </c>
      <c r="CJ190">
        <v>1199.91</v>
      </c>
      <c r="CK190">
        <v>0.967003</v>
      </c>
      <c r="CL190">
        <v>0.0329973</v>
      </c>
      <c r="CM190">
        <v>0</v>
      </c>
      <c r="CN190">
        <v>2.9721</v>
      </c>
      <c r="CO190">
        <v>0</v>
      </c>
      <c r="CP190">
        <v>9042.22</v>
      </c>
      <c r="CQ190">
        <v>11400.6</v>
      </c>
      <c r="CR190">
        <v>38.125</v>
      </c>
      <c r="CS190">
        <v>41.187</v>
      </c>
      <c r="CT190">
        <v>39.562</v>
      </c>
      <c r="CU190">
        <v>39.875</v>
      </c>
      <c r="CV190">
        <v>38.375</v>
      </c>
      <c r="CW190">
        <v>1160.32</v>
      </c>
      <c r="CX190">
        <v>39.59</v>
      </c>
      <c r="CY190">
        <v>0</v>
      </c>
      <c r="CZ190">
        <v>1604418574.7</v>
      </c>
      <c r="DA190">
        <v>0</v>
      </c>
      <c r="DB190">
        <v>2.593332</v>
      </c>
      <c r="DC190">
        <v>0.0740077097752143</v>
      </c>
      <c r="DD190">
        <v>457.766153921549</v>
      </c>
      <c r="DE190">
        <v>8988.6968</v>
      </c>
      <c r="DF190">
        <v>15</v>
      </c>
      <c r="DG190">
        <v>1604417947.1</v>
      </c>
      <c r="DH190" t="s">
        <v>273</v>
      </c>
      <c r="DI190">
        <v>1604417940.1</v>
      </c>
      <c r="DJ190">
        <v>1604417947.1</v>
      </c>
      <c r="DK190">
        <v>1</v>
      </c>
      <c r="DL190">
        <v>-0.134</v>
      </c>
      <c r="DM190">
        <v>0.013</v>
      </c>
      <c r="DN190">
        <v>0.037</v>
      </c>
      <c r="DO190">
        <v>0.31</v>
      </c>
      <c r="DP190">
        <v>420</v>
      </c>
      <c r="DQ190">
        <v>20</v>
      </c>
      <c r="DR190">
        <v>0.08</v>
      </c>
      <c r="DS190">
        <v>0.06</v>
      </c>
      <c r="DT190">
        <v>0</v>
      </c>
      <c r="DU190">
        <v>0</v>
      </c>
      <c r="DV190" t="s">
        <v>274</v>
      </c>
      <c r="DW190">
        <v>100</v>
      </c>
      <c r="DX190">
        <v>100</v>
      </c>
      <c r="DY190">
        <v>0.088</v>
      </c>
      <c r="DZ190">
        <v>0.3279</v>
      </c>
      <c r="EA190">
        <v>-0.278027610152098</v>
      </c>
      <c r="EB190">
        <v>0.00106189765250334</v>
      </c>
      <c r="EC190">
        <v>-8.23004791133579e-07</v>
      </c>
      <c r="ED190">
        <v>1.95222372915411e-10</v>
      </c>
      <c r="EE190">
        <v>0.0605696754882689</v>
      </c>
      <c r="EF190">
        <v>0.0242991256848972</v>
      </c>
      <c r="EG190">
        <v>-0.00102667963148939</v>
      </c>
      <c r="EH190">
        <v>2.21636158600722e-05</v>
      </c>
      <c r="EI190">
        <v>2</v>
      </c>
      <c r="EJ190">
        <v>2037</v>
      </c>
      <c r="EK190">
        <v>1</v>
      </c>
      <c r="EL190">
        <v>24</v>
      </c>
      <c r="EM190">
        <v>10.6</v>
      </c>
      <c r="EN190">
        <v>10.5</v>
      </c>
      <c r="EO190">
        <v>2</v>
      </c>
      <c r="EP190">
        <v>511.728</v>
      </c>
      <c r="EQ190">
        <v>527.596</v>
      </c>
      <c r="ER190">
        <v>22.7</v>
      </c>
      <c r="ES190">
        <v>25.4452</v>
      </c>
      <c r="ET190">
        <v>30</v>
      </c>
      <c r="EU190">
        <v>25.3192</v>
      </c>
      <c r="EV190">
        <v>25.2821</v>
      </c>
      <c r="EW190">
        <v>27.2272</v>
      </c>
      <c r="EX190">
        <v>26.5707</v>
      </c>
      <c r="EY190">
        <v>100</v>
      </c>
      <c r="EZ190">
        <v>22.7124</v>
      </c>
      <c r="FA190">
        <v>591.27</v>
      </c>
      <c r="FB190">
        <v>20</v>
      </c>
      <c r="FC190">
        <v>102.325</v>
      </c>
      <c r="FD190">
        <v>102.099</v>
      </c>
    </row>
    <row r="191" spans="1:160">
      <c r="A191">
        <v>175</v>
      </c>
      <c r="B191">
        <v>1604418576.6</v>
      </c>
      <c r="C191">
        <v>347.5</v>
      </c>
      <c r="D191" t="s">
        <v>621</v>
      </c>
      <c r="E191" t="s">
        <v>622</v>
      </c>
      <c r="F191">
        <v>1604418576.6</v>
      </c>
      <c r="G191">
        <f>BY191*AE191*(BU191-BV191)/(100*BN191*(1000-AE191*BU191))</f>
        <v>0</v>
      </c>
      <c r="H191">
        <f>BY191*AE191*(BT191-BS191*(1000-AE191*BV191)/(1000-AE191*BU191))/(100*BN191)</f>
        <v>0</v>
      </c>
      <c r="I191">
        <f>BS191 - IF(AE191&gt;1, H191*BN191*100.0/(AG191*CG191), 0)</f>
        <v>0</v>
      </c>
      <c r="J191">
        <f>((P191-G191/2)*I191-H191)/(P191+G191/2)</f>
        <v>0</v>
      </c>
      <c r="K191">
        <f>J191*(BZ191+CA191)/1000.0</f>
        <v>0</v>
      </c>
      <c r="L191">
        <f>(BS191 - IF(AE191&gt;1, H191*BN191*100.0/(AG191*CG191), 0))*(BZ191+CA191)/1000.0</f>
        <v>0</v>
      </c>
      <c r="M191">
        <f>2.0/((1/O191-1/N191)+SIGN(O191)*SQRT((1/O191-1/N191)*(1/O191-1/N191) + 4*BO191/((BO191+1)*(BO191+1))*(2*1/O191*1/N191-1/N191*1/N191)))</f>
        <v>0</v>
      </c>
      <c r="N191">
        <f>IF(LEFT(BP191,1)&lt;&gt;"0",IF(LEFT(BP191,1)="1",3.0,BQ191),$D$5+$E$5*(CG191*BZ191/($K$5*1000))+$F$5*(CG191*BZ191/($K$5*1000))*MAX(MIN(BN191,$J$5),$I$5)*MAX(MIN(BN191,$J$5),$I$5)+$G$5*MAX(MIN(BN191,$J$5),$I$5)*(CG191*BZ191/($K$5*1000))+$H$5*(CG191*BZ191/($K$5*1000))*(CG191*BZ191/($K$5*1000)))</f>
        <v>0</v>
      </c>
      <c r="O191">
        <f>G191*(1000-(1000*0.61365*exp(17.502*S191/(240.97+S191))/(BZ191+CA191)+BU191)/2)/(1000*0.61365*exp(17.502*S191/(240.97+S191))/(BZ191+CA191)-BU191)</f>
        <v>0</v>
      </c>
      <c r="P191">
        <f>1/((BO191+1)/(M191/1.6)+1/(N191/1.37)) + BO191/((BO191+1)/(M191/1.6) + BO191/(N191/1.37))</f>
        <v>0</v>
      </c>
      <c r="Q191">
        <f>(BK191*BM191)</f>
        <v>0</v>
      </c>
      <c r="R191">
        <f>(CB191+(Q191+2*0.95*5.67E-8*(((CB191+$B$7)+273)^4-(CB191+273)^4)-44100*G191)/(1.84*29.3*N191+8*0.95*5.67E-8*(CB191+273)^3))</f>
        <v>0</v>
      </c>
      <c r="S191">
        <f>($C$7*CC191+$D$7*CD191+$E$7*R191)</f>
        <v>0</v>
      </c>
      <c r="T191">
        <f>0.61365*exp(17.502*S191/(240.97+S191))</f>
        <v>0</v>
      </c>
      <c r="U191">
        <f>(V191/W191*100)</f>
        <v>0</v>
      </c>
      <c r="V191">
        <f>BU191*(BZ191+CA191)/1000</f>
        <v>0</v>
      </c>
      <c r="W191">
        <f>0.61365*exp(17.502*CB191/(240.97+CB191))</f>
        <v>0</v>
      </c>
      <c r="X191">
        <f>(T191-BU191*(BZ191+CA191)/1000)</f>
        <v>0</v>
      </c>
      <c r="Y191">
        <f>(-G191*44100)</f>
        <v>0</v>
      </c>
      <c r="Z191">
        <f>2*29.3*N191*0.92*(CB191-S191)</f>
        <v>0</v>
      </c>
      <c r="AA191">
        <f>2*0.95*5.67E-8*(((CB191+$B$7)+273)^4-(S191+273)^4)</f>
        <v>0</v>
      </c>
      <c r="AB191">
        <f>Q191+AA191+Y191+Z191</f>
        <v>0</v>
      </c>
      <c r="AC191">
        <v>0</v>
      </c>
      <c r="AD191">
        <v>0</v>
      </c>
      <c r="AE191">
        <f>IF(AC191*$H$13&gt;=AG191,1.0,(AG191/(AG191-AC191*$H$13)))</f>
        <v>0</v>
      </c>
      <c r="AF191">
        <f>(AE191-1)*100</f>
        <v>0</v>
      </c>
      <c r="AG191">
        <f>MAX(0,($B$13+$C$13*CG191)/(1+$D$13*CG191)*BZ191/(CB191+273)*$E$13)</f>
        <v>0</v>
      </c>
      <c r="AH191" t="s">
        <v>271</v>
      </c>
      <c r="AI191" t="s">
        <v>271</v>
      </c>
      <c r="AJ191">
        <v>0</v>
      </c>
      <c r="AK191">
        <v>0</v>
      </c>
      <c r="AL191">
        <f>AK191-AJ191</f>
        <v>0</v>
      </c>
      <c r="AM191">
        <f>AL191/AK191</f>
        <v>0</v>
      </c>
      <c r="AN191">
        <v>0</v>
      </c>
      <c r="AO191" t="s">
        <v>271</v>
      </c>
      <c r="AP191" t="s">
        <v>271</v>
      </c>
      <c r="AQ191">
        <v>0</v>
      </c>
      <c r="AR191">
        <v>0</v>
      </c>
      <c r="AS191">
        <f>1-AQ191/AR191</f>
        <v>0</v>
      </c>
      <c r="AT191">
        <v>0.5</v>
      </c>
      <c r="AU191">
        <f>BK191</f>
        <v>0</v>
      </c>
      <c r="AV191">
        <f>H191</f>
        <v>0</v>
      </c>
      <c r="AW191">
        <f>AS191*AT191*AU191</f>
        <v>0</v>
      </c>
      <c r="AX191">
        <f>BC191/AR191</f>
        <v>0</v>
      </c>
      <c r="AY191">
        <f>(AV191-AN191)/AU191</f>
        <v>0</v>
      </c>
      <c r="AZ191">
        <f>(AK191-AR191)/AR191</f>
        <v>0</v>
      </c>
      <c r="BA191" t="s">
        <v>271</v>
      </c>
      <c r="BB191">
        <v>0</v>
      </c>
      <c r="BC191">
        <f>AR191-BB191</f>
        <v>0</v>
      </c>
      <c r="BD191">
        <f>(AR191-AQ191)/(AR191-BB191)</f>
        <v>0</v>
      </c>
      <c r="BE191">
        <f>(AK191-AR191)/(AK191-BB191)</f>
        <v>0</v>
      </c>
      <c r="BF191">
        <f>(AR191-AQ191)/(AR191-AJ191)</f>
        <v>0</v>
      </c>
      <c r="BG191">
        <f>(AK191-AR191)/(AK191-AJ191)</f>
        <v>0</v>
      </c>
      <c r="BH191">
        <f>(BD191*BB191/AQ191)</f>
        <v>0</v>
      </c>
      <c r="BI191">
        <f>(1-BH191)</f>
        <v>0</v>
      </c>
      <c r="BJ191">
        <f>$B$11*CH191+$C$11*CI191+$F$11*CJ191*(1-CM191)</f>
        <v>0</v>
      </c>
      <c r="BK191">
        <f>BJ191*BL191</f>
        <v>0</v>
      </c>
      <c r="BL191">
        <f>($B$11*$D$9+$C$11*$D$9+$F$11*((CW191+CO191)/MAX(CW191+CO191+CX191, 0.1)*$I$9+CX191/MAX(CW191+CO191+CX191, 0.1)*$J$9))/($B$11+$C$11+$F$11)</f>
        <v>0</v>
      </c>
      <c r="BM191">
        <f>($B$11*$K$9+$C$11*$K$9+$F$11*((CW191+CO191)/MAX(CW191+CO191+CX191, 0.1)*$P$9+CX191/MAX(CW191+CO191+CX191, 0.1)*$Q$9))/($B$11+$C$11+$F$11)</f>
        <v>0</v>
      </c>
      <c r="BN191">
        <v>6</v>
      </c>
      <c r="BO191">
        <v>0.5</v>
      </c>
      <c r="BP191" t="s">
        <v>272</v>
      </c>
      <c r="BQ191">
        <v>2</v>
      </c>
      <c r="BR191">
        <v>1604418576.6</v>
      </c>
      <c r="BS191">
        <v>547.014</v>
      </c>
      <c r="BT191">
        <v>585.722</v>
      </c>
      <c r="BU191">
        <v>21.7576</v>
      </c>
      <c r="BV191">
        <v>20.0526</v>
      </c>
      <c r="BW191">
        <v>546.926</v>
      </c>
      <c r="BX191">
        <v>21.4297</v>
      </c>
      <c r="BY191">
        <v>500.063</v>
      </c>
      <c r="BZ191">
        <v>100.537</v>
      </c>
      <c r="CA191">
        <v>0.099625</v>
      </c>
      <c r="CB191">
        <v>25.1373</v>
      </c>
      <c r="CC191">
        <v>24.9854</v>
      </c>
      <c r="CD191">
        <v>999.9</v>
      </c>
      <c r="CE191">
        <v>0</v>
      </c>
      <c r="CF191">
        <v>0</v>
      </c>
      <c r="CG191">
        <v>10037.5</v>
      </c>
      <c r="CH191">
        <v>0</v>
      </c>
      <c r="CI191">
        <v>1.06395</v>
      </c>
      <c r="CJ191">
        <v>1199.92</v>
      </c>
      <c r="CK191">
        <v>0.967003</v>
      </c>
      <c r="CL191">
        <v>0.0329973</v>
      </c>
      <c r="CM191">
        <v>0</v>
      </c>
      <c r="CN191">
        <v>2.9577</v>
      </c>
      <c r="CO191">
        <v>0</v>
      </c>
      <c r="CP191">
        <v>9056.04</v>
      </c>
      <c r="CQ191">
        <v>11400.7</v>
      </c>
      <c r="CR191">
        <v>38.125</v>
      </c>
      <c r="CS191">
        <v>41.187</v>
      </c>
      <c r="CT191">
        <v>39.562</v>
      </c>
      <c r="CU191">
        <v>39.875</v>
      </c>
      <c r="CV191">
        <v>38.375</v>
      </c>
      <c r="CW191">
        <v>1160.33</v>
      </c>
      <c r="CX191">
        <v>39.59</v>
      </c>
      <c r="CY191">
        <v>0</v>
      </c>
      <c r="CZ191">
        <v>1604418576.5</v>
      </c>
      <c r="DA191">
        <v>0</v>
      </c>
      <c r="DB191">
        <v>2.6135</v>
      </c>
      <c r="DC191">
        <v>0.702153859292946</v>
      </c>
      <c r="DD191">
        <v>454.735384051513</v>
      </c>
      <c r="DE191">
        <v>9000.18576923077</v>
      </c>
      <c r="DF191">
        <v>15</v>
      </c>
      <c r="DG191">
        <v>1604417947.1</v>
      </c>
      <c r="DH191" t="s">
        <v>273</v>
      </c>
      <c r="DI191">
        <v>1604417940.1</v>
      </c>
      <c r="DJ191">
        <v>1604417947.1</v>
      </c>
      <c r="DK191">
        <v>1</v>
      </c>
      <c r="DL191">
        <v>-0.134</v>
      </c>
      <c r="DM191">
        <v>0.013</v>
      </c>
      <c r="DN191">
        <v>0.037</v>
      </c>
      <c r="DO191">
        <v>0.31</v>
      </c>
      <c r="DP191">
        <v>420</v>
      </c>
      <c r="DQ191">
        <v>20</v>
      </c>
      <c r="DR191">
        <v>0.08</v>
      </c>
      <c r="DS191">
        <v>0.06</v>
      </c>
      <c r="DT191">
        <v>0</v>
      </c>
      <c r="DU191">
        <v>0</v>
      </c>
      <c r="DV191" t="s">
        <v>274</v>
      </c>
      <c r="DW191">
        <v>100</v>
      </c>
      <c r="DX191">
        <v>100</v>
      </c>
      <c r="DY191">
        <v>0.088</v>
      </c>
      <c r="DZ191">
        <v>0.3279</v>
      </c>
      <c r="EA191">
        <v>-0.278027610152098</v>
      </c>
      <c r="EB191">
        <v>0.00106189765250334</v>
      </c>
      <c r="EC191">
        <v>-8.23004791133579e-07</v>
      </c>
      <c r="ED191">
        <v>1.95222372915411e-10</v>
      </c>
      <c r="EE191">
        <v>0.0605696754882689</v>
      </c>
      <c r="EF191">
        <v>0.0242991256848972</v>
      </c>
      <c r="EG191">
        <v>-0.00102667963148939</v>
      </c>
      <c r="EH191">
        <v>2.21636158600722e-05</v>
      </c>
      <c r="EI191">
        <v>2</v>
      </c>
      <c r="EJ191">
        <v>2037</v>
      </c>
      <c r="EK191">
        <v>1</v>
      </c>
      <c r="EL191">
        <v>24</v>
      </c>
      <c r="EM191">
        <v>10.6</v>
      </c>
      <c r="EN191">
        <v>10.5</v>
      </c>
      <c r="EO191">
        <v>2</v>
      </c>
      <c r="EP191">
        <v>511.677</v>
      </c>
      <c r="EQ191">
        <v>527.577</v>
      </c>
      <c r="ER191">
        <v>22.7032</v>
      </c>
      <c r="ES191">
        <v>25.4452</v>
      </c>
      <c r="ET191">
        <v>30</v>
      </c>
      <c r="EU191">
        <v>25.3182</v>
      </c>
      <c r="EV191">
        <v>25.2821</v>
      </c>
      <c r="EW191">
        <v>27.3662</v>
      </c>
      <c r="EX191">
        <v>26.5707</v>
      </c>
      <c r="EY191">
        <v>100</v>
      </c>
      <c r="EZ191">
        <v>22.7124</v>
      </c>
      <c r="FA191">
        <v>596.38</v>
      </c>
      <c r="FB191">
        <v>20</v>
      </c>
      <c r="FC191">
        <v>102.326</v>
      </c>
      <c r="FD191">
        <v>102.1</v>
      </c>
    </row>
    <row r="192" spans="1:160">
      <c r="A192">
        <v>176</v>
      </c>
      <c r="B192">
        <v>1604418578.6</v>
      </c>
      <c r="C192">
        <v>349.5</v>
      </c>
      <c r="D192" t="s">
        <v>623</v>
      </c>
      <c r="E192" t="s">
        <v>624</v>
      </c>
      <c r="F192">
        <v>1604418578.6</v>
      </c>
      <c r="G192">
        <f>BY192*AE192*(BU192-BV192)/(100*BN192*(1000-AE192*BU192))</f>
        <v>0</v>
      </c>
      <c r="H192">
        <f>BY192*AE192*(BT192-BS192*(1000-AE192*BV192)/(1000-AE192*BU192))/(100*BN192)</f>
        <v>0</v>
      </c>
      <c r="I192">
        <f>BS192 - IF(AE192&gt;1, H192*BN192*100.0/(AG192*CG192), 0)</f>
        <v>0</v>
      </c>
      <c r="J192">
        <f>((P192-G192/2)*I192-H192)/(P192+G192/2)</f>
        <v>0</v>
      </c>
      <c r="K192">
        <f>J192*(BZ192+CA192)/1000.0</f>
        <v>0</v>
      </c>
      <c r="L192">
        <f>(BS192 - IF(AE192&gt;1, H192*BN192*100.0/(AG192*CG192), 0))*(BZ192+CA192)/1000.0</f>
        <v>0</v>
      </c>
      <c r="M192">
        <f>2.0/((1/O192-1/N192)+SIGN(O192)*SQRT((1/O192-1/N192)*(1/O192-1/N192) + 4*BO192/((BO192+1)*(BO192+1))*(2*1/O192*1/N192-1/N192*1/N192)))</f>
        <v>0</v>
      </c>
      <c r="N192">
        <f>IF(LEFT(BP192,1)&lt;&gt;"0",IF(LEFT(BP192,1)="1",3.0,BQ192),$D$5+$E$5*(CG192*BZ192/($K$5*1000))+$F$5*(CG192*BZ192/($K$5*1000))*MAX(MIN(BN192,$J$5),$I$5)*MAX(MIN(BN192,$J$5),$I$5)+$G$5*MAX(MIN(BN192,$J$5),$I$5)*(CG192*BZ192/($K$5*1000))+$H$5*(CG192*BZ192/($K$5*1000))*(CG192*BZ192/($K$5*1000)))</f>
        <v>0</v>
      </c>
      <c r="O192">
        <f>G192*(1000-(1000*0.61365*exp(17.502*S192/(240.97+S192))/(BZ192+CA192)+BU192)/2)/(1000*0.61365*exp(17.502*S192/(240.97+S192))/(BZ192+CA192)-BU192)</f>
        <v>0</v>
      </c>
      <c r="P192">
        <f>1/((BO192+1)/(M192/1.6)+1/(N192/1.37)) + BO192/((BO192+1)/(M192/1.6) + BO192/(N192/1.37))</f>
        <v>0</v>
      </c>
      <c r="Q192">
        <f>(BK192*BM192)</f>
        <v>0</v>
      </c>
      <c r="R192">
        <f>(CB192+(Q192+2*0.95*5.67E-8*(((CB192+$B$7)+273)^4-(CB192+273)^4)-44100*G192)/(1.84*29.3*N192+8*0.95*5.67E-8*(CB192+273)^3))</f>
        <v>0</v>
      </c>
      <c r="S192">
        <f>($C$7*CC192+$D$7*CD192+$E$7*R192)</f>
        <v>0</v>
      </c>
      <c r="T192">
        <f>0.61365*exp(17.502*S192/(240.97+S192))</f>
        <v>0</v>
      </c>
      <c r="U192">
        <f>(V192/W192*100)</f>
        <v>0</v>
      </c>
      <c r="V192">
        <f>BU192*(BZ192+CA192)/1000</f>
        <v>0</v>
      </c>
      <c r="W192">
        <f>0.61365*exp(17.502*CB192/(240.97+CB192))</f>
        <v>0</v>
      </c>
      <c r="X192">
        <f>(T192-BU192*(BZ192+CA192)/1000)</f>
        <v>0</v>
      </c>
      <c r="Y192">
        <f>(-G192*44100)</f>
        <v>0</v>
      </c>
      <c r="Z192">
        <f>2*29.3*N192*0.92*(CB192-S192)</f>
        <v>0</v>
      </c>
      <c r="AA192">
        <f>2*0.95*5.67E-8*(((CB192+$B$7)+273)^4-(S192+273)^4)</f>
        <v>0</v>
      </c>
      <c r="AB192">
        <f>Q192+AA192+Y192+Z192</f>
        <v>0</v>
      </c>
      <c r="AC192">
        <v>0</v>
      </c>
      <c r="AD192">
        <v>0</v>
      </c>
      <c r="AE192">
        <f>IF(AC192*$H$13&gt;=AG192,1.0,(AG192/(AG192-AC192*$H$13)))</f>
        <v>0</v>
      </c>
      <c r="AF192">
        <f>(AE192-1)*100</f>
        <v>0</v>
      </c>
      <c r="AG192">
        <f>MAX(0,($B$13+$C$13*CG192)/(1+$D$13*CG192)*BZ192/(CB192+273)*$E$13)</f>
        <v>0</v>
      </c>
      <c r="AH192" t="s">
        <v>271</v>
      </c>
      <c r="AI192" t="s">
        <v>271</v>
      </c>
      <c r="AJ192">
        <v>0</v>
      </c>
      <c r="AK192">
        <v>0</v>
      </c>
      <c r="AL192">
        <f>AK192-AJ192</f>
        <v>0</v>
      </c>
      <c r="AM192">
        <f>AL192/AK192</f>
        <v>0</v>
      </c>
      <c r="AN192">
        <v>0</v>
      </c>
      <c r="AO192" t="s">
        <v>271</v>
      </c>
      <c r="AP192" t="s">
        <v>271</v>
      </c>
      <c r="AQ192">
        <v>0</v>
      </c>
      <c r="AR192">
        <v>0</v>
      </c>
      <c r="AS192">
        <f>1-AQ192/AR192</f>
        <v>0</v>
      </c>
      <c r="AT192">
        <v>0.5</v>
      </c>
      <c r="AU192">
        <f>BK192</f>
        <v>0</v>
      </c>
      <c r="AV192">
        <f>H192</f>
        <v>0</v>
      </c>
      <c r="AW192">
        <f>AS192*AT192*AU192</f>
        <v>0</v>
      </c>
      <c r="AX192">
        <f>BC192/AR192</f>
        <v>0</v>
      </c>
      <c r="AY192">
        <f>(AV192-AN192)/AU192</f>
        <v>0</v>
      </c>
      <c r="AZ192">
        <f>(AK192-AR192)/AR192</f>
        <v>0</v>
      </c>
      <c r="BA192" t="s">
        <v>271</v>
      </c>
      <c r="BB192">
        <v>0</v>
      </c>
      <c r="BC192">
        <f>AR192-BB192</f>
        <v>0</v>
      </c>
      <c r="BD192">
        <f>(AR192-AQ192)/(AR192-BB192)</f>
        <v>0</v>
      </c>
      <c r="BE192">
        <f>(AK192-AR192)/(AK192-BB192)</f>
        <v>0</v>
      </c>
      <c r="BF192">
        <f>(AR192-AQ192)/(AR192-AJ192)</f>
        <v>0</v>
      </c>
      <c r="BG192">
        <f>(AK192-AR192)/(AK192-AJ192)</f>
        <v>0</v>
      </c>
      <c r="BH192">
        <f>(BD192*BB192/AQ192)</f>
        <v>0</v>
      </c>
      <c r="BI192">
        <f>(1-BH192)</f>
        <v>0</v>
      </c>
      <c r="BJ192">
        <f>$B$11*CH192+$C$11*CI192+$F$11*CJ192*(1-CM192)</f>
        <v>0</v>
      </c>
      <c r="BK192">
        <f>BJ192*BL192</f>
        <v>0</v>
      </c>
      <c r="BL192">
        <f>($B$11*$D$9+$C$11*$D$9+$F$11*((CW192+CO192)/MAX(CW192+CO192+CX192, 0.1)*$I$9+CX192/MAX(CW192+CO192+CX192, 0.1)*$J$9))/($B$11+$C$11+$F$11)</f>
        <v>0</v>
      </c>
      <c r="BM192">
        <f>($B$11*$K$9+$C$11*$K$9+$F$11*((CW192+CO192)/MAX(CW192+CO192+CX192, 0.1)*$P$9+CX192/MAX(CW192+CO192+CX192, 0.1)*$Q$9))/($B$11+$C$11+$F$11)</f>
        <v>0</v>
      </c>
      <c r="BN192">
        <v>6</v>
      </c>
      <c r="BO192">
        <v>0.5</v>
      </c>
      <c r="BP192" t="s">
        <v>272</v>
      </c>
      <c r="BQ192">
        <v>2</v>
      </c>
      <c r="BR192">
        <v>1604418578.6</v>
      </c>
      <c r="BS192">
        <v>550.205</v>
      </c>
      <c r="BT192">
        <v>589.085</v>
      </c>
      <c r="BU192">
        <v>21.7588</v>
      </c>
      <c r="BV192">
        <v>20.0528</v>
      </c>
      <c r="BW192">
        <v>550.115</v>
      </c>
      <c r="BX192">
        <v>21.4308</v>
      </c>
      <c r="BY192">
        <v>499.969</v>
      </c>
      <c r="BZ192">
        <v>100.538</v>
      </c>
      <c r="CA192">
        <v>0.0999286</v>
      </c>
      <c r="CB192">
        <v>25.1362</v>
      </c>
      <c r="CC192">
        <v>24.9942</v>
      </c>
      <c r="CD192">
        <v>999.9</v>
      </c>
      <c r="CE192">
        <v>0</v>
      </c>
      <c r="CF192">
        <v>0</v>
      </c>
      <c r="CG192">
        <v>9983.75</v>
      </c>
      <c r="CH192">
        <v>0</v>
      </c>
      <c r="CI192">
        <v>1.06395</v>
      </c>
      <c r="CJ192">
        <v>1200.24</v>
      </c>
      <c r="CK192">
        <v>0.967011</v>
      </c>
      <c r="CL192">
        <v>0.032989</v>
      </c>
      <c r="CM192">
        <v>0</v>
      </c>
      <c r="CN192">
        <v>2.4909</v>
      </c>
      <c r="CO192">
        <v>0</v>
      </c>
      <c r="CP192">
        <v>9072.84</v>
      </c>
      <c r="CQ192">
        <v>11403.7</v>
      </c>
      <c r="CR192">
        <v>38.062</v>
      </c>
      <c r="CS192">
        <v>41.187</v>
      </c>
      <c r="CT192">
        <v>39.562</v>
      </c>
      <c r="CU192">
        <v>39.875</v>
      </c>
      <c r="CV192">
        <v>38.375</v>
      </c>
      <c r="CW192">
        <v>1160.65</v>
      </c>
      <c r="CX192">
        <v>39.59</v>
      </c>
      <c r="CY192">
        <v>0</v>
      </c>
      <c r="CZ192">
        <v>1604418578.3</v>
      </c>
      <c r="DA192">
        <v>0</v>
      </c>
      <c r="DB192">
        <v>2.606184</v>
      </c>
      <c r="DC192">
        <v>0.810915404972407</v>
      </c>
      <c r="DD192">
        <v>453.167693039233</v>
      </c>
      <c r="DE192">
        <v>9016.2052</v>
      </c>
      <c r="DF192">
        <v>15</v>
      </c>
      <c r="DG192">
        <v>1604417947.1</v>
      </c>
      <c r="DH192" t="s">
        <v>273</v>
      </c>
      <c r="DI192">
        <v>1604417940.1</v>
      </c>
      <c r="DJ192">
        <v>1604417947.1</v>
      </c>
      <c r="DK192">
        <v>1</v>
      </c>
      <c r="DL192">
        <v>-0.134</v>
      </c>
      <c r="DM192">
        <v>0.013</v>
      </c>
      <c r="DN192">
        <v>0.037</v>
      </c>
      <c r="DO192">
        <v>0.31</v>
      </c>
      <c r="DP192">
        <v>420</v>
      </c>
      <c r="DQ192">
        <v>20</v>
      </c>
      <c r="DR192">
        <v>0.08</v>
      </c>
      <c r="DS192">
        <v>0.06</v>
      </c>
      <c r="DT192">
        <v>0</v>
      </c>
      <c r="DU192">
        <v>0</v>
      </c>
      <c r="DV192" t="s">
        <v>274</v>
      </c>
      <c r="DW192">
        <v>100</v>
      </c>
      <c r="DX192">
        <v>100</v>
      </c>
      <c r="DY192">
        <v>0.09</v>
      </c>
      <c r="DZ192">
        <v>0.328</v>
      </c>
      <c r="EA192">
        <v>-0.278027610152098</v>
      </c>
      <c r="EB192">
        <v>0.00106189765250334</v>
      </c>
      <c r="EC192">
        <v>-8.23004791133579e-07</v>
      </c>
      <c r="ED192">
        <v>1.95222372915411e-10</v>
      </c>
      <c r="EE192">
        <v>0.0605696754882689</v>
      </c>
      <c r="EF192">
        <v>0.0242991256848972</v>
      </c>
      <c r="EG192">
        <v>-0.00102667963148939</v>
      </c>
      <c r="EH192">
        <v>2.21636158600722e-05</v>
      </c>
      <c r="EI192">
        <v>2</v>
      </c>
      <c r="EJ192">
        <v>2037</v>
      </c>
      <c r="EK192">
        <v>1</v>
      </c>
      <c r="EL192">
        <v>24</v>
      </c>
      <c r="EM192">
        <v>10.6</v>
      </c>
      <c r="EN192">
        <v>10.5</v>
      </c>
      <c r="EO192">
        <v>2</v>
      </c>
      <c r="EP192">
        <v>511.511</v>
      </c>
      <c r="EQ192">
        <v>527.634</v>
      </c>
      <c r="ER192">
        <v>22.7072</v>
      </c>
      <c r="ES192">
        <v>25.4452</v>
      </c>
      <c r="ET192">
        <v>30</v>
      </c>
      <c r="EU192">
        <v>25.3171</v>
      </c>
      <c r="EV192">
        <v>25.2821</v>
      </c>
      <c r="EW192">
        <v>27.4989</v>
      </c>
      <c r="EX192">
        <v>26.5707</v>
      </c>
      <c r="EY192">
        <v>100</v>
      </c>
      <c r="EZ192">
        <v>22.7216</v>
      </c>
      <c r="FA192">
        <v>601.45</v>
      </c>
      <c r="FB192">
        <v>20</v>
      </c>
      <c r="FC192">
        <v>102.327</v>
      </c>
      <c r="FD192">
        <v>102.099</v>
      </c>
    </row>
    <row r="193" spans="1:160">
      <c r="A193">
        <v>177</v>
      </c>
      <c r="B193">
        <v>1604418580.6</v>
      </c>
      <c r="C193">
        <v>351.5</v>
      </c>
      <c r="D193" t="s">
        <v>625</v>
      </c>
      <c r="E193" t="s">
        <v>626</v>
      </c>
      <c r="F193">
        <v>1604418580.6</v>
      </c>
      <c r="G193">
        <f>BY193*AE193*(BU193-BV193)/(100*BN193*(1000-AE193*BU193))</f>
        <v>0</v>
      </c>
      <c r="H193">
        <f>BY193*AE193*(BT193-BS193*(1000-AE193*BV193)/(1000-AE193*BU193))/(100*BN193)</f>
        <v>0</v>
      </c>
      <c r="I193">
        <f>BS193 - IF(AE193&gt;1, H193*BN193*100.0/(AG193*CG193), 0)</f>
        <v>0</v>
      </c>
      <c r="J193">
        <f>((P193-G193/2)*I193-H193)/(P193+G193/2)</f>
        <v>0</v>
      </c>
      <c r="K193">
        <f>J193*(BZ193+CA193)/1000.0</f>
        <v>0</v>
      </c>
      <c r="L193">
        <f>(BS193 - IF(AE193&gt;1, H193*BN193*100.0/(AG193*CG193), 0))*(BZ193+CA193)/1000.0</f>
        <v>0</v>
      </c>
      <c r="M193">
        <f>2.0/((1/O193-1/N193)+SIGN(O193)*SQRT((1/O193-1/N193)*(1/O193-1/N193) + 4*BO193/((BO193+1)*(BO193+1))*(2*1/O193*1/N193-1/N193*1/N193)))</f>
        <v>0</v>
      </c>
      <c r="N193">
        <f>IF(LEFT(BP193,1)&lt;&gt;"0",IF(LEFT(BP193,1)="1",3.0,BQ193),$D$5+$E$5*(CG193*BZ193/($K$5*1000))+$F$5*(CG193*BZ193/($K$5*1000))*MAX(MIN(BN193,$J$5),$I$5)*MAX(MIN(BN193,$J$5),$I$5)+$G$5*MAX(MIN(BN193,$J$5),$I$5)*(CG193*BZ193/($K$5*1000))+$H$5*(CG193*BZ193/($K$5*1000))*(CG193*BZ193/($K$5*1000)))</f>
        <v>0</v>
      </c>
      <c r="O193">
        <f>G193*(1000-(1000*0.61365*exp(17.502*S193/(240.97+S193))/(BZ193+CA193)+BU193)/2)/(1000*0.61365*exp(17.502*S193/(240.97+S193))/(BZ193+CA193)-BU193)</f>
        <v>0</v>
      </c>
      <c r="P193">
        <f>1/((BO193+1)/(M193/1.6)+1/(N193/1.37)) + BO193/((BO193+1)/(M193/1.6) + BO193/(N193/1.37))</f>
        <v>0</v>
      </c>
      <c r="Q193">
        <f>(BK193*BM193)</f>
        <v>0</v>
      </c>
      <c r="R193">
        <f>(CB193+(Q193+2*0.95*5.67E-8*(((CB193+$B$7)+273)^4-(CB193+273)^4)-44100*G193)/(1.84*29.3*N193+8*0.95*5.67E-8*(CB193+273)^3))</f>
        <v>0</v>
      </c>
      <c r="S193">
        <f>($C$7*CC193+$D$7*CD193+$E$7*R193)</f>
        <v>0</v>
      </c>
      <c r="T193">
        <f>0.61365*exp(17.502*S193/(240.97+S193))</f>
        <v>0</v>
      </c>
      <c r="U193">
        <f>(V193/W193*100)</f>
        <v>0</v>
      </c>
      <c r="V193">
        <f>BU193*(BZ193+CA193)/1000</f>
        <v>0</v>
      </c>
      <c r="W193">
        <f>0.61365*exp(17.502*CB193/(240.97+CB193))</f>
        <v>0</v>
      </c>
      <c r="X193">
        <f>(T193-BU193*(BZ193+CA193)/1000)</f>
        <v>0</v>
      </c>
      <c r="Y193">
        <f>(-G193*44100)</f>
        <v>0</v>
      </c>
      <c r="Z193">
        <f>2*29.3*N193*0.92*(CB193-S193)</f>
        <v>0</v>
      </c>
      <c r="AA193">
        <f>2*0.95*5.67E-8*(((CB193+$B$7)+273)^4-(S193+273)^4)</f>
        <v>0</v>
      </c>
      <c r="AB193">
        <f>Q193+AA193+Y193+Z193</f>
        <v>0</v>
      </c>
      <c r="AC193">
        <v>0</v>
      </c>
      <c r="AD193">
        <v>0</v>
      </c>
      <c r="AE193">
        <f>IF(AC193*$H$13&gt;=AG193,1.0,(AG193/(AG193-AC193*$H$13)))</f>
        <v>0</v>
      </c>
      <c r="AF193">
        <f>(AE193-1)*100</f>
        <v>0</v>
      </c>
      <c r="AG193">
        <f>MAX(0,($B$13+$C$13*CG193)/(1+$D$13*CG193)*BZ193/(CB193+273)*$E$13)</f>
        <v>0</v>
      </c>
      <c r="AH193" t="s">
        <v>271</v>
      </c>
      <c r="AI193" t="s">
        <v>271</v>
      </c>
      <c r="AJ193">
        <v>0</v>
      </c>
      <c r="AK193">
        <v>0</v>
      </c>
      <c r="AL193">
        <f>AK193-AJ193</f>
        <v>0</v>
      </c>
      <c r="AM193">
        <f>AL193/AK193</f>
        <v>0</v>
      </c>
      <c r="AN193">
        <v>0</v>
      </c>
      <c r="AO193" t="s">
        <v>271</v>
      </c>
      <c r="AP193" t="s">
        <v>271</v>
      </c>
      <c r="AQ193">
        <v>0</v>
      </c>
      <c r="AR193">
        <v>0</v>
      </c>
      <c r="AS193">
        <f>1-AQ193/AR193</f>
        <v>0</v>
      </c>
      <c r="AT193">
        <v>0.5</v>
      </c>
      <c r="AU193">
        <f>BK193</f>
        <v>0</v>
      </c>
      <c r="AV193">
        <f>H193</f>
        <v>0</v>
      </c>
      <c r="AW193">
        <f>AS193*AT193*AU193</f>
        <v>0</v>
      </c>
      <c r="AX193">
        <f>BC193/AR193</f>
        <v>0</v>
      </c>
      <c r="AY193">
        <f>(AV193-AN193)/AU193</f>
        <v>0</v>
      </c>
      <c r="AZ193">
        <f>(AK193-AR193)/AR193</f>
        <v>0</v>
      </c>
      <c r="BA193" t="s">
        <v>271</v>
      </c>
      <c r="BB193">
        <v>0</v>
      </c>
      <c r="BC193">
        <f>AR193-BB193</f>
        <v>0</v>
      </c>
      <c r="BD193">
        <f>(AR193-AQ193)/(AR193-BB193)</f>
        <v>0</v>
      </c>
      <c r="BE193">
        <f>(AK193-AR193)/(AK193-BB193)</f>
        <v>0</v>
      </c>
      <c r="BF193">
        <f>(AR193-AQ193)/(AR193-AJ193)</f>
        <v>0</v>
      </c>
      <c r="BG193">
        <f>(AK193-AR193)/(AK193-AJ193)</f>
        <v>0</v>
      </c>
      <c r="BH193">
        <f>(BD193*BB193/AQ193)</f>
        <v>0</v>
      </c>
      <c r="BI193">
        <f>(1-BH193)</f>
        <v>0</v>
      </c>
      <c r="BJ193">
        <f>$B$11*CH193+$C$11*CI193+$F$11*CJ193*(1-CM193)</f>
        <v>0</v>
      </c>
      <c r="BK193">
        <f>BJ193*BL193</f>
        <v>0</v>
      </c>
      <c r="BL193">
        <f>($B$11*$D$9+$C$11*$D$9+$F$11*((CW193+CO193)/MAX(CW193+CO193+CX193, 0.1)*$I$9+CX193/MAX(CW193+CO193+CX193, 0.1)*$J$9))/($B$11+$C$11+$F$11)</f>
        <v>0</v>
      </c>
      <c r="BM193">
        <f>($B$11*$K$9+$C$11*$K$9+$F$11*((CW193+CO193)/MAX(CW193+CO193+CX193, 0.1)*$P$9+CX193/MAX(CW193+CO193+CX193, 0.1)*$Q$9))/($B$11+$C$11+$F$11)</f>
        <v>0</v>
      </c>
      <c r="BN193">
        <v>6</v>
      </c>
      <c r="BO193">
        <v>0.5</v>
      </c>
      <c r="BP193" t="s">
        <v>272</v>
      </c>
      <c r="BQ193">
        <v>2</v>
      </c>
      <c r="BR193">
        <v>1604418580.6</v>
      </c>
      <c r="BS193">
        <v>553.43</v>
      </c>
      <c r="BT193">
        <v>592.262</v>
      </c>
      <c r="BU193">
        <v>21.7605</v>
      </c>
      <c r="BV193">
        <v>20.0545</v>
      </c>
      <c r="BW193">
        <v>553.339</v>
      </c>
      <c r="BX193">
        <v>21.4326</v>
      </c>
      <c r="BY193">
        <v>500.045</v>
      </c>
      <c r="BZ193">
        <v>100.536</v>
      </c>
      <c r="CA193">
        <v>0.10012</v>
      </c>
      <c r="CB193">
        <v>25.1367</v>
      </c>
      <c r="CC193">
        <v>24.9987</v>
      </c>
      <c r="CD193">
        <v>999.9</v>
      </c>
      <c r="CE193">
        <v>0</v>
      </c>
      <c r="CF193">
        <v>0</v>
      </c>
      <c r="CG193">
        <v>9987.5</v>
      </c>
      <c r="CH193">
        <v>0</v>
      </c>
      <c r="CI193">
        <v>1.06395</v>
      </c>
      <c r="CJ193">
        <v>1199.93</v>
      </c>
      <c r="CK193">
        <v>0.967003</v>
      </c>
      <c r="CL193">
        <v>0.0329973</v>
      </c>
      <c r="CM193">
        <v>0</v>
      </c>
      <c r="CN193">
        <v>2.5498</v>
      </c>
      <c r="CO193">
        <v>0</v>
      </c>
      <c r="CP193">
        <v>9088.08</v>
      </c>
      <c r="CQ193">
        <v>11400.7</v>
      </c>
      <c r="CR193">
        <v>38.125</v>
      </c>
      <c r="CS193">
        <v>41.187</v>
      </c>
      <c r="CT193">
        <v>39.562</v>
      </c>
      <c r="CU193">
        <v>39.875</v>
      </c>
      <c r="CV193">
        <v>38.375</v>
      </c>
      <c r="CW193">
        <v>1160.34</v>
      </c>
      <c r="CX193">
        <v>39.59</v>
      </c>
      <c r="CY193">
        <v>0</v>
      </c>
      <c r="CZ193">
        <v>1604418580.7</v>
      </c>
      <c r="DA193">
        <v>0</v>
      </c>
      <c r="DB193">
        <v>2.594668</v>
      </c>
      <c r="DC193">
        <v>0.699853858504538</v>
      </c>
      <c r="DD193">
        <v>449.534615402356</v>
      </c>
      <c r="DE193">
        <v>9034.3304</v>
      </c>
      <c r="DF193">
        <v>15</v>
      </c>
      <c r="DG193">
        <v>1604417947.1</v>
      </c>
      <c r="DH193" t="s">
        <v>273</v>
      </c>
      <c r="DI193">
        <v>1604417940.1</v>
      </c>
      <c r="DJ193">
        <v>1604417947.1</v>
      </c>
      <c r="DK193">
        <v>1</v>
      </c>
      <c r="DL193">
        <v>-0.134</v>
      </c>
      <c r="DM193">
        <v>0.013</v>
      </c>
      <c r="DN193">
        <v>0.037</v>
      </c>
      <c r="DO193">
        <v>0.31</v>
      </c>
      <c r="DP193">
        <v>420</v>
      </c>
      <c r="DQ193">
        <v>20</v>
      </c>
      <c r="DR193">
        <v>0.08</v>
      </c>
      <c r="DS193">
        <v>0.06</v>
      </c>
      <c r="DT193">
        <v>0</v>
      </c>
      <c r="DU193">
        <v>0</v>
      </c>
      <c r="DV193" t="s">
        <v>274</v>
      </c>
      <c r="DW193">
        <v>100</v>
      </c>
      <c r="DX193">
        <v>100</v>
      </c>
      <c r="DY193">
        <v>0.091</v>
      </c>
      <c r="DZ193">
        <v>0.3279</v>
      </c>
      <c r="EA193">
        <v>-0.278027610152098</v>
      </c>
      <c r="EB193">
        <v>0.00106189765250334</v>
      </c>
      <c r="EC193">
        <v>-8.23004791133579e-07</v>
      </c>
      <c r="ED193">
        <v>1.95222372915411e-10</v>
      </c>
      <c r="EE193">
        <v>0.0605696754882689</v>
      </c>
      <c r="EF193">
        <v>0.0242991256848972</v>
      </c>
      <c r="EG193">
        <v>-0.00102667963148939</v>
      </c>
      <c r="EH193">
        <v>2.21636158600722e-05</v>
      </c>
      <c r="EI193">
        <v>2</v>
      </c>
      <c r="EJ193">
        <v>2037</v>
      </c>
      <c r="EK193">
        <v>1</v>
      </c>
      <c r="EL193">
        <v>24</v>
      </c>
      <c r="EM193">
        <v>10.7</v>
      </c>
      <c r="EN193">
        <v>10.6</v>
      </c>
      <c r="EO193">
        <v>2</v>
      </c>
      <c r="EP193">
        <v>511.61</v>
      </c>
      <c r="EQ193">
        <v>527.596</v>
      </c>
      <c r="ER193">
        <v>22.7106</v>
      </c>
      <c r="ES193">
        <v>25.4452</v>
      </c>
      <c r="ET193">
        <v>30.0001</v>
      </c>
      <c r="EU193">
        <v>25.3171</v>
      </c>
      <c r="EV193">
        <v>25.2821</v>
      </c>
      <c r="EW193">
        <v>27.5988</v>
      </c>
      <c r="EX193">
        <v>26.5707</v>
      </c>
      <c r="EY193">
        <v>100</v>
      </c>
      <c r="EZ193">
        <v>22.7216</v>
      </c>
      <c r="FA193">
        <v>601.45</v>
      </c>
      <c r="FB193">
        <v>20</v>
      </c>
      <c r="FC193">
        <v>102.328</v>
      </c>
      <c r="FD193">
        <v>102.098</v>
      </c>
    </row>
    <row r="194" spans="1:160">
      <c r="A194">
        <v>178</v>
      </c>
      <c r="B194">
        <v>1604418582.6</v>
      </c>
      <c r="C194">
        <v>353.5</v>
      </c>
      <c r="D194" t="s">
        <v>627</v>
      </c>
      <c r="E194" t="s">
        <v>628</v>
      </c>
      <c r="F194">
        <v>1604418582.6</v>
      </c>
      <c r="G194">
        <f>BY194*AE194*(BU194-BV194)/(100*BN194*(1000-AE194*BU194))</f>
        <v>0</v>
      </c>
      <c r="H194">
        <f>BY194*AE194*(BT194-BS194*(1000-AE194*BV194)/(1000-AE194*BU194))/(100*BN194)</f>
        <v>0</v>
      </c>
      <c r="I194">
        <f>BS194 - IF(AE194&gt;1, H194*BN194*100.0/(AG194*CG194), 0)</f>
        <v>0</v>
      </c>
      <c r="J194">
        <f>((P194-G194/2)*I194-H194)/(P194+G194/2)</f>
        <v>0</v>
      </c>
      <c r="K194">
        <f>J194*(BZ194+CA194)/1000.0</f>
        <v>0</v>
      </c>
      <c r="L194">
        <f>(BS194 - IF(AE194&gt;1, H194*BN194*100.0/(AG194*CG194), 0))*(BZ194+CA194)/1000.0</f>
        <v>0</v>
      </c>
      <c r="M194">
        <f>2.0/((1/O194-1/N194)+SIGN(O194)*SQRT((1/O194-1/N194)*(1/O194-1/N194) + 4*BO194/((BO194+1)*(BO194+1))*(2*1/O194*1/N194-1/N194*1/N194)))</f>
        <v>0</v>
      </c>
      <c r="N194">
        <f>IF(LEFT(BP194,1)&lt;&gt;"0",IF(LEFT(BP194,1)="1",3.0,BQ194),$D$5+$E$5*(CG194*BZ194/($K$5*1000))+$F$5*(CG194*BZ194/($K$5*1000))*MAX(MIN(BN194,$J$5),$I$5)*MAX(MIN(BN194,$J$5),$I$5)+$G$5*MAX(MIN(BN194,$J$5),$I$5)*(CG194*BZ194/($K$5*1000))+$H$5*(CG194*BZ194/($K$5*1000))*(CG194*BZ194/($K$5*1000)))</f>
        <v>0</v>
      </c>
      <c r="O194">
        <f>G194*(1000-(1000*0.61365*exp(17.502*S194/(240.97+S194))/(BZ194+CA194)+BU194)/2)/(1000*0.61365*exp(17.502*S194/(240.97+S194))/(BZ194+CA194)-BU194)</f>
        <v>0</v>
      </c>
      <c r="P194">
        <f>1/((BO194+1)/(M194/1.6)+1/(N194/1.37)) + BO194/((BO194+1)/(M194/1.6) + BO194/(N194/1.37))</f>
        <v>0</v>
      </c>
      <c r="Q194">
        <f>(BK194*BM194)</f>
        <v>0</v>
      </c>
      <c r="R194">
        <f>(CB194+(Q194+2*0.95*5.67E-8*(((CB194+$B$7)+273)^4-(CB194+273)^4)-44100*G194)/(1.84*29.3*N194+8*0.95*5.67E-8*(CB194+273)^3))</f>
        <v>0</v>
      </c>
      <c r="S194">
        <f>($C$7*CC194+$D$7*CD194+$E$7*R194)</f>
        <v>0</v>
      </c>
      <c r="T194">
        <f>0.61365*exp(17.502*S194/(240.97+S194))</f>
        <v>0</v>
      </c>
      <c r="U194">
        <f>(V194/W194*100)</f>
        <v>0</v>
      </c>
      <c r="V194">
        <f>BU194*(BZ194+CA194)/1000</f>
        <v>0</v>
      </c>
      <c r="W194">
        <f>0.61365*exp(17.502*CB194/(240.97+CB194))</f>
        <v>0</v>
      </c>
      <c r="X194">
        <f>(T194-BU194*(BZ194+CA194)/1000)</f>
        <v>0</v>
      </c>
      <c r="Y194">
        <f>(-G194*44100)</f>
        <v>0</v>
      </c>
      <c r="Z194">
        <f>2*29.3*N194*0.92*(CB194-S194)</f>
        <v>0</v>
      </c>
      <c r="AA194">
        <f>2*0.95*5.67E-8*(((CB194+$B$7)+273)^4-(S194+273)^4)</f>
        <v>0</v>
      </c>
      <c r="AB194">
        <f>Q194+AA194+Y194+Z194</f>
        <v>0</v>
      </c>
      <c r="AC194">
        <v>0</v>
      </c>
      <c r="AD194">
        <v>0</v>
      </c>
      <c r="AE194">
        <f>IF(AC194*$H$13&gt;=AG194,1.0,(AG194/(AG194-AC194*$H$13)))</f>
        <v>0</v>
      </c>
      <c r="AF194">
        <f>(AE194-1)*100</f>
        <v>0</v>
      </c>
      <c r="AG194">
        <f>MAX(0,($B$13+$C$13*CG194)/(1+$D$13*CG194)*BZ194/(CB194+273)*$E$13)</f>
        <v>0</v>
      </c>
      <c r="AH194" t="s">
        <v>271</v>
      </c>
      <c r="AI194" t="s">
        <v>271</v>
      </c>
      <c r="AJ194">
        <v>0</v>
      </c>
      <c r="AK194">
        <v>0</v>
      </c>
      <c r="AL194">
        <f>AK194-AJ194</f>
        <v>0</v>
      </c>
      <c r="AM194">
        <f>AL194/AK194</f>
        <v>0</v>
      </c>
      <c r="AN194">
        <v>0</v>
      </c>
      <c r="AO194" t="s">
        <v>271</v>
      </c>
      <c r="AP194" t="s">
        <v>271</v>
      </c>
      <c r="AQ194">
        <v>0</v>
      </c>
      <c r="AR194">
        <v>0</v>
      </c>
      <c r="AS194">
        <f>1-AQ194/AR194</f>
        <v>0</v>
      </c>
      <c r="AT194">
        <v>0.5</v>
      </c>
      <c r="AU194">
        <f>BK194</f>
        <v>0</v>
      </c>
      <c r="AV194">
        <f>H194</f>
        <v>0</v>
      </c>
      <c r="AW194">
        <f>AS194*AT194*AU194</f>
        <v>0</v>
      </c>
      <c r="AX194">
        <f>BC194/AR194</f>
        <v>0</v>
      </c>
      <c r="AY194">
        <f>(AV194-AN194)/AU194</f>
        <v>0</v>
      </c>
      <c r="AZ194">
        <f>(AK194-AR194)/AR194</f>
        <v>0</v>
      </c>
      <c r="BA194" t="s">
        <v>271</v>
      </c>
      <c r="BB194">
        <v>0</v>
      </c>
      <c r="BC194">
        <f>AR194-BB194</f>
        <v>0</v>
      </c>
      <c r="BD194">
        <f>(AR194-AQ194)/(AR194-BB194)</f>
        <v>0</v>
      </c>
      <c r="BE194">
        <f>(AK194-AR194)/(AK194-BB194)</f>
        <v>0</v>
      </c>
      <c r="BF194">
        <f>(AR194-AQ194)/(AR194-AJ194)</f>
        <v>0</v>
      </c>
      <c r="BG194">
        <f>(AK194-AR194)/(AK194-AJ194)</f>
        <v>0</v>
      </c>
      <c r="BH194">
        <f>(BD194*BB194/AQ194)</f>
        <v>0</v>
      </c>
      <c r="BI194">
        <f>(1-BH194)</f>
        <v>0</v>
      </c>
      <c r="BJ194">
        <f>$B$11*CH194+$C$11*CI194+$F$11*CJ194*(1-CM194)</f>
        <v>0</v>
      </c>
      <c r="BK194">
        <f>BJ194*BL194</f>
        <v>0</v>
      </c>
      <c r="BL194">
        <f>($B$11*$D$9+$C$11*$D$9+$F$11*((CW194+CO194)/MAX(CW194+CO194+CX194, 0.1)*$I$9+CX194/MAX(CW194+CO194+CX194, 0.1)*$J$9))/($B$11+$C$11+$F$11)</f>
        <v>0</v>
      </c>
      <c r="BM194">
        <f>($B$11*$K$9+$C$11*$K$9+$F$11*((CW194+CO194)/MAX(CW194+CO194+CX194, 0.1)*$P$9+CX194/MAX(CW194+CO194+CX194, 0.1)*$Q$9))/($B$11+$C$11+$F$11)</f>
        <v>0</v>
      </c>
      <c r="BN194">
        <v>6</v>
      </c>
      <c r="BO194">
        <v>0.5</v>
      </c>
      <c r="BP194" t="s">
        <v>272</v>
      </c>
      <c r="BQ194">
        <v>2</v>
      </c>
      <c r="BR194">
        <v>1604418582.6</v>
      </c>
      <c r="BS194">
        <v>556.614</v>
      </c>
      <c r="BT194">
        <v>595.707</v>
      </c>
      <c r="BU194">
        <v>21.7628</v>
      </c>
      <c r="BV194">
        <v>20.056</v>
      </c>
      <c r="BW194">
        <v>556.522</v>
      </c>
      <c r="BX194">
        <v>21.4348</v>
      </c>
      <c r="BY194">
        <v>500.027</v>
      </c>
      <c r="BZ194">
        <v>100.536</v>
      </c>
      <c r="CA194">
        <v>0.0999282</v>
      </c>
      <c r="CB194">
        <v>25.1373</v>
      </c>
      <c r="CC194">
        <v>24.9926</v>
      </c>
      <c r="CD194">
        <v>999.9</v>
      </c>
      <c r="CE194">
        <v>0</v>
      </c>
      <c r="CF194">
        <v>0</v>
      </c>
      <c r="CG194">
        <v>10005</v>
      </c>
      <c r="CH194">
        <v>0</v>
      </c>
      <c r="CI194">
        <v>1.06395</v>
      </c>
      <c r="CJ194">
        <v>1199.92</v>
      </c>
      <c r="CK194">
        <v>0.967003</v>
      </c>
      <c r="CL194">
        <v>0.0329973</v>
      </c>
      <c r="CM194">
        <v>0</v>
      </c>
      <c r="CN194">
        <v>2.7717</v>
      </c>
      <c r="CO194">
        <v>0</v>
      </c>
      <c r="CP194">
        <v>9101.8</v>
      </c>
      <c r="CQ194">
        <v>11400.7</v>
      </c>
      <c r="CR194">
        <v>38.125</v>
      </c>
      <c r="CS194">
        <v>41.187</v>
      </c>
      <c r="CT194">
        <v>39.562</v>
      </c>
      <c r="CU194">
        <v>39.875</v>
      </c>
      <c r="CV194">
        <v>38.375</v>
      </c>
      <c r="CW194">
        <v>1160.33</v>
      </c>
      <c r="CX194">
        <v>39.59</v>
      </c>
      <c r="CY194">
        <v>0</v>
      </c>
      <c r="CZ194">
        <v>1604418582.5</v>
      </c>
      <c r="DA194">
        <v>0</v>
      </c>
      <c r="DB194">
        <v>2.60786923076923</v>
      </c>
      <c r="DC194">
        <v>0.22783590989823</v>
      </c>
      <c r="DD194">
        <v>453.234871186347</v>
      </c>
      <c r="DE194">
        <v>9045.78076923077</v>
      </c>
      <c r="DF194">
        <v>15</v>
      </c>
      <c r="DG194">
        <v>1604417947.1</v>
      </c>
      <c r="DH194" t="s">
        <v>273</v>
      </c>
      <c r="DI194">
        <v>1604417940.1</v>
      </c>
      <c r="DJ194">
        <v>1604417947.1</v>
      </c>
      <c r="DK194">
        <v>1</v>
      </c>
      <c r="DL194">
        <v>-0.134</v>
      </c>
      <c r="DM194">
        <v>0.013</v>
      </c>
      <c r="DN194">
        <v>0.037</v>
      </c>
      <c r="DO194">
        <v>0.31</v>
      </c>
      <c r="DP194">
        <v>420</v>
      </c>
      <c r="DQ194">
        <v>20</v>
      </c>
      <c r="DR194">
        <v>0.08</v>
      </c>
      <c r="DS194">
        <v>0.06</v>
      </c>
      <c r="DT194">
        <v>0</v>
      </c>
      <c r="DU194">
        <v>0</v>
      </c>
      <c r="DV194" t="s">
        <v>274</v>
      </c>
      <c r="DW194">
        <v>100</v>
      </c>
      <c r="DX194">
        <v>100</v>
      </c>
      <c r="DY194">
        <v>0.092</v>
      </c>
      <c r="DZ194">
        <v>0.328</v>
      </c>
      <c r="EA194">
        <v>-0.278027610152098</v>
      </c>
      <c r="EB194">
        <v>0.00106189765250334</v>
      </c>
      <c r="EC194">
        <v>-8.23004791133579e-07</v>
      </c>
      <c r="ED194">
        <v>1.95222372915411e-10</v>
      </c>
      <c r="EE194">
        <v>0.0605696754882689</v>
      </c>
      <c r="EF194">
        <v>0.0242991256848972</v>
      </c>
      <c r="EG194">
        <v>-0.00102667963148939</v>
      </c>
      <c r="EH194">
        <v>2.21636158600722e-05</v>
      </c>
      <c r="EI194">
        <v>2</v>
      </c>
      <c r="EJ194">
        <v>2037</v>
      </c>
      <c r="EK194">
        <v>1</v>
      </c>
      <c r="EL194">
        <v>24</v>
      </c>
      <c r="EM194">
        <v>10.7</v>
      </c>
      <c r="EN194">
        <v>10.6</v>
      </c>
      <c r="EO194">
        <v>2</v>
      </c>
      <c r="EP194">
        <v>511.71</v>
      </c>
      <c r="EQ194">
        <v>527.592</v>
      </c>
      <c r="ER194">
        <v>22.7154</v>
      </c>
      <c r="ES194">
        <v>25.4452</v>
      </c>
      <c r="ET194">
        <v>30.0001</v>
      </c>
      <c r="EU194">
        <v>25.3171</v>
      </c>
      <c r="EV194">
        <v>25.2818</v>
      </c>
      <c r="EW194">
        <v>27.7398</v>
      </c>
      <c r="EX194">
        <v>26.5707</v>
      </c>
      <c r="EY194">
        <v>100</v>
      </c>
      <c r="EZ194">
        <v>22.7216</v>
      </c>
      <c r="FA194">
        <v>606.51</v>
      </c>
      <c r="FB194">
        <v>20</v>
      </c>
      <c r="FC194">
        <v>102.327</v>
      </c>
      <c r="FD194">
        <v>102.099</v>
      </c>
    </row>
    <row r="195" spans="1:160">
      <c r="A195">
        <v>179</v>
      </c>
      <c r="B195">
        <v>1604418584.6</v>
      </c>
      <c r="C195">
        <v>355.5</v>
      </c>
      <c r="D195" t="s">
        <v>629</v>
      </c>
      <c r="E195" t="s">
        <v>630</v>
      </c>
      <c r="F195">
        <v>1604418584.6</v>
      </c>
      <c r="G195">
        <f>BY195*AE195*(BU195-BV195)/(100*BN195*(1000-AE195*BU195))</f>
        <v>0</v>
      </c>
      <c r="H195">
        <f>BY195*AE195*(BT195-BS195*(1000-AE195*BV195)/(1000-AE195*BU195))/(100*BN195)</f>
        <v>0</v>
      </c>
      <c r="I195">
        <f>BS195 - IF(AE195&gt;1, H195*BN195*100.0/(AG195*CG195), 0)</f>
        <v>0</v>
      </c>
      <c r="J195">
        <f>((P195-G195/2)*I195-H195)/(P195+G195/2)</f>
        <v>0</v>
      </c>
      <c r="K195">
        <f>J195*(BZ195+CA195)/1000.0</f>
        <v>0</v>
      </c>
      <c r="L195">
        <f>(BS195 - IF(AE195&gt;1, H195*BN195*100.0/(AG195*CG195), 0))*(BZ195+CA195)/1000.0</f>
        <v>0</v>
      </c>
      <c r="M195">
        <f>2.0/((1/O195-1/N195)+SIGN(O195)*SQRT((1/O195-1/N195)*(1/O195-1/N195) + 4*BO195/((BO195+1)*(BO195+1))*(2*1/O195*1/N195-1/N195*1/N195)))</f>
        <v>0</v>
      </c>
      <c r="N195">
        <f>IF(LEFT(BP195,1)&lt;&gt;"0",IF(LEFT(BP195,1)="1",3.0,BQ195),$D$5+$E$5*(CG195*BZ195/($K$5*1000))+$F$5*(CG195*BZ195/($K$5*1000))*MAX(MIN(BN195,$J$5),$I$5)*MAX(MIN(BN195,$J$5),$I$5)+$G$5*MAX(MIN(BN195,$J$5),$I$5)*(CG195*BZ195/($K$5*1000))+$H$5*(CG195*BZ195/($K$5*1000))*(CG195*BZ195/($K$5*1000)))</f>
        <v>0</v>
      </c>
      <c r="O195">
        <f>G195*(1000-(1000*0.61365*exp(17.502*S195/(240.97+S195))/(BZ195+CA195)+BU195)/2)/(1000*0.61365*exp(17.502*S195/(240.97+S195))/(BZ195+CA195)-BU195)</f>
        <v>0</v>
      </c>
      <c r="P195">
        <f>1/((BO195+1)/(M195/1.6)+1/(N195/1.37)) + BO195/((BO195+1)/(M195/1.6) + BO195/(N195/1.37))</f>
        <v>0</v>
      </c>
      <c r="Q195">
        <f>(BK195*BM195)</f>
        <v>0</v>
      </c>
      <c r="R195">
        <f>(CB195+(Q195+2*0.95*5.67E-8*(((CB195+$B$7)+273)^4-(CB195+273)^4)-44100*G195)/(1.84*29.3*N195+8*0.95*5.67E-8*(CB195+273)^3))</f>
        <v>0</v>
      </c>
      <c r="S195">
        <f>($C$7*CC195+$D$7*CD195+$E$7*R195)</f>
        <v>0</v>
      </c>
      <c r="T195">
        <f>0.61365*exp(17.502*S195/(240.97+S195))</f>
        <v>0</v>
      </c>
      <c r="U195">
        <f>(V195/W195*100)</f>
        <v>0</v>
      </c>
      <c r="V195">
        <f>BU195*(BZ195+CA195)/1000</f>
        <v>0</v>
      </c>
      <c r="W195">
        <f>0.61365*exp(17.502*CB195/(240.97+CB195))</f>
        <v>0</v>
      </c>
      <c r="X195">
        <f>(T195-BU195*(BZ195+CA195)/1000)</f>
        <v>0</v>
      </c>
      <c r="Y195">
        <f>(-G195*44100)</f>
        <v>0</v>
      </c>
      <c r="Z195">
        <f>2*29.3*N195*0.92*(CB195-S195)</f>
        <v>0</v>
      </c>
      <c r="AA195">
        <f>2*0.95*5.67E-8*(((CB195+$B$7)+273)^4-(S195+273)^4)</f>
        <v>0</v>
      </c>
      <c r="AB195">
        <f>Q195+AA195+Y195+Z195</f>
        <v>0</v>
      </c>
      <c r="AC195">
        <v>0</v>
      </c>
      <c r="AD195">
        <v>0</v>
      </c>
      <c r="AE195">
        <f>IF(AC195*$H$13&gt;=AG195,1.0,(AG195/(AG195-AC195*$H$13)))</f>
        <v>0</v>
      </c>
      <c r="AF195">
        <f>(AE195-1)*100</f>
        <v>0</v>
      </c>
      <c r="AG195">
        <f>MAX(0,($B$13+$C$13*CG195)/(1+$D$13*CG195)*BZ195/(CB195+273)*$E$13)</f>
        <v>0</v>
      </c>
      <c r="AH195" t="s">
        <v>271</v>
      </c>
      <c r="AI195" t="s">
        <v>271</v>
      </c>
      <c r="AJ195">
        <v>0</v>
      </c>
      <c r="AK195">
        <v>0</v>
      </c>
      <c r="AL195">
        <f>AK195-AJ195</f>
        <v>0</v>
      </c>
      <c r="AM195">
        <f>AL195/AK195</f>
        <v>0</v>
      </c>
      <c r="AN195">
        <v>0</v>
      </c>
      <c r="AO195" t="s">
        <v>271</v>
      </c>
      <c r="AP195" t="s">
        <v>271</v>
      </c>
      <c r="AQ195">
        <v>0</v>
      </c>
      <c r="AR195">
        <v>0</v>
      </c>
      <c r="AS195">
        <f>1-AQ195/AR195</f>
        <v>0</v>
      </c>
      <c r="AT195">
        <v>0.5</v>
      </c>
      <c r="AU195">
        <f>BK195</f>
        <v>0</v>
      </c>
      <c r="AV195">
        <f>H195</f>
        <v>0</v>
      </c>
      <c r="AW195">
        <f>AS195*AT195*AU195</f>
        <v>0</v>
      </c>
      <c r="AX195">
        <f>BC195/AR195</f>
        <v>0</v>
      </c>
      <c r="AY195">
        <f>(AV195-AN195)/AU195</f>
        <v>0</v>
      </c>
      <c r="AZ195">
        <f>(AK195-AR195)/AR195</f>
        <v>0</v>
      </c>
      <c r="BA195" t="s">
        <v>271</v>
      </c>
      <c r="BB195">
        <v>0</v>
      </c>
      <c r="BC195">
        <f>AR195-BB195</f>
        <v>0</v>
      </c>
      <c r="BD195">
        <f>(AR195-AQ195)/(AR195-BB195)</f>
        <v>0</v>
      </c>
      <c r="BE195">
        <f>(AK195-AR195)/(AK195-BB195)</f>
        <v>0</v>
      </c>
      <c r="BF195">
        <f>(AR195-AQ195)/(AR195-AJ195)</f>
        <v>0</v>
      </c>
      <c r="BG195">
        <f>(AK195-AR195)/(AK195-AJ195)</f>
        <v>0</v>
      </c>
      <c r="BH195">
        <f>(BD195*BB195/AQ195)</f>
        <v>0</v>
      </c>
      <c r="BI195">
        <f>(1-BH195)</f>
        <v>0</v>
      </c>
      <c r="BJ195">
        <f>$B$11*CH195+$C$11*CI195+$F$11*CJ195*(1-CM195)</f>
        <v>0</v>
      </c>
      <c r="BK195">
        <f>BJ195*BL195</f>
        <v>0</v>
      </c>
      <c r="BL195">
        <f>($B$11*$D$9+$C$11*$D$9+$F$11*((CW195+CO195)/MAX(CW195+CO195+CX195, 0.1)*$I$9+CX195/MAX(CW195+CO195+CX195, 0.1)*$J$9))/($B$11+$C$11+$F$11)</f>
        <v>0</v>
      </c>
      <c r="BM195">
        <f>($B$11*$K$9+$C$11*$K$9+$F$11*((CW195+CO195)/MAX(CW195+CO195+CX195, 0.1)*$P$9+CX195/MAX(CW195+CO195+CX195, 0.1)*$Q$9))/($B$11+$C$11+$F$11)</f>
        <v>0</v>
      </c>
      <c r="BN195">
        <v>6</v>
      </c>
      <c r="BO195">
        <v>0.5</v>
      </c>
      <c r="BP195" t="s">
        <v>272</v>
      </c>
      <c r="BQ195">
        <v>2</v>
      </c>
      <c r="BR195">
        <v>1604418584.6</v>
      </c>
      <c r="BS195">
        <v>559.803</v>
      </c>
      <c r="BT195">
        <v>599.002</v>
      </c>
      <c r="BU195">
        <v>21.7643</v>
      </c>
      <c r="BV195">
        <v>20.0574</v>
      </c>
      <c r="BW195">
        <v>559.71</v>
      </c>
      <c r="BX195">
        <v>21.4363</v>
      </c>
      <c r="BY195">
        <v>499.973</v>
      </c>
      <c r="BZ195">
        <v>100.536</v>
      </c>
      <c r="CA195">
        <v>0.100081</v>
      </c>
      <c r="CB195">
        <v>25.1373</v>
      </c>
      <c r="CC195">
        <v>24.9825</v>
      </c>
      <c r="CD195">
        <v>999.9</v>
      </c>
      <c r="CE195">
        <v>0</v>
      </c>
      <c r="CF195">
        <v>0</v>
      </c>
      <c r="CG195">
        <v>9973.12</v>
      </c>
      <c r="CH195">
        <v>0</v>
      </c>
      <c r="CI195">
        <v>1.06395</v>
      </c>
      <c r="CJ195">
        <v>1199.92</v>
      </c>
      <c r="CK195">
        <v>0.967003</v>
      </c>
      <c r="CL195">
        <v>0.0329973</v>
      </c>
      <c r="CM195">
        <v>0</v>
      </c>
      <c r="CN195">
        <v>2.4991</v>
      </c>
      <c r="CO195">
        <v>0</v>
      </c>
      <c r="CP195">
        <v>9115.68</v>
      </c>
      <c r="CQ195">
        <v>11400.7</v>
      </c>
      <c r="CR195">
        <v>38.062</v>
      </c>
      <c r="CS195">
        <v>41.187</v>
      </c>
      <c r="CT195">
        <v>39.562</v>
      </c>
      <c r="CU195">
        <v>39.875</v>
      </c>
      <c r="CV195">
        <v>38.375</v>
      </c>
      <c r="CW195">
        <v>1160.33</v>
      </c>
      <c r="CX195">
        <v>39.59</v>
      </c>
      <c r="CY195">
        <v>0</v>
      </c>
      <c r="CZ195">
        <v>1604418584.3</v>
      </c>
      <c r="DA195">
        <v>0</v>
      </c>
      <c r="DB195">
        <v>2.625168</v>
      </c>
      <c r="DC195">
        <v>-0.412746148022463</v>
      </c>
      <c r="DD195">
        <v>452.699231481243</v>
      </c>
      <c r="DE195">
        <v>9061.556</v>
      </c>
      <c r="DF195">
        <v>15</v>
      </c>
      <c r="DG195">
        <v>1604417947.1</v>
      </c>
      <c r="DH195" t="s">
        <v>273</v>
      </c>
      <c r="DI195">
        <v>1604417940.1</v>
      </c>
      <c r="DJ195">
        <v>1604417947.1</v>
      </c>
      <c r="DK195">
        <v>1</v>
      </c>
      <c r="DL195">
        <v>-0.134</v>
      </c>
      <c r="DM195">
        <v>0.013</v>
      </c>
      <c r="DN195">
        <v>0.037</v>
      </c>
      <c r="DO195">
        <v>0.31</v>
      </c>
      <c r="DP195">
        <v>420</v>
      </c>
      <c r="DQ195">
        <v>20</v>
      </c>
      <c r="DR195">
        <v>0.08</v>
      </c>
      <c r="DS195">
        <v>0.06</v>
      </c>
      <c r="DT195">
        <v>0</v>
      </c>
      <c r="DU195">
        <v>0</v>
      </c>
      <c r="DV195" t="s">
        <v>274</v>
      </c>
      <c r="DW195">
        <v>100</v>
      </c>
      <c r="DX195">
        <v>100</v>
      </c>
      <c r="DY195">
        <v>0.093</v>
      </c>
      <c r="DZ195">
        <v>0.328</v>
      </c>
      <c r="EA195">
        <v>-0.278027610152098</v>
      </c>
      <c r="EB195">
        <v>0.00106189765250334</v>
      </c>
      <c r="EC195">
        <v>-8.23004791133579e-07</v>
      </c>
      <c r="ED195">
        <v>1.95222372915411e-10</v>
      </c>
      <c r="EE195">
        <v>0.0605696754882689</v>
      </c>
      <c r="EF195">
        <v>0.0242991256848972</v>
      </c>
      <c r="EG195">
        <v>-0.00102667963148939</v>
      </c>
      <c r="EH195">
        <v>2.21636158600722e-05</v>
      </c>
      <c r="EI195">
        <v>2</v>
      </c>
      <c r="EJ195">
        <v>2037</v>
      </c>
      <c r="EK195">
        <v>1</v>
      </c>
      <c r="EL195">
        <v>24</v>
      </c>
      <c r="EM195">
        <v>10.7</v>
      </c>
      <c r="EN195">
        <v>10.6</v>
      </c>
      <c r="EO195">
        <v>2</v>
      </c>
      <c r="EP195">
        <v>511.624</v>
      </c>
      <c r="EQ195">
        <v>527.696</v>
      </c>
      <c r="ER195">
        <v>22.7198</v>
      </c>
      <c r="ES195">
        <v>25.4447</v>
      </c>
      <c r="ET195">
        <v>30</v>
      </c>
      <c r="EU195">
        <v>25.3171</v>
      </c>
      <c r="EV195">
        <v>25.2807</v>
      </c>
      <c r="EW195">
        <v>27.8769</v>
      </c>
      <c r="EX195">
        <v>26.5707</v>
      </c>
      <c r="EY195">
        <v>100</v>
      </c>
      <c r="EZ195">
        <v>22.7249</v>
      </c>
      <c r="FA195">
        <v>611.55</v>
      </c>
      <c r="FB195">
        <v>20</v>
      </c>
      <c r="FC195">
        <v>102.326</v>
      </c>
      <c r="FD195">
        <v>102.099</v>
      </c>
    </row>
    <row r="196" spans="1:160">
      <c r="A196">
        <v>180</v>
      </c>
      <c r="B196">
        <v>1604418586.6</v>
      </c>
      <c r="C196">
        <v>357.5</v>
      </c>
      <c r="D196" t="s">
        <v>631</v>
      </c>
      <c r="E196" t="s">
        <v>632</v>
      </c>
      <c r="F196">
        <v>1604418586.6</v>
      </c>
      <c r="G196">
        <f>BY196*AE196*(BU196-BV196)/(100*BN196*(1000-AE196*BU196))</f>
        <v>0</v>
      </c>
      <c r="H196">
        <f>BY196*AE196*(BT196-BS196*(1000-AE196*BV196)/(1000-AE196*BU196))/(100*BN196)</f>
        <v>0</v>
      </c>
      <c r="I196">
        <f>BS196 - IF(AE196&gt;1, H196*BN196*100.0/(AG196*CG196), 0)</f>
        <v>0</v>
      </c>
      <c r="J196">
        <f>((P196-G196/2)*I196-H196)/(P196+G196/2)</f>
        <v>0</v>
      </c>
      <c r="K196">
        <f>J196*(BZ196+CA196)/1000.0</f>
        <v>0</v>
      </c>
      <c r="L196">
        <f>(BS196 - IF(AE196&gt;1, H196*BN196*100.0/(AG196*CG196), 0))*(BZ196+CA196)/1000.0</f>
        <v>0</v>
      </c>
      <c r="M196">
        <f>2.0/((1/O196-1/N196)+SIGN(O196)*SQRT((1/O196-1/N196)*(1/O196-1/N196) + 4*BO196/((BO196+1)*(BO196+1))*(2*1/O196*1/N196-1/N196*1/N196)))</f>
        <v>0</v>
      </c>
      <c r="N196">
        <f>IF(LEFT(BP196,1)&lt;&gt;"0",IF(LEFT(BP196,1)="1",3.0,BQ196),$D$5+$E$5*(CG196*BZ196/($K$5*1000))+$F$5*(CG196*BZ196/($K$5*1000))*MAX(MIN(BN196,$J$5),$I$5)*MAX(MIN(BN196,$J$5),$I$5)+$G$5*MAX(MIN(BN196,$J$5),$I$5)*(CG196*BZ196/($K$5*1000))+$H$5*(CG196*BZ196/($K$5*1000))*(CG196*BZ196/($K$5*1000)))</f>
        <v>0</v>
      </c>
      <c r="O196">
        <f>G196*(1000-(1000*0.61365*exp(17.502*S196/(240.97+S196))/(BZ196+CA196)+BU196)/2)/(1000*0.61365*exp(17.502*S196/(240.97+S196))/(BZ196+CA196)-BU196)</f>
        <v>0</v>
      </c>
      <c r="P196">
        <f>1/((BO196+1)/(M196/1.6)+1/(N196/1.37)) + BO196/((BO196+1)/(M196/1.6) + BO196/(N196/1.37))</f>
        <v>0</v>
      </c>
      <c r="Q196">
        <f>(BK196*BM196)</f>
        <v>0</v>
      </c>
      <c r="R196">
        <f>(CB196+(Q196+2*0.95*5.67E-8*(((CB196+$B$7)+273)^4-(CB196+273)^4)-44100*G196)/(1.84*29.3*N196+8*0.95*5.67E-8*(CB196+273)^3))</f>
        <v>0</v>
      </c>
      <c r="S196">
        <f>($C$7*CC196+$D$7*CD196+$E$7*R196)</f>
        <v>0</v>
      </c>
      <c r="T196">
        <f>0.61365*exp(17.502*S196/(240.97+S196))</f>
        <v>0</v>
      </c>
      <c r="U196">
        <f>(V196/W196*100)</f>
        <v>0</v>
      </c>
      <c r="V196">
        <f>BU196*(BZ196+CA196)/1000</f>
        <v>0</v>
      </c>
      <c r="W196">
        <f>0.61365*exp(17.502*CB196/(240.97+CB196))</f>
        <v>0</v>
      </c>
      <c r="X196">
        <f>(T196-BU196*(BZ196+CA196)/1000)</f>
        <v>0</v>
      </c>
      <c r="Y196">
        <f>(-G196*44100)</f>
        <v>0</v>
      </c>
      <c r="Z196">
        <f>2*29.3*N196*0.92*(CB196-S196)</f>
        <v>0</v>
      </c>
      <c r="AA196">
        <f>2*0.95*5.67E-8*(((CB196+$B$7)+273)^4-(S196+273)^4)</f>
        <v>0</v>
      </c>
      <c r="AB196">
        <f>Q196+AA196+Y196+Z196</f>
        <v>0</v>
      </c>
      <c r="AC196">
        <v>0</v>
      </c>
      <c r="AD196">
        <v>0</v>
      </c>
      <c r="AE196">
        <f>IF(AC196*$H$13&gt;=AG196,1.0,(AG196/(AG196-AC196*$H$13)))</f>
        <v>0</v>
      </c>
      <c r="AF196">
        <f>(AE196-1)*100</f>
        <v>0</v>
      </c>
      <c r="AG196">
        <f>MAX(0,($B$13+$C$13*CG196)/(1+$D$13*CG196)*BZ196/(CB196+273)*$E$13)</f>
        <v>0</v>
      </c>
      <c r="AH196" t="s">
        <v>271</v>
      </c>
      <c r="AI196" t="s">
        <v>271</v>
      </c>
      <c r="AJ196">
        <v>0</v>
      </c>
      <c r="AK196">
        <v>0</v>
      </c>
      <c r="AL196">
        <f>AK196-AJ196</f>
        <v>0</v>
      </c>
      <c r="AM196">
        <f>AL196/AK196</f>
        <v>0</v>
      </c>
      <c r="AN196">
        <v>0</v>
      </c>
      <c r="AO196" t="s">
        <v>271</v>
      </c>
      <c r="AP196" t="s">
        <v>271</v>
      </c>
      <c r="AQ196">
        <v>0</v>
      </c>
      <c r="AR196">
        <v>0</v>
      </c>
      <c r="AS196">
        <f>1-AQ196/AR196</f>
        <v>0</v>
      </c>
      <c r="AT196">
        <v>0.5</v>
      </c>
      <c r="AU196">
        <f>BK196</f>
        <v>0</v>
      </c>
      <c r="AV196">
        <f>H196</f>
        <v>0</v>
      </c>
      <c r="AW196">
        <f>AS196*AT196*AU196</f>
        <v>0</v>
      </c>
      <c r="AX196">
        <f>BC196/AR196</f>
        <v>0</v>
      </c>
      <c r="AY196">
        <f>(AV196-AN196)/AU196</f>
        <v>0</v>
      </c>
      <c r="AZ196">
        <f>(AK196-AR196)/AR196</f>
        <v>0</v>
      </c>
      <c r="BA196" t="s">
        <v>271</v>
      </c>
      <c r="BB196">
        <v>0</v>
      </c>
      <c r="BC196">
        <f>AR196-BB196</f>
        <v>0</v>
      </c>
      <c r="BD196">
        <f>(AR196-AQ196)/(AR196-BB196)</f>
        <v>0</v>
      </c>
      <c r="BE196">
        <f>(AK196-AR196)/(AK196-BB196)</f>
        <v>0</v>
      </c>
      <c r="BF196">
        <f>(AR196-AQ196)/(AR196-AJ196)</f>
        <v>0</v>
      </c>
      <c r="BG196">
        <f>(AK196-AR196)/(AK196-AJ196)</f>
        <v>0</v>
      </c>
      <c r="BH196">
        <f>(BD196*BB196/AQ196)</f>
        <v>0</v>
      </c>
      <c r="BI196">
        <f>(1-BH196)</f>
        <v>0</v>
      </c>
      <c r="BJ196">
        <f>$B$11*CH196+$C$11*CI196+$F$11*CJ196*(1-CM196)</f>
        <v>0</v>
      </c>
      <c r="BK196">
        <f>BJ196*BL196</f>
        <v>0</v>
      </c>
      <c r="BL196">
        <f>($B$11*$D$9+$C$11*$D$9+$F$11*((CW196+CO196)/MAX(CW196+CO196+CX196, 0.1)*$I$9+CX196/MAX(CW196+CO196+CX196, 0.1)*$J$9))/($B$11+$C$11+$F$11)</f>
        <v>0</v>
      </c>
      <c r="BM196">
        <f>($B$11*$K$9+$C$11*$K$9+$F$11*((CW196+CO196)/MAX(CW196+CO196+CX196, 0.1)*$P$9+CX196/MAX(CW196+CO196+CX196, 0.1)*$Q$9))/($B$11+$C$11+$F$11)</f>
        <v>0</v>
      </c>
      <c r="BN196">
        <v>6</v>
      </c>
      <c r="BO196">
        <v>0.5</v>
      </c>
      <c r="BP196" t="s">
        <v>272</v>
      </c>
      <c r="BQ196">
        <v>2</v>
      </c>
      <c r="BR196">
        <v>1604418586.6</v>
      </c>
      <c r="BS196">
        <v>562.981</v>
      </c>
      <c r="BT196">
        <v>602.198</v>
      </c>
      <c r="BU196">
        <v>21.7655</v>
      </c>
      <c r="BV196">
        <v>20.0577</v>
      </c>
      <c r="BW196">
        <v>562.888</v>
      </c>
      <c r="BX196">
        <v>21.4375</v>
      </c>
      <c r="BY196">
        <v>500.067</v>
      </c>
      <c r="BZ196">
        <v>100.537</v>
      </c>
      <c r="CA196">
        <v>0.100462</v>
      </c>
      <c r="CB196">
        <v>25.1378</v>
      </c>
      <c r="CC196">
        <v>24.9888</v>
      </c>
      <c r="CD196">
        <v>999.9</v>
      </c>
      <c r="CE196">
        <v>0</v>
      </c>
      <c r="CF196">
        <v>0</v>
      </c>
      <c r="CG196">
        <v>9951.88</v>
      </c>
      <c r="CH196">
        <v>0</v>
      </c>
      <c r="CI196">
        <v>1.06395</v>
      </c>
      <c r="CJ196">
        <v>1199.93</v>
      </c>
      <c r="CK196">
        <v>0.967003</v>
      </c>
      <c r="CL196">
        <v>0.0329973</v>
      </c>
      <c r="CM196">
        <v>0</v>
      </c>
      <c r="CN196">
        <v>2.1896</v>
      </c>
      <c r="CO196">
        <v>0</v>
      </c>
      <c r="CP196">
        <v>9133.83</v>
      </c>
      <c r="CQ196">
        <v>11400.7</v>
      </c>
      <c r="CR196">
        <v>38.062</v>
      </c>
      <c r="CS196">
        <v>41.187</v>
      </c>
      <c r="CT196">
        <v>39.562</v>
      </c>
      <c r="CU196">
        <v>39.875</v>
      </c>
      <c r="CV196">
        <v>38.375</v>
      </c>
      <c r="CW196">
        <v>1160.34</v>
      </c>
      <c r="CX196">
        <v>39.59</v>
      </c>
      <c r="CY196">
        <v>0</v>
      </c>
      <c r="CZ196">
        <v>1604418586.7</v>
      </c>
      <c r="DA196">
        <v>0</v>
      </c>
      <c r="DB196">
        <v>2.595664</v>
      </c>
      <c r="DC196">
        <v>-1.08180769068461</v>
      </c>
      <c r="DD196">
        <v>455.429230784451</v>
      </c>
      <c r="DE196">
        <v>9079.6692</v>
      </c>
      <c r="DF196">
        <v>15</v>
      </c>
      <c r="DG196">
        <v>1604417947.1</v>
      </c>
      <c r="DH196" t="s">
        <v>273</v>
      </c>
      <c r="DI196">
        <v>1604417940.1</v>
      </c>
      <c r="DJ196">
        <v>1604417947.1</v>
      </c>
      <c r="DK196">
        <v>1</v>
      </c>
      <c r="DL196">
        <v>-0.134</v>
      </c>
      <c r="DM196">
        <v>0.013</v>
      </c>
      <c r="DN196">
        <v>0.037</v>
      </c>
      <c r="DO196">
        <v>0.31</v>
      </c>
      <c r="DP196">
        <v>420</v>
      </c>
      <c r="DQ196">
        <v>20</v>
      </c>
      <c r="DR196">
        <v>0.08</v>
      </c>
      <c r="DS196">
        <v>0.06</v>
      </c>
      <c r="DT196">
        <v>0</v>
      </c>
      <c r="DU196">
        <v>0</v>
      </c>
      <c r="DV196" t="s">
        <v>274</v>
      </c>
      <c r="DW196">
        <v>100</v>
      </c>
      <c r="DX196">
        <v>100</v>
      </c>
      <c r="DY196">
        <v>0.093</v>
      </c>
      <c r="DZ196">
        <v>0.328</v>
      </c>
      <c r="EA196">
        <v>-0.278027610152098</v>
      </c>
      <c r="EB196">
        <v>0.00106189765250334</v>
      </c>
      <c r="EC196">
        <v>-8.23004791133579e-07</v>
      </c>
      <c r="ED196">
        <v>1.95222372915411e-10</v>
      </c>
      <c r="EE196">
        <v>0.0605696754882689</v>
      </c>
      <c r="EF196">
        <v>0.0242991256848972</v>
      </c>
      <c r="EG196">
        <v>-0.00102667963148939</v>
      </c>
      <c r="EH196">
        <v>2.21636158600722e-05</v>
      </c>
      <c r="EI196">
        <v>2</v>
      </c>
      <c r="EJ196">
        <v>2037</v>
      </c>
      <c r="EK196">
        <v>1</v>
      </c>
      <c r="EL196">
        <v>24</v>
      </c>
      <c r="EM196">
        <v>10.8</v>
      </c>
      <c r="EN196">
        <v>10.7</v>
      </c>
      <c r="EO196">
        <v>2</v>
      </c>
      <c r="EP196">
        <v>511.782</v>
      </c>
      <c r="EQ196">
        <v>527.573</v>
      </c>
      <c r="ER196">
        <v>22.7226</v>
      </c>
      <c r="ES196">
        <v>25.4436</v>
      </c>
      <c r="ET196">
        <v>30</v>
      </c>
      <c r="EU196">
        <v>25.3171</v>
      </c>
      <c r="EV196">
        <v>25.2799</v>
      </c>
      <c r="EW196">
        <v>27.9792</v>
      </c>
      <c r="EX196">
        <v>26.5707</v>
      </c>
      <c r="EY196">
        <v>100</v>
      </c>
      <c r="EZ196">
        <v>22.7249</v>
      </c>
      <c r="FA196">
        <v>611.55</v>
      </c>
      <c r="FB196">
        <v>20</v>
      </c>
      <c r="FC196">
        <v>102.326</v>
      </c>
      <c r="FD196">
        <v>102.099</v>
      </c>
    </row>
    <row r="197" spans="1:160">
      <c r="A197">
        <v>181</v>
      </c>
      <c r="B197">
        <v>1604418588.6</v>
      </c>
      <c r="C197">
        <v>359.5</v>
      </c>
      <c r="D197" t="s">
        <v>633</v>
      </c>
      <c r="E197" t="s">
        <v>634</v>
      </c>
      <c r="F197">
        <v>1604418588.6</v>
      </c>
      <c r="G197">
        <f>BY197*AE197*(BU197-BV197)/(100*BN197*(1000-AE197*BU197))</f>
        <v>0</v>
      </c>
      <c r="H197">
        <f>BY197*AE197*(BT197-BS197*(1000-AE197*BV197)/(1000-AE197*BU197))/(100*BN197)</f>
        <v>0</v>
      </c>
      <c r="I197">
        <f>BS197 - IF(AE197&gt;1, H197*BN197*100.0/(AG197*CG197), 0)</f>
        <v>0</v>
      </c>
      <c r="J197">
        <f>((P197-G197/2)*I197-H197)/(P197+G197/2)</f>
        <v>0</v>
      </c>
      <c r="K197">
        <f>J197*(BZ197+CA197)/1000.0</f>
        <v>0</v>
      </c>
      <c r="L197">
        <f>(BS197 - IF(AE197&gt;1, H197*BN197*100.0/(AG197*CG197), 0))*(BZ197+CA197)/1000.0</f>
        <v>0</v>
      </c>
      <c r="M197">
        <f>2.0/((1/O197-1/N197)+SIGN(O197)*SQRT((1/O197-1/N197)*(1/O197-1/N197) + 4*BO197/((BO197+1)*(BO197+1))*(2*1/O197*1/N197-1/N197*1/N197)))</f>
        <v>0</v>
      </c>
      <c r="N197">
        <f>IF(LEFT(BP197,1)&lt;&gt;"0",IF(LEFT(BP197,1)="1",3.0,BQ197),$D$5+$E$5*(CG197*BZ197/($K$5*1000))+$F$5*(CG197*BZ197/($K$5*1000))*MAX(MIN(BN197,$J$5),$I$5)*MAX(MIN(BN197,$J$5),$I$5)+$G$5*MAX(MIN(BN197,$J$5),$I$5)*(CG197*BZ197/($K$5*1000))+$H$5*(CG197*BZ197/($K$5*1000))*(CG197*BZ197/($K$5*1000)))</f>
        <v>0</v>
      </c>
      <c r="O197">
        <f>G197*(1000-(1000*0.61365*exp(17.502*S197/(240.97+S197))/(BZ197+CA197)+BU197)/2)/(1000*0.61365*exp(17.502*S197/(240.97+S197))/(BZ197+CA197)-BU197)</f>
        <v>0</v>
      </c>
      <c r="P197">
        <f>1/((BO197+1)/(M197/1.6)+1/(N197/1.37)) + BO197/((BO197+1)/(M197/1.6) + BO197/(N197/1.37))</f>
        <v>0</v>
      </c>
      <c r="Q197">
        <f>(BK197*BM197)</f>
        <v>0</v>
      </c>
      <c r="R197">
        <f>(CB197+(Q197+2*0.95*5.67E-8*(((CB197+$B$7)+273)^4-(CB197+273)^4)-44100*G197)/(1.84*29.3*N197+8*0.95*5.67E-8*(CB197+273)^3))</f>
        <v>0</v>
      </c>
      <c r="S197">
        <f>($C$7*CC197+$D$7*CD197+$E$7*R197)</f>
        <v>0</v>
      </c>
      <c r="T197">
        <f>0.61365*exp(17.502*S197/(240.97+S197))</f>
        <v>0</v>
      </c>
      <c r="U197">
        <f>(V197/W197*100)</f>
        <v>0</v>
      </c>
      <c r="V197">
        <f>BU197*(BZ197+CA197)/1000</f>
        <v>0</v>
      </c>
      <c r="W197">
        <f>0.61365*exp(17.502*CB197/(240.97+CB197))</f>
        <v>0</v>
      </c>
      <c r="X197">
        <f>(T197-BU197*(BZ197+CA197)/1000)</f>
        <v>0</v>
      </c>
      <c r="Y197">
        <f>(-G197*44100)</f>
        <v>0</v>
      </c>
      <c r="Z197">
        <f>2*29.3*N197*0.92*(CB197-S197)</f>
        <v>0</v>
      </c>
      <c r="AA197">
        <f>2*0.95*5.67E-8*(((CB197+$B$7)+273)^4-(S197+273)^4)</f>
        <v>0</v>
      </c>
      <c r="AB197">
        <f>Q197+AA197+Y197+Z197</f>
        <v>0</v>
      </c>
      <c r="AC197">
        <v>0</v>
      </c>
      <c r="AD197">
        <v>0</v>
      </c>
      <c r="AE197">
        <f>IF(AC197*$H$13&gt;=AG197,1.0,(AG197/(AG197-AC197*$H$13)))</f>
        <v>0</v>
      </c>
      <c r="AF197">
        <f>(AE197-1)*100</f>
        <v>0</v>
      </c>
      <c r="AG197">
        <f>MAX(0,($B$13+$C$13*CG197)/(1+$D$13*CG197)*BZ197/(CB197+273)*$E$13)</f>
        <v>0</v>
      </c>
      <c r="AH197" t="s">
        <v>271</v>
      </c>
      <c r="AI197" t="s">
        <v>271</v>
      </c>
      <c r="AJ197">
        <v>0</v>
      </c>
      <c r="AK197">
        <v>0</v>
      </c>
      <c r="AL197">
        <f>AK197-AJ197</f>
        <v>0</v>
      </c>
      <c r="AM197">
        <f>AL197/AK197</f>
        <v>0</v>
      </c>
      <c r="AN197">
        <v>0</v>
      </c>
      <c r="AO197" t="s">
        <v>271</v>
      </c>
      <c r="AP197" t="s">
        <v>271</v>
      </c>
      <c r="AQ197">
        <v>0</v>
      </c>
      <c r="AR197">
        <v>0</v>
      </c>
      <c r="AS197">
        <f>1-AQ197/AR197</f>
        <v>0</v>
      </c>
      <c r="AT197">
        <v>0.5</v>
      </c>
      <c r="AU197">
        <f>BK197</f>
        <v>0</v>
      </c>
      <c r="AV197">
        <f>H197</f>
        <v>0</v>
      </c>
      <c r="AW197">
        <f>AS197*AT197*AU197</f>
        <v>0</v>
      </c>
      <c r="AX197">
        <f>BC197/AR197</f>
        <v>0</v>
      </c>
      <c r="AY197">
        <f>(AV197-AN197)/AU197</f>
        <v>0</v>
      </c>
      <c r="AZ197">
        <f>(AK197-AR197)/AR197</f>
        <v>0</v>
      </c>
      <c r="BA197" t="s">
        <v>271</v>
      </c>
      <c r="BB197">
        <v>0</v>
      </c>
      <c r="BC197">
        <f>AR197-BB197</f>
        <v>0</v>
      </c>
      <c r="BD197">
        <f>(AR197-AQ197)/(AR197-BB197)</f>
        <v>0</v>
      </c>
      <c r="BE197">
        <f>(AK197-AR197)/(AK197-BB197)</f>
        <v>0</v>
      </c>
      <c r="BF197">
        <f>(AR197-AQ197)/(AR197-AJ197)</f>
        <v>0</v>
      </c>
      <c r="BG197">
        <f>(AK197-AR197)/(AK197-AJ197)</f>
        <v>0</v>
      </c>
      <c r="BH197">
        <f>(BD197*BB197/AQ197)</f>
        <v>0</v>
      </c>
      <c r="BI197">
        <f>(1-BH197)</f>
        <v>0</v>
      </c>
      <c r="BJ197">
        <f>$B$11*CH197+$C$11*CI197+$F$11*CJ197*(1-CM197)</f>
        <v>0</v>
      </c>
      <c r="BK197">
        <f>BJ197*BL197</f>
        <v>0</v>
      </c>
      <c r="BL197">
        <f>($B$11*$D$9+$C$11*$D$9+$F$11*((CW197+CO197)/MAX(CW197+CO197+CX197, 0.1)*$I$9+CX197/MAX(CW197+CO197+CX197, 0.1)*$J$9))/($B$11+$C$11+$F$11)</f>
        <v>0</v>
      </c>
      <c r="BM197">
        <f>($B$11*$K$9+$C$11*$K$9+$F$11*((CW197+CO197)/MAX(CW197+CO197+CX197, 0.1)*$P$9+CX197/MAX(CW197+CO197+CX197, 0.1)*$Q$9))/($B$11+$C$11+$F$11)</f>
        <v>0</v>
      </c>
      <c r="BN197">
        <v>6</v>
      </c>
      <c r="BO197">
        <v>0.5</v>
      </c>
      <c r="BP197" t="s">
        <v>272</v>
      </c>
      <c r="BQ197">
        <v>2</v>
      </c>
      <c r="BR197">
        <v>1604418588.6</v>
      </c>
      <c r="BS197">
        <v>566.184</v>
      </c>
      <c r="BT197">
        <v>605.701</v>
      </c>
      <c r="BU197">
        <v>21.7666</v>
      </c>
      <c r="BV197">
        <v>20.0573</v>
      </c>
      <c r="BW197">
        <v>566.09</v>
      </c>
      <c r="BX197">
        <v>21.4386</v>
      </c>
      <c r="BY197">
        <v>500.007</v>
      </c>
      <c r="BZ197">
        <v>100.537</v>
      </c>
      <c r="CA197">
        <v>0.100046</v>
      </c>
      <c r="CB197">
        <v>25.1388</v>
      </c>
      <c r="CC197">
        <v>24.9925</v>
      </c>
      <c r="CD197">
        <v>999.9</v>
      </c>
      <c r="CE197">
        <v>0</v>
      </c>
      <c r="CF197">
        <v>0</v>
      </c>
      <c r="CG197">
        <v>9973.75</v>
      </c>
      <c r="CH197">
        <v>0</v>
      </c>
      <c r="CI197">
        <v>1.06395</v>
      </c>
      <c r="CJ197">
        <v>1199.94</v>
      </c>
      <c r="CK197">
        <v>0.967003</v>
      </c>
      <c r="CL197">
        <v>0.0329973</v>
      </c>
      <c r="CM197">
        <v>0</v>
      </c>
      <c r="CN197">
        <v>2.4768</v>
      </c>
      <c r="CO197">
        <v>0</v>
      </c>
      <c r="CP197">
        <v>9147.21</v>
      </c>
      <c r="CQ197">
        <v>11400.8</v>
      </c>
      <c r="CR197">
        <v>38.125</v>
      </c>
      <c r="CS197">
        <v>41.187</v>
      </c>
      <c r="CT197">
        <v>39.562</v>
      </c>
      <c r="CU197">
        <v>39.875</v>
      </c>
      <c r="CV197">
        <v>38.375</v>
      </c>
      <c r="CW197">
        <v>1160.35</v>
      </c>
      <c r="CX197">
        <v>39.59</v>
      </c>
      <c r="CY197">
        <v>0</v>
      </c>
      <c r="CZ197">
        <v>1604418588.5</v>
      </c>
      <c r="DA197">
        <v>0</v>
      </c>
      <c r="DB197">
        <v>2.58543076923077</v>
      </c>
      <c r="DC197">
        <v>-0.978981197009449</v>
      </c>
      <c r="DD197">
        <v>456.785640464481</v>
      </c>
      <c r="DE197">
        <v>9090.99615384615</v>
      </c>
      <c r="DF197">
        <v>15</v>
      </c>
      <c r="DG197">
        <v>1604417947.1</v>
      </c>
      <c r="DH197" t="s">
        <v>273</v>
      </c>
      <c r="DI197">
        <v>1604417940.1</v>
      </c>
      <c r="DJ197">
        <v>1604417947.1</v>
      </c>
      <c r="DK197">
        <v>1</v>
      </c>
      <c r="DL197">
        <v>-0.134</v>
      </c>
      <c r="DM197">
        <v>0.013</v>
      </c>
      <c r="DN197">
        <v>0.037</v>
      </c>
      <c r="DO197">
        <v>0.31</v>
      </c>
      <c r="DP197">
        <v>420</v>
      </c>
      <c r="DQ197">
        <v>20</v>
      </c>
      <c r="DR197">
        <v>0.08</v>
      </c>
      <c r="DS197">
        <v>0.06</v>
      </c>
      <c r="DT197">
        <v>0</v>
      </c>
      <c r="DU197">
        <v>0</v>
      </c>
      <c r="DV197" t="s">
        <v>274</v>
      </c>
      <c r="DW197">
        <v>100</v>
      </c>
      <c r="DX197">
        <v>100</v>
      </c>
      <c r="DY197">
        <v>0.094</v>
      </c>
      <c r="DZ197">
        <v>0.328</v>
      </c>
      <c r="EA197">
        <v>-0.278027610152098</v>
      </c>
      <c r="EB197">
        <v>0.00106189765250334</v>
      </c>
      <c r="EC197">
        <v>-8.23004791133579e-07</v>
      </c>
      <c r="ED197">
        <v>1.95222372915411e-10</v>
      </c>
      <c r="EE197">
        <v>0.0605696754882689</v>
      </c>
      <c r="EF197">
        <v>0.0242991256848972</v>
      </c>
      <c r="EG197">
        <v>-0.00102667963148939</v>
      </c>
      <c r="EH197">
        <v>2.21636158600722e-05</v>
      </c>
      <c r="EI197">
        <v>2</v>
      </c>
      <c r="EJ197">
        <v>2037</v>
      </c>
      <c r="EK197">
        <v>1</v>
      </c>
      <c r="EL197">
        <v>24</v>
      </c>
      <c r="EM197">
        <v>10.8</v>
      </c>
      <c r="EN197">
        <v>10.7</v>
      </c>
      <c r="EO197">
        <v>2</v>
      </c>
      <c r="EP197">
        <v>511.735</v>
      </c>
      <c r="EQ197">
        <v>527.611</v>
      </c>
      <c r="ER197">
        <v>22.725</v>
      </c>
      <c r="ES197">
        <v>25.4431</v>
      </c>
      <c r="ET197">
        <v>30</v>
      </c>
      <c r="EU197">
        <v>25.3166</v>
      </c>
      <c r="EV197">
        <v>25.2799</v>
      </c>
      <c r="EW197">
        <v>28.1209</v>
      </c>
      <c r="EX197">
        <v>26.5707</v>
      </c>
      <c r="EY197">
        <v>100</v>
      </c>
      <c r="EZ197">
        <v>22.7337</v>
      </c>
      <c r="FA197">
        <v>616.62</v>
      </c>
      <c r="FB197">
        <v>20</v>
      </c>
      <c r="FC197">
        <v>102.327</v>
      </c>
      <c r="FD197">
        <v>102.1</v>
      </c>
    </row>
    <row r="198" spans="1:160">
      <c r="A198">
        <v>182</v>
      </c>
      <c r="B198">
        <v>1604418590.6</v>
      </c>
      <c r="C198">
        <v>361.5</v>
      </c>
      <c r="D198" t="s">
        <v>635</v>
      </c>
      <c r="E198" t="s">
        <v>636</v>
      </c>
      <c r="F198">
        <v>1604418590.6</v>
      </c>
      <c r="G198">
        <f>BY198*AE198*(BU198-BV198)/(100*BN198*(1000-AE198*BU198))</f>
        <v>0</v>
      </c>
      <c r="H198">
        <f>BY198*AE198*(BT198-BS198*(1000-AE198*BV198)/(1000-AE198*BU198))/(100*BN198)</f>
        <v>0</v>
      </c>
      <c r="I198">
        <f>BS198 - IF(AE198&gt;1, H198*BN198*100.0/(AG198*CG198), 0)</f>
        <v>0</v>
      </c>
      <c r="J198">
        <f>((P198-G198/2)*I198-H198)/(P198+G198/2)</f>
        <v>0</v>
      </c>
      <c r="K198">
        <f>J198*(BZ198+CA198)/1000.0</f>
        <v>0</v>
      </c>
      <c r="L198">
        <f>(BS198 - IF(AE198&gt;1, H198*BN198*100.0/(AG198*CG198), 0))*(BZ198+CA198)/1000.0</f>
        <v>0</v>
      </c>
      <c r="M198">
        <f>2.0/((1/O198-1/N198)+SIGN(O198)*SQRT((1/O198-1/N198)*(1/O198-1/N198) + 4*BO198/((BO198+1)*(BO198+1))*(2*1/O198*1/N198-1/N198*1/N198)))</f>
        <v>0</v>
      </c>
      <c r="N198">
        <f>IF(LEFT(BP198,1)&lt;&gt;"0",IF(LEFT(BP198,1)="1",3.0,BQ198),$D$5+$E$5*(CG198*BZ198/($K$5*1000))+$F$5*(CG198*BZ198/($K$5*1000))*MAX(MIN(BN198,$J$5),$I$5)*MAX(MIN(BN198,$J$5),$I$5)+$G$5*MAX(MIN(BN198,$J$5),$I$5)*(CG198*BZ198/($K$5*1000))+$H$5*(CG198*BZ198/($K$5*1000))*(CG198*BZ198/($K$5*1000)))</f>
        <v>0</v>
      </c>
      <c r="O198">
        <f>G198*(1000-(1000*0.61365*exp(17.502*S198/(240.97+S198))/(BZ198+CA198)+BU198)/2)/(1000*0.61365*exp(17.502*S198/(240.97+S198))/(BZ198+CA198)-BU198)</f>
        <v>0</v>
      </c>
      <c r="P198">
        <f>1/((BO198+1)/(M198/1.6)+1/(N198/1.37)) + BO198/((BO198+1)/(M198/1.6) + BO198/(N198/1.37))</f>
        <v>0</v>
      </c>
      <c r="Q198">
        <f>(BK198*BM198)</f>
        <v>0</v>
      </c>
      <c r="R198">
        <f>(CB198+(Q198+2*0.95*5.67E-8*(((CB198+$B$7)+273)^4-(CB198+273)^4)-44100*G198)/(1.84*29.3*N198+8*0.95*5.67E-8*(CB198+273)^3))</f>
        <v>0</v>
      </c>
      <c r="S198">
        <f>($C$7*CC198+$D$7*CD198+$E$7*R198)</f>
        <v>0</v>
      </c>
      <c r="T198">
        <f>0.61365*exp(17.502*S198/(240.97+S198))</f>
        <v>0</v>
      </c>
      <c r="U198">
        <f>(V198/W198*100)</f>
        <v>0</v>
      </c>
      <c r="V198">
        <f>BU198*(BZ198+CA198)/1000</f>
        <v>0</v>
      </c>
      <c r="W198">
        <f>0.61365*exp(17.502*CB198/(240.97+CB198))</f>
        <v>0</v>
      </c>
      <c r="X198">
        <f>(T198-BU198*(BZ198+CA198)/1000)</f>
        <v>0</v>
      </c>
      <c r="Y198">
        <f>(-G198*44100)</f>
        <v>0</v>
      </c>
      <c r="Z198">
        <f>2*29.3*N198*0.92*(CB198-S198)</f>
        <v>0</v>
      </c>
      <c r="AA198">
        <f>2*0.95*5.67E-8*(((CB198+$B$7)+273)^4-(S198+273)^4)</f>
        <v>0</v>
      </c>
      <c r="AB198">
        <f>Q198+AA198+Y198+Z198</f>
        <v>0</v>
      </c>
      <c r="AC198">
        <v>0</v>
      </c>
      <c r="AD198">
        <v>0</v>
      </c>
      <c r="AE198">
        <f>IF(AC198*$H$13&gt;=AG198,1.0,(AG198/(AG198-AC198*$H$13)))</f>
        <v>0</v>
      </c>
      <c r="AF198">
        <f>(AE198-1)*100</f>
        <v>0</v>
      </c>
      <c r="AG198">
        <f>MAX(0,($B$13+$C$13*CG198)/(1+$D$13*CG198)*BZ198/(CB198+273)*$E$13)</f>
        <v>0</v>
      </c>
      <c r="AH198" t="s">
        <v>271</v>
      </c>
      <c r="AI198" t="s">
        <v>271</v>
      </c>
      <c r="AJ198">
        <v>0</v>
      </c>
      <c r="AK198">
        <v>0</v>
      </c>
      <c r="AL198">
        <f>AK198-AJ198</f>
        <v>0</v>
      </c>
      <c r="AM198">
        <f>AL198/AK198</f>
        <v>0</v>
      </c>
      <c r="AN198">
        <v>0</v>
      </c>
      <c r="AO198" t="s">
        <v>271</v>
      </c>
      <c r="AP198" t="s">
        <v>271</v>
      </c>
      <c r="AQ198">
        <v>0</v>
      </c>
      <c r="AR198">
        <v>0</v>
      </c>
      <c r="AS198">
        <f>1-AQ198/AR198</f>
        <v>0</v>
      </c>
      <c r="AT198">
        <v>0.5</v>
      </c>
      <c r="AU198">
        <f>BK198</f>
        <v>0</v>
      </c>
      <c r="AV198">
        <f>H198</f>
        <v>0</v>
      </c>
      <c r="AW198">
        <f>AS198*AT198*AU198</f>
        <v>0</v>
      </c>
      <c r="AX198">
        <f>BC198/AR198</f>
        <v>0</v>
      </c>
      <c r="AY198">
        <f>(AV198-AN198)/AU198</f>
        <v>0</v>
      </c>
      <c r="AZ198">
        <f>(AK198-AR198)/AR198</f>
        <v>0</v>
      </c>
      <c r="BA198" t="s">
        <v>271</v>
      </c>
      <c r="BB198">
        <v>0</v>
      </c>
      <c r="BC198">
        <f>AR198-BB198</f>
        <v>0</v>
      </c>
      <c r="BD198">
        <f>(AR198-AQ198)/(AR198-BB198)</f>
        <v>0</v>
      </c>
      <c r="BE198">
        <f>(AK198-AR198)/(AK198-BB198)</f>
        <v>0</v>
      </c>
      <c r="BF198">
        <f>(AR198-AQ198)/(AR198-AJ198)</f>
        <v>0</v>
      </c>
      <c r="BG198">
        <f>(AK198-AR198)/(AK198-AJ198)</f>
        <v>0</v>
      </c>
      <c r="BH198">
        <f>(BD198*BB198/AQ198)</f>
        <v>0</v>
      </c>
      <c r="BI198">
        <f>(1-BH198)</f>
        <v>0</v>
      </c>
      <c r="BJ198">
        <f>$B$11*CH198+$C$11*CI198+$F$11*CJ198*(1-CM198)</f>
        <v>0</v>
      </c>
      <c r="BK198">
        <f>BJ198*BL198</f>
        <v>0</v>
      </c>
      <c r="BL198">
        <f>($B$11*$D$9+$C$11*$D$9+$F$11*((CW198+CO198)/MAX(CW198+CO198+CX198, 0.1)*$I$9+CX198/MAX(CW198+CO198+CX198, 0.1)*$J$9))/($B$11+$C$11+$F$11)</f>
        <v>0</v>
      </c>
      <c r="BM198">
        <f>($B$11*$K$9+$C$11*$K$9+$F$11*((CW198+CO198)/MAX(CW198+CO198+CX198, 0.1)*$P$9+CX198/MAX(CW198+CO198+CX198, 0.1)*$Q$9))/($B$11+$C$11+$F$11)</f>
        <v>0</v>
      </c>
      <c r="BN198">
        <v>6</v>
      </c>
      <c r="BO198">
        <v>0.5</v>
      </c>
      <c r="BP198" t="s">
        <v>272</v>
      </c>
      <c r="BQ198">
        <v>2</v>
      </c>
      <c r="BR198">
        <v>1604418590.6</v>
      </c>
      <c r="BS198">
        <v>569.401</v>
      </c>
      <c r="BT198">
        <v>609.046</v>
      </c>
      <c r="BU198">
        <v>21.7667</v>
      </c>
      <c r="BV198">
        <v>20.058</v>
      </c>
      <c r="BW198">
        <v>569.306</v>
      </c>
      <c r="BX198">
        <v>21.4387</v>
      </c>
      <c r="BY198">
        <v>499.936</v>
      </c>
      <c r="BZ198">
        <v>100.537</v>
      </c>
      <c r="CA198">
        <v>0.0992866</v>
      </c>
      <c r="CB198">
        <v>25.1394</v>
      </c>
      <c r="CC198">
        <v>24.987</v>
      </c>
      <c r="CD198">
        <v>999.9</v>
      </c>
      <c r="CE198">
        <v>0</v>
      </c>
      <c r="CF198">
        <v>0</v>
      </c>
      <c r="CG198">
        <v>10043.1</v>
      </c>
      <c r="CH198">
        <v>0</v>
      </c>
      <c r="CI198">
        <v>1.06395</v>
      </c>
      <c r="CJ198">
        <v>1199.92</v>
      </c>
      <c r="CK198">
        <v>0.967003</v>
      </c>
      <c r="CL198">
        <v>0.0329973</v>
      </c>
      <c r="CM198">
        <v>0</v>
      </c>
      <c r="CN198">
        <v>2.4141</v>
      </c>
      <c r="CO198">
        <v>0</v>
      </c>
      <c r="CP198">
        <v>9160.1</v>
      </c>
      <c r="CQ198">
        <v>11400.7</v>
      </c>
      <c r="CR198">
        <v>38.125</v>
      </c>
      <c r="CS198">
        <v>41.187</v>
      </c>
      <c r="CT198">
        <v>39.562</v>
      </c>
      <c r="CU198">
        <v>39.875</v>
      </c>
      <c r="CV198">
        <v>38.375</v>
      </c>
      <c r="CW198">
        <v>1160.33</v>
      </c>
      <c r="CX198">
        <v>39.59</v>
      </c>
      <c r="CY198">
        <v>0</v>
      </c>
      <c r="CZ198">
        <v>1604418590.3</v>
      </c>
      <c r="DA198">
        <v>0</v>
      </c>
      <c r="DB198">
        <v>2.547952</v>
      </c>
      <c r="DC198">
        <v>-1.43750770192484</v>
      </c>
      <c r="DD198">
        <v>453.271539241564</v>
      </c>
      <c r="DE198">
        <v>9106.8076</v>
      </c>
      <c r="DF198">
        <v>15</v>
      </c>
      <c r="DG198">
        <v>1604417947.1</v>
      </c>
      <c r="DH198" t="s">
        <v>273</v>
      </c>
      <c r="DI198">
        <v>1604417940.1</v>
      </c>
      <c r="DJ198">
        <v>1604417947.1</v>
      </c>
      <c r="DK198">
        <v>1</v>
      </c>
      <c r="DL198">
        <v>-0.134</v>
      </c>
      <c r="DM198">
        <v>0.013</v>
      </c>
      <c r="DN198">
        <v>0.037</v>
      </c>
      <c r="DO198">
        <v>0.31</v>
      </c>
      <c r="DP198">
        <v>420</v>
      </c>
      <c r="DQ198">
        <v>20</v>
      </c>
      <c r="DR198">
        <v>0.08</v>
      </c>
      <c r="DS198">
        <v>0.06</v>
      </c>
      <c r="DT198">
        <v>0</v>
      </c>
      <c r="DU198">
        <v>0</v>
      </c>
      <c r="DV198" t="s">
        <v>274</v>
      </c>
      <c r="DW198">
        <v>100</v>
      </c>
      <c r="DX198">
        <v>100</v>
      </c>
      <c r="DY198">
        <v>0.095</v>
      </c>
      <c r="DZ198">
        <v>0.328</v>
      </c>
      <c r="EA198">
        <v>-0.278027610152098</v>
      </c>
      <c r="EB198">
        <v>0.00106189765250334</v>
      </c>
      <c r="EC198">
        <v>-8.23004791133579e-07</v>
      </c>
      <c r="ED198">
        <v>1.95222372915411e-10</v>
      </c>
      <c r="EE198">
        <v>0.0605696754882689</v>
      </c>
      <c r="EF198">
        <v>0.0242991256848972</v>
      </c>
      <c r="EG198">
        <v>-0.00102667963148939</v>
      </c>
      <c r="EH198">
        <v>2.21636158600722e-05</v>
      </c>
      <c r="EI198">
        <v>2</v>
      </c>
      <c r="EJ198">
        <v>2037</v>
      </c>
      <c r="EK198">
        <v>1</v>
      </c>
      <c r="EL198">
        <v>24</v>
      </c>
      <c r="EM198">
        <v>10.8</v>
      </c>
      <c r="EN198">
        <v>10.7</v>
      </c>
      <c r="EO198">
        <v>2</v>
      </c>
      <c r="EP198">
        <v>511.454</v>
      </c>
      <c r="EQ198">
        <v>527.822</v>
      </c>
      <c r="ER198">
        <v>22.7274</v>
      </c>
      <c r="ES198">
        <v>25.4431</v>
      </c>
      <c r="ET198">
        <v>30</v>
      </c>
      <c r="EU198">
        <v>25.3155</v>
      </c>
      <c r="EV198">
        <v>25.2799</v>
      </c>
      <c r="EW198">
        <v>28.2577</v>
      </c>
      <c r="EX198">
        <v>26.5707</v>
      </c>
      <c r="EY198">
        <v>100</v>
      </c>
      <c r="EZ198">
        <v>22.7337</v>
      </c>
      <c r="FA198">
        <v>621.66</v>
      </c>
      <c r="FB198">
        <v>20</v>
      </c>
      <c r="FC198">
        <v>102.328</v>
      </c>
      <c r="FD198">
        <v>102.1</v>
      </c>
    </row>
    <row r="199" spans="1:160">
      <c r="A199">
        <v>183</v>
      </c>
      <c r="B199">
        <v>1604418592.6</v>
      </c>
      <c r="C199">
        <v>363.5</v>
      </c>
      <c r="D199" t="s">
        <v>637</v>
      </c>
      <c r="E199" t="s">
        <v>638</v>
      </c>
      <c r="F199">
        <v>1604418592.6</v>
      </c>
      <c r="G199">
        <f>BY199*AE199*(BU199-BV199)/(100*BN199*(1000-AE199*BU199))</f>
        <v>0</v>
      </c>
      <c r="H199">
        <f>BY199*AE199*(BT199-BS199*(1000-AE199*BV199)/(1000-AE199*BU199))/(100*BN199)</f>
        <v>0</v>
      </c>
      <c r="I199">
        <f>BS199 - IF(AE199&gt;1, H199*BN199*100.0/(AG199*CG199), 0)</f>
        <v>0</v>
      </c>
      <c r="J199">
        <f>((P199-G199/2)*I199-H199)/(P199+G199/2)</f>
        <v>0</v>
      </c>
      <c r="K199">
        <f>J199*(BZ199+CA199)/1000.0</f>
        <v>0</v>
      </c>
      <c r="L199">
        <f>(BS199 - IF(AE199&gt;1, H199*BN199*100.0/(AG199*CG199), 0))*(BZ199+CA199)/1000.0</f>
        <v>0</v>
      </c>
      <c r="M199">
        <f>2.0/((1/O199-1/N199)+SIGN(O199)*SQRT((1/O199-1/N199)*(1/O199-1/N199) + 4*BO199/((BO199+1)*(BO199+1))*(2*1/O199*1/N199-1/N199*1/N199)))</f>
        <v>0</v>
      </c>
      <c r="N199">
        <f>IF(LEFT(BP199,1)&lt;&gt;"0",IF(LEFT(BP199,1)="1",3.0,BQ199),$D$5+$E$5*(CG199*BZ199/($K$5*1000))+$F$5*(CG199*BZ199/($K$5*1000))*MAX(MIN(BN199,$J$5),$I$5)*MAX(MIN(BN199,$J$5),$I$5)+$G$5*MAX(MIN(BN199,$J$5),$I$5)*(CG199*BZ199/($K$5*1000))+$H$5*(CG199*BZ199/($K$5*1000))*(CG199*BZ199/($K$5*1000)))</f>
        <v>0</v>
      </c>
      <c r="O199">
        <f>G199*(1000-(1000*0.61365*exp(17.502*S199/(240.97+S199))/(BZ199+CA199)+BU199)/2)/(1000*0.61365*exp(17.502*S199/(240.97+S199))/(BZ199+CA199)-BU199)</f>
        <v>0</v>
      </c>
      <c r="P199">
        <f>1/((BO199+1)/(M199/1.6)+1/(N199/1.37)) + BO199/((BO199+1)/(M199/1.6) + BO199/(N199/1.37))</f>
        <v>0</v>
      </c>
      <c r="Q199">
        <f>(BK199*BM199)</f>
        <v>0</v>
      </c>
      <c r="R199">
        <f>(CB199+(Q199+2*0.95*5.67E-8*(((CB199+$B$7)+273)^4-(CB199+273)^4)-44100*G199)/(1.84*29.3*N199+8*0.95*5.67E-8*(CB199+273)^3))</f>
        <v>0</v>
      </c>
      <c r="S199">
        <f>($C$7*CC199+$D$7*CD199+$E$7*R199)</f>
        <v>0</v>
      </c>
      <c r="T199">
        <f>0.61365*exp(17.502*S199/(240.97+S199))</f>
        <v>0</v>
      </c>
      <c r="U199">
        <f>(V199/W199*100)</f>
        <v>0</v>
      </c>
      <c r="V199">
        <f>BU199*(BZ199+CA199)/1000</f>
        <v>0</v>
      </c>
      <c r="W199">
        <f>0.61365*exp(17.502*CB199/(240.97+CB199))</f>
        <v>0</v>
      </c>
      <c r="X199">
        <f>(T199-BU199*(BZ199+CA199)/1000)</f>
        <v>0</v>
      </c>
      <c r="Y199">
        <f>(-G199*44100)</f>
        <v>0</v>
      </c>
      <c r="Z199">
        <f>2*29.3*N199*0.92*(CB199-S199)</f>
        <v>0</v>
      </c>
      <c r="AA199">
        <f>2*0.95*5.67E-8*(((CB199+$B$7)+273)^4-(S199+273)^4)</f>
        <v>0</v>
      </c>
      <c r="AB199">
        <f>Q199+AA199+Y199+Z199</f>
        <v>0</v>
      </c>
      <c r="AC199">
        <v>0</v>
      </c>
      <c r="AD199">
        <v>0</v>
      </c>
      <c r="AE199">
        <f>IF(AC199*$H$13&gt;=AG199,1.0,(AG199/(AG199-AC199*$H$13)))</f>
        <v>0</v>
      </c>
      <c r="AF199">
        <f>(AE199-1)*100</f>
        <v>0</v>
      </c>
      <c r="AG199">
        <f>MAX(0,($B$13+$C$13*CG199)/(1+$D$13*CG199)*BZ199/(CB199+273)*$E$13)</f>
        <v>0</v>
      </c>
      <c r="AH199" t="s">
        <v>271</v>
      </c>
      <c r="AI199" t="s">
        <v>271</v>
      </c>
      <c r="AJ199">
        <v>0</v>
      </c>
      <c r="AK199">
        <v>0</v>
      </c>
      <c r="AL199">
        <f>AK199-AJ199</f>
        <v>0</v>
      </c>
      <c r="AM199">
        <f>AL199/AK199</f>
        <v>0</v>
      </c>
      <c r="AN199">
        <v>0</v>
      </c>
      <c r="AO199" t="s">
        <v>271</v>
      </c>
      <c r="AP199" t="s">
        <v>271</v>
      </c>
      <c r="AQ199">
        <v>0</v>
      </c>
      <c r="AR199">
        <v>0</v>
      </c>
      <c r="AS199">
        <f>1-AQ199/AR199</f>
        <v>0</v>
      </c>
      <c r="AT199">
        <v>0.5</v>
      </c>
      <c r="AU199">
        <f>BK199</f>
        <v>0</v>
      </c>
      <c r="AV199">
        <f>H199</f>
        <v>0</v>
      </c>
      <c r="AW199">
        <f>AS199*AT199*AU199</f>
        <v>0</v>
      </c>
      <c r="AX199">
        <f>BC199/AR199</f>
        <v>0</v>
      </c>
      <c r="AY199">
        <f>(AV199-AN199)/AU199</f>
        <v>0</v>
      </c>
      <c r="AZ199">
        <f>(AK199-AR199)/AR199</f>
        <v>0</v>
      </c>
      <c r="BA199" t="s">
        <v>271</v>
      </c>
      <c r="BB199">
        <v>0</v>
      </c>
      <c r="BC199">
        <f>AR199-BB199</f>
        <v>0</v>
      </c>
      <c r="BD199">
        <f>(AR199-AQ199)/(AR199-BB199)</f>
        <v>0</v>
      </c>
      <c r="BE199">
        <f>(AK199-AR199)/(AK199-BB199)</f>
        <v>0</v>
      </c>
      <c r="BF199">
        <f>(AR199-AQ199)/(AR199-AJ199)</f>
        <v>0</v>
      </c>
      <c r="BG199">
        <f>(AK199-AR199)/(AK199-AJ199)</f>
        <v>0</v>
      </c>
      <c r="BH199">
        <f>(BD199*BB199/AQ199)</f>
        <v>0</v>
      </c>
      <c r="BI199">
        <f>(1-BH199)</f>
        <v>0</v>
      </c>
      <c r="BJ199">
        <f>$B$11*CH199+$C$11*CI199+$F$11*CJ199*(1-CM199)</f>
        <v>0</v>
      </c>
      <c r="BK199">
        <f>BJ199*BL199</f>
        <v>0</v>
      </c>
      <c r="BL199">
        <f>($B$11*$D$9+$C$11*$D$9+$F$11*((CW199+CO199)/MAX(CW199+CO199+CX199, 0.1)*$I$9+CX199/MAX(CW199+CO199+CX199, 0.1)*$J$9))/($B$11+$C$11+$F$11)</f>
        <v>0</v>
      </c>
      <c r="BM199">
        <f>($B$11*$K$9+$C$11*$K$9+$F$11*((CW199+CO199)/MAX(CW199+CO199+CX199, 0.1)*$P$9+CX199/MAX(CW199+CO199+CX199, 0.1)*$Q$9))/($B$11+$C$11+$F$11)</f>
        <v>0</v>
      </c>
      <c r="BN199">
        <v>6</v>
      </c>
      <c r="BO199">
        <v>0.5</v>
      </c>
      <c r="BP199" t="s">
        <v>272</v>
      </c>
      <c r="BQ199">
        <v>2</v>
      </c>
      <c r="BR199">
        <v>1604418592.6</v>
      </c>
      <c r="BS199">
        <v>572.541</v>
      </c>
      <c r="BT199">
        <v>612.239</v>
      </c>
      <c r="BU199">
        <v>21.7674</v>
      </c>
      <c r="BV199">
        <v>20.0587</v>
      </c>
      <c r="BW199">
        <v>572.444</v>
      </c>
      <c r="BX199">
        <v>21.4393</v>
      </c>
      <c r="BY199">
        <v>500.057</v>
      </c>
      <c r="BZ199">
        <v>100.536</v>
      </c>
      <c r="CA199">
        <v>0.0997293</v>
      </c>
      <c r="CB199">
        <v>25.1399</v>
      </c>
      <c r="CC199">
        <v>24.989</v>
      </c>
      <c r="CD199">
        <v>999.9</v>
      </c>
      <c r="CE199">
        <v>0</v>
      </c>
      <c r="CF199">
        <v>0</v>
      </c>
      <c r="CG199">
        <v>10030.6</v>
      </c>
      <c r="CH199">
        <v>0</v>
      </c>
      <c r="CI199">
        <v>1.06395</v>
      </c>
      <c r="CJ199">
        <v>1199.93</v>
      </c>
      <c r="CK199">
        <v>0.967003</v>
      </c>
      <c r="CL199">
        <v>0.0329973</v>
      </c>
      <c r="CM199">
        <v>0</v>
      </c>
      <c r="CN199">
        <v>2.5263</v>
      </c>
      <c r="CO199">
        <v>0</v>
      </c>
      <c r="CP199">
        <v>9178.02</v>
      </c>
      <c r="CQ199">
        <v>11400.8</v>
      </c>
      <c r="CR199">
        <v>38.125</v>
      </c>
      <c r="CS199">
        <v>41.187</v>
      </c>
      <c r="CT199">
        <v>39.562</v>
      </c>
      <c r="CU199">
        <v>39.875</v>
      </c>
      <c r="CV199">
        <v>38.375</v>
      </c>
      <c r="CW199">
        <v>1160.34</v>
      </c>
      <c r="CX199">
        <v>39.59</v>
      </c>
      <c r="CY199">
        <v>0</v>
      </c>
      <c r="CZ199">
        <v>1604418592.7</v>
      </c>
      <c r="DA199">
        <v>0</v>
      </c>
      <c r="DB199">
        <v>2.55972</v>
      </c>
      <c r="DC199">
        <v>0.562446148786793</v>
      </c>
      <c r="DD199">
        <v>449.396153965081</v>
      </c>
      <c r="DE199">
        <v>9125.0936</v>
      </c>
      <c r="DF199">
        <v>15</v>
      </c>
      <c r="DG199">
        <v>1604417947.1</v>
      </c>
      <c r="DH199" t="s">
        <v>273</v>
      </c>
      <c r="DI199">
        <v>1604417940.1</v>
      </c>
      <c r="DJ199">
        <v>1604417947.1</v>
      </c>
      <c r="DK199">
        <v>1</v>
      </c>
      <c r="DL199">
        <v>-0.134</v>
      </c>
      <c r="DM199">
        <v>0.013</v>
      </c>
      <c r="DN199">
        <v>0.037</v>
      </c>
      <c r="DO199">
        <v>0.31</v>
      </c>
      <c r="DP199">
        <v>420</v>
      </c>
      <c r="DQ199">
        <v>20</v>
      </c>
      <c r="DR199">
        <v>0.08</v>
      </c>
      <c r="DS199">
        <v>0.06</v>
      </c>
      <c r="DT199">
        <v>0</v>
      </c>
      <c r="DU199">
        <v>0</v>
      </c>
      <c r="DV199" t="s">
        <v>274</v>
      </c>
      <c r="DW199">
        <v>100</v>
      </c>
      <c r="DX199">
        <v>100</v>
      </c>
      <c r="DY199">
        <v>0.097</v>
      </c>
      <c r="DZ199">
        <v>0.3281</v>
      </c>
      <c r="EA199">
        <v>-0.278027610152098</v>
      </c>
      <c r="EB199">
        <v>0.00106189765250334</v>
      </c>
      <c r="EC199">
        <v>-8.23004791133579e-07</v>
      </c>
      <c r="ED199">
        <v>1.95222372915411e-10</v>
      </c>
      <c r="EE199">
        <v>0.0605696754882689</v>
      </c>
      <c r="EF199">
        <v>0.0242991256848972</v>
      </c>
      <c r="EG199">
        <v>-0.00102667963148939</v>
      </c>
      <c r="EH199">
        <v>2.21636158600722e-05</v>
      </c>
      <c r="EI199">
        <v>2</v>
      </c>
      <c r="EJ199">
        <v>2037</v>
      </c>
      <c r="EK199">
        <v>1</v>
      </c>
      <c r="EL199">
        <v>24</v>
      </c>
      <c r="EM199">
        <v>10.9</v>
      </c>
      <c r="EN199">
        <v>10.8</v>
      </c>
      <c r="EO199">
        <v>2</v>
      </c>
      <c r="EP199">
        <v>511.635</v>
      </c>
      <c r="EQ199">
        <v>527.765</v>
      </c>
      <c r="ER199">
        <v>22.7313</v>
      </c>
      <c r="ES199">
        <v>25.4431</v>
      </c>
      <c r="ET199">
        <v>29.9999</v>
      </c>
      <c r="EU199">
        <v>25.3149</v>
      </c>
      <c r="EV199">
        <v>25.2799</v>
      </c>
      <c r="EW199">
        <v>28.3621</v>
      </c>
      <c r="EX199">
        <v>26.5707</v>
      </c>
      <c r="EY199">
        <v>100</v>
      </c>
      <c r="EZ199">
        <v>22.7337</v>
      </c>
      <c r="FA199">
        <v>621.66</v>
      </c>
      <c r="FB199">
        <v>20</v>
      </c>
      <c r="FC199">
        <v>102.328</v>
      </c>
      <c r="FD199">
        <v>102.098</v>
      </c>
    </row>
    <row r="200" spans="1:160">
      <c r="A200">
        <v>184</v>
      </c>
      <c r="B200">
        <v>1604418594.6</v>
      </c>
      <c r="C200">
        <v>365.5</v>
      </c>
      <c r="D200" t="s">
        <v>639</v>
      </c>
      <c r="E200" t="s">
        <v>640</v>
      </c>
      <c r="F200">
        <v>1604418594.6</v>
      </c>
      <c r="G200">
        <f>BY200*AE200*(BU200-BV200)/(100*BN200*(1000-AE200*BU200))</f>
        <v>0</v>
      </c>
      <c r="H200">
        <f>BY200*AE200*(BT200-BS200*(1000-AE200*BV200)/(1000-AE200*BU200))/(100*BN200)</f>
        <v>0</v>
      </c>
      <c r="I200">
        <f>BS200 - IF(AE200&gt;1, H200*BN200*100.0/(AG200*CG200), 0)</f>
        <v>0</v>
      </c>
      <c r="J200">
        <f>((P200-G200/2)*I200-H200)/(P200+G200/2)</f>
        <v>0</v>
      </c>
      <c r="K200">
        <f>J200*(BZ200+CA200)/1000.0</f>
        <v>0</v>
      </c>
      <c r="L200">
        <f>(BS200 - IF(AE200&gt;1, H200*BN200*100.0/(AG200*CG200), 0))*(BZ200+CA200)/1000.0</f>
        <v>0</v>
      </c>
      <c r="M200">
        <f>2.0/((1/O200-1/N200)+SIGN(O200)*SQRT((1/O200-1/N200)*(1/O200-1/N200) + 4*BO200/((BO200+1)*(BO200+1))*(2*1/O200*1/N200-1/N200*1/N200)))</f>
        <v>0</v>
      </c>
      <c r="N200">
        <f>IF(LEFT(BP200,1)&lt;&gt;"0",IF(LEFT(BP200,1)="1",3.0,BQ200),$D$5+$E$5*(CG200*BZ200/($K$5*1000))+$F$5*(CG200*BZ200/($K$5*1000))*MAX(MIN(BN200,$J$5),$I$5)*MAX(MIN(BN200,$J$5),$I$5)+$G$5*MAX(MIN(BN200,$J$5),$I$5)*(CG200*BZ200/($K$5*1000))+$H$5*(CG200*BZ200/($K$5*1000))*(CG200*BZ200/($K$5*1000)))</f>
        <v>0</v>
      </c>
      <c r="O200">
        <f>G200*(1000-(1000*0.61365*exp(17.502*S200/(240.97+S200))/(BZ200+CA200)+BU200)/2)/(1000*0.61365*exp(17.502*S200/(240.97+S200))/(BZ200+CA200)-BU200)</f>
        <v>0</v>
      </c>
      <c r="P200">
        <f>1/((BO200+1)/(M200/1.6)+1/(N200/1.37)) + BO200/((BO200+1)/(M200/1.6) + BO200/(N200/1.37))</f>
        <v>0</v>
      </c>
      <c r="Q200">
        <f>(BK200*BM200)</f>
        <v>0</v>
      </c>
      <c r="R200">
        <f>(CB200+(Q200+2*0.95*5.67E-8*(((CB200+$B$7)+273)^4-(CB200+273)^4)-44100*G200)/(1.84*29.3*N200+8*0.95*5.67E-8*(CB200+273)^3))</f>
        <v>0</v>
      </c>
      <c r="S200">
        <f>($C$7*CC200+$D$7*CD200+$E$7*R200)</f>
        <v>0</v>
      </c>
      <c r="T200">
        <f>0.61365*exp(17.502*S200/(240.97+S200))</f>
        <v>0</v>
      </c>
      <c r="U200">
        <f>(V200/W200*100)</f>
        <v>0</v>
      </c>
      <c r="V200">
        <f>BU200*(BZ200+CA200)/1000</f>
        <v>0</v>
      </c>
      <c r="W200">
        <f>0.61365*exp(17.502*CB200/(240.97+CB200))</f>
        <v>0</v>
      </c>
      <c r="X200">
        <f>(T200-BU200*(BZ200+CA200)/1000)</f>
        <v>0</v>
      </c>
      <c r="Y200">
        <f>(-G200*44100)</f>
        <v>0</v>
      </c>
      <c r="Z200">
        <f>2*29.3*N200*0.92*(CB200-S200)</f>
        <v>0</v>
      </c>
      <c r="AA200">
        <f>2*0.95*5.67E-8*(((CB200+$B$7)+273)^4-(S200+273)^4)</f>
        <v>0</v>
      </c>
      <c r="AB200">
        <f>Q200+AA200+Y200+Z200</f>
        <v>0</v>
      </c>
      <c r="AC200">
        <v>0</v>
      </c>
      <c r="AD200">
        <v>0</v>
      </c>
      <c r="AE200">
        <f>IF(AC200*$H$13&gt;=AG200,1.0,(AG200/(AG200-AC200*$H$13)))</f>
        <v>0</v>
      </c>
      <c r="AF200">
        <f>(AE200-1)*100</f>
        <v>0</v>
      </c>
      <c r="AG200">
        <f>MAX(0,($B$13+$C$13*CG200)/(1+$D$13*CG200)*BZ200/(CB200+273)*$E$13)</f>
        <v>0</v>
      </c>
      <c r="AH200" t="s">
        <v>271</v>
      </c>
      <c r="AI200" t="s">
        <v>271</v>
      </c>
      <c r="AJ200">
        <v>0</v>
      </c>
      <c r="AK200">
        <v>0</v>
      </c>
      <c r="AL200">
        <f>AK200-AJ200</f>
        <v>0</v>
      </c>
      <c r="AM200">
        <f>AL200/AK200</f>
        <v>0</v>
      </c>
      <c r="AN200">
        <v>0</v>
      </c>
      <c r="AO200" t="s">
        <v>271</v>
      </c>
      <c r="AP200" t="s">
        <v>271</v>
      </c>
      <c r="AQ200">
        <v>0</v>
      </c>
      <c r="AR200">
        <v>0</v>
      </c>
      <c r="AS200">
        <f>1-AQ200/AR200</f>
        <v>0</v>
      </c>
      <c r="AT200">
        <v>0.5</v>
      </c>
      <c r="AU200">
        <f>BK200</f>
        <v>0</v>
      </c>
      <c r="AV200">
        <f>H200</f>
        <v>0</v>
      </c>
      <c r="AW200">
        <f>AS200*AT200*AU200</f>
        <v>0</v>
      </c>
      <c r="AX200">
        <f>BC200/AR200</f>
        <v>0</v>
      </c>
      <c r="AY200">
        <f>(AV200-AN200)/AU200</f>
        <v>0</v>
      </c>
      <c r="AZ200">
        <f>(AK200-AR200)/AR200</f>
        <v>0</v>
      </c>
      <c r="BA200" t="s">
        <v>271</v>
      </c>
      <c r="BB200">
        <v>0</v>
      </c>
      <c r="BC200">
        <f>AR200-BB200</f>
        <v>0</v>
      </c>
      <c r="BD200">
        <f>(AR200-AQ200)/(AR200-BB200)</f>
        <v>0</v>
      </c>
      <c r="BE200">
        <f>(AK200-AR200)/(AK200-BB200)</f>
        <v>0</v>
      </c>
      <c r="BF200">
        <f>(AR200-AQ200)/(AR200-AJ200)</f>
        <v>0</v>
      </c>
      <c r="BG200">
        <f>(AK200-AR200)/(AK200-AJ200)</f>
        <v>0</v>
      </c>
      <c r="BH200">
        <f>(BD200*BB200/AQ200)</f>
        <v>0</v>
      </c>
      <c r="BI200">
        <f>(1-BH200)</f>
        <v>0</v>
      </c>
      <c r="BJ200">
        <f>$B$11*CH200+$C$11*CI200+$F$11*CJ200*(1-CM200)</f>
        <v>0</v>
      </c>
      <c r="BK200">
        <f>BJ200*BL200</f>
        <v>0</v>
      </c>
      <c r="BL200">
        <f>($B$11*$D$9+$C$11*$D$9+$F$11*((CW200+CO200)/MAX(CW200+CO200+CX200, 0.1)*$I$9+CX200/MAX(CW200+CO200+CX200, 0.1)*$J$9))/($B$11+$C$11+$F$11)</f>
        <v>0</v>
      </c>
      <c r="BM200">
        <f>($B$11*$K$9+$C$11*$K$9+$F$11*((CW200+CO200)/MAX(CW200+CO200+CX200, 0.1)*$P$9+CX200/MAX(CW200+CO200+CX200, 0.1)*$Q$9))/($B$11+$C$11+$F$11)</f>
        <v>0</v>
      </c>
      <c r="BN200">
        <v>6</v>
      </c>
      <c r="BO200">
        <v>0.5</v>
      </c>
      <c r="BP200" t="s">
        <v>272</v>
      </c>
      <c r="BQ200">
        <v>2</v>
      </c>
      <c r="BR200">
        <v>1604418594.6</v>
      </c>
      <c r="BS200">
        <v>575.711</v>
      </c>
      <c r="BT200">
        <v>615.761</v>
      </c>
      <c r="BU200">
        <v>21.7678</v>
      </c>
      <c r="BV200">
        <v>20.059</v>
      </c>
      <c r="BW200">
        <v>575.613</v>
      </c>
      <c r="BX200">
        <v>21.4398</v>
      </c>
      <c r="BY200">
        <v>499.999</v>
      </c>
      <c r="BZ200">
        <v>100.536</v>
      </c>
      <c r="CA200">
        <v>0.0999544</v>
      </c>
      <c r="CB200">
        <v>25.1404</v>
      </c>
      <c r="CC200">
        <v>24.9856</v>
      </c>
      <c r="CD200">
        <v>999.9</v>
      </c>
      <c r="CE200">
        <v>0</v>
      </c>
      <c r="CF200">
        <v>0</v>
      </c>
      <c r="CG200">
        <v>10001.2</v>
      </c>
      <c r="CH200">
        <v>0</v>
      </c>
      <c r="CI200">
        <v>1.06395</v>
      </c>
      <c r="CJ200">
        <v>1200.23</v>
      </c>
      <c r="CK200">
        <v>0.967011</v>
      </c>
      <c r="CL200">
        <v>0.032989</v>
      </c>
      <c r="CM200">
        <v>0</v>
      </c>
      <c r="CN200">
        <v>3.0394</v>
      </c>
      <c r="CO200">
        <v>0</v>
      </c>
      <c r="CP200">
        <v>9194.15</v>
      </c>
      <c r="CQ200">
        <v>11403.6</v>
      </c>
      <c r="CR200">
        <v>38.062</v>
      </c>
      <c r="CS200">
        <v>41.187</v>
      </c>
      <c r="CT200">
        <v>39.562</v>
      </c>
      <c r="CU200">
        <v>39.875</v>
      </c>
      <c r="CV200">
        <v>38.375</v>
      </c>
      <c r="CW200">
        <v>1160.64</v>
      </c>
      <c r="CX200">
        <v>39.59</v>
      </c>
      <c r="CY200">
        <v>0</v>
      </c>
      <c r="CZ200">
        <v>1604418594.5</v>
      </c>
      <c r="DA200">
        <v>0</v>
      </c>
      <c r="DB200">
        <v>2.57609230769231</v>
      </c>
      <c r="DC200">
        <v>0.480041017863721</v>
      </c>
      <c r="DD200">
        <v>450.555213180915</v>
      </c>
      <c r="DE200">
        <v>9136.28153846154</v>
      </c>
      <c r="DF200">
        <v>15</v>
      </c>
      <c r="DG200">
        <v>1604417947.1</v>
      </c>
      <c r="DH200" t="s">
        <v>273</v>
      </c>
      <c r="DI200">
        <v>1604417940.1</v>
      </c>
      <c r="DJ200">
        <v>1604417947.1</v>
      </c>
      <c r="DK200">
        <v>1</v>
      </c>
      <c r="DL200">
        <v>-0.134</v>
      </c>
      <c r="DM200">
        <v>0.013</v>
      </c>
      <c r="DN200">
        <v>0.037</v>
      </c>
      <c r="DO200">
        <v>0.31</v>
      </c>
      <c r="DP200">
        <v>420</v>
      </c>
      <c r="DQ200">
        <v>20</v>
      </c>
      <c r="DR200">
        <v>0.08</v>
      </c>
      <c r="DS200">
        <v>0.06</v>
      </c>
      <c r="DT200">
        <v>0</v>
      </c>
      <c r="DU200">
        <v>0</v>
      </c>
      <c r="DV200" t="s">
        <v>274</v>
      </c>
      <c r="DW200">
        <v>100</v>
      </c>
      <c r="DX200">
        <v>100</v>
      </c>
      <c r="DY200">
        <v>0.098</v>
      </c>
      <c r="DZ200">
        <v>0.328</v>
      </c>
      <c r="EA200">
        <v>-0.278027610152098</v>
      </c>
      <c r="EB200">
        <v>0.00106189765250334</v>
      </c>
      <c r="EC200">
        <v>-8.23004791133579e-07</v>
      </c>
      <c r="ED200">
        <v>1.95222372915411e-10</v>
      </c>
      <c r="EE200">
        <v>0.0605696754882689</v>
      </c>
      <c r="EF200">
        <v>0.0242991256848972</v>
      </c>
      <c r="EG200">
        <v>-0.00102667963148939</v>
      </c>
      <c r="EH200">
        <v>2.21636158600722e-05</v>
      </c>
      <c r="EI200">
        <v>2</v>
      </c>
      <c r="EJ200">
        <v>2037</v>
      </c>
      <c r="EK200">
        <v>1</v>
      </c>
      <c r="EL200">
        <v>24</v>
      </c>
      <c r="EM200">
        <v>10.9</v>
      </c>
      <c r="EN200">
        <v>10.8</v>
      </c>
      <c r="EO200">
        <v>2</v>
      </c>
      <c r="EP200">
        <v>511.563</v>
      </c>
      <c r="EQ200">
        <v>527.781</v>
      </c>
      <c r="ER200">
        <v>22.7346</v>
      </c>
      <c r="ES200">
        <v>25.4426</v>
      </c>
      <c r="ET200">
        <v>29.9999</v>
      </c>
      <c r="EU200">
        <v>25.3149</v>
      </c>
      <c r="EV200">
        <v>25.2796</v>
      </c>
      <c r="EW200">
        <v>28.5056</v>
      </c>
      <c r="EX200">
        <v>26.5707</v>
      </c>
      <c r="EY200">
        <v>100</v>
      </c>
      <c r="EZ200">
        <v>22.7417</v>
      </c>
      <c r="FA200">
        <v>626.8</v>
      </c>
      <c r="FB200">
        <v>20</v>
      </c>
      <c r="FC200">
        <v>102.326</v>
      </c>
      <c r="FD200">
        <v>102.097</v>
      </c>
    </row>
    <row r="201" spans="1:160">
      <c r="A201">
        <v>185</v>
      </c>
      <c r="B201">
        <v>1604418596.6</v>
      </c>
      <c r="C201">
        <v>367.5</v>
      </c>
      <c r="D201" t="s">
        <v>641</v>
      </c>
      <c r="E201" t="s">
        <v>642</v>
      </c>
      <c r="F201">
        <v>1604418596.6</v>
      </c>
      <c r="G201">
        <f>BY201*AE201*(BU201-BV201)/(100*BN201*(1000-AE201*BU201))</f>
        <v>0</v>
      </c>
      <c r="H201">
        <f>BY201*AE201*(BT201-BS201*(1000-AE201*BV201)/(1000-AE201*BU201))/(100*BN201)</f>
        <v>0</v>
      </c>
      <c r="I201">
        <f>BS201 - IF(AE201&gt;1, H201*BN201*100.0/(AG201*CG201), 0)</f>
        <v>0</v>
      </c>
      <c r="J201">
        <f>((P201-G201/2)*I201-H201)/(P201+G201/2)</f>
        <v>0</v>
      </c>
      <c r="K201">
        <f>J201*(BZ201+CA201)/1000.0</f>
        <v>0</v>
      </c>
      <c r="L201">
        <f>(BS201 - IF(AE201&gt;1, H201*BN201*100.0/(AG201*CG201), 0))*(BZ201+CA201)/1000.0</f>
        <v>0</v>
      </c>
      <c r="M201">
        <f>2.0/((1/O201-1/N201)+SIGN(O201)*SQRT((1/O201-1/N201)*(1/O201-1/N201) + 4*BO201/((BO201+1)*(BO201+1))*(2*1/O201*1/N201-1/N201*1/N201)))</f>
        <v>0</v>
      </c>
      <c r="N201">
        <f>IF(LEFT(BP201,1)&lt;&gt;"0",IF(LEFT(BP201,1)="1",3.0,BQ201),$D$5+$E$5*(CG201*BZ201/($K$5*1000))+$F$5*(CG201*BZ201/($K$5*1000))*MAX(MIN(BN201,$J$5),$I$5)*MAX(MIN(BN201,$J$5),$I$5)+$G$5*MAX(MIN(BN201,$J$5),$I$5)*(CG201*BZ201/($K$5*1000))+$H$5*(CG201*BZ201/($K$5*1000))*(CG201*BZ201/($K$5*1000)))</f>
        <v>0</v>
      </c>
      <c r="O201">
        <f>G201*(1000-(1000*0.61365*exp(17.502*S201/(240.97+S201))/(BZ201+CA201)+BU201)/2)/(1000*0.61365*exp(17.502*S201/(240.97+S201))/(BZ201+CA201)-BU201)</f>
        <v>0</v>
      </c>
      <c r="P201">
        <f>1/((BO201+1)/(M201/1.6)+1/(N201/1.37)) + BO201/((BO201+1)/(M201/1.6) + BO201/(N201/1.37))</f>
        <v>0</v>
      </c>
      <c r="Q201">
        <f>(BK201*BM201)</f>
        <v>0</v>
      </c>
      <c r="R201">
        <f>(CB201+(Q201+2*0.95*5.67E-8*(((CB201+$B$7)+273)^4-(CB201+273)^4)-44100*G201)/(1.84*29.3*N201+8*0.95*5.67E-8*(CB201+273)^3))</f>
        <v>0</v>
      </c>
      <c r="S201">
        <f>($C$7*CC201+$D$7*CD201+$E$7*R201)</f>
        <v>0</v>
      </c>
      <c r="T201">
        <f>0.61365*exp(17.502*S201/(240.97+S201))</f>
        <v>0</v>
      </c>
      <c r="U201">
        <f>(V201/W201*100)</f>
        <v>0</v>
      </c>
      <c r="V201">
        <f>BU201*(BZ201+CA201)/1000</f>
        <v>0</v>
      </c>
      <c r="W201">
        <f>0.61365*exp(17.502*CB201/(240.97+CB201))</f>
        <v>0</v>
      </c>
      <c r="X201">
        <f>(T201-BU201*(BZ201+CA201)/1000)</f>
        <v>0</v>
      </c>
      <c r="Y201">
        <f>(-G201*44100)</f>
        <v>0</v>
      </c>
      <c r="Z201">
        <f>2*29.3*N201*0.92*(CB201-S201)</f>
        <v>0</v>
      </c>
      <c r="AA201">
        <f>2*0.95*5.67E-8*(((CB201+$B$7)+273)^4-(S201+273)^4)</f>
        <v>0</v>
      </c>
      <c r="AB201">
        <f>Q201+AA201+Y201+Z201</f>
        <v>0</v>
      </c>
      <c r="AC201">
        <v>0</v>
      </c>
      <c r="AD201">
        <v>0</v>
      </c>
      <c r="AE201">
        <f>IF(AC201*$H$13&gt;=AG201,1.0,(AG201/(AG201-AC201*$H$13)))</f>
        <v>0</v>
      </c>
      <c r="AF201">
        <f>(AE201-1)*100</f>
        <v>0</v>
      </c>
      <c r="AG201">
        <f>MAX(0,($B$13+$C$13*CG201)/(1+$D$13*CG201)*BZ201/(CB201+273)*$E$13)</f>
        <v>0</v>
      </c>
      <c r="AH201" t="s">
        <v>271</v>
      </c>
      <c r="AI201" t="s">
        <v>271</v>
      </c>
      <c r="AJ201">
        <v>0</v>
      </c>
      <c r="AK201">
        <v>0</v>
      </c>
      <c r="AL201">
        <f>AK201-AJ201</f>
        <v>0</v>
      </c>
      <c r="AM201">
        <f>AL201/AK201</f>
        <v>0</v>
      </c>
      <c r="AN201">
        <v>0</v>
      </c>
      <c r="AO201" t="s">
        <v>271</v>
      </c>
      <c r="AP201" t="s">
        <v>271</v>
      </c>
      <c r="AQ201">
        <v>0</v>
      </c>
      <c r="AR201">
        <v>0</v>
      </c>
      <c r="AS201">
        <f>1-AQ201/AR201</f>
        <v>0</v>
      </c>
      <c r="AT201">
        <v>0.5</v>
      </c>
      <c r="AU201">
        <f>BK201</f>
        <v>0</v>
      </c>
      <c r="AV201">
        <f>H201</f>
        <v>0</v>
      </c>
      <c r="AW201">
        <f>AS201*AT201*AU201</f>
        <v>0</v>
      </c>
      <c r="AX201">
        <f>BC201/AR201</f>
        <v>0</v>
      </c>
      <c r="AY201">
        <f>(AV201-AN201)/AU201</f>
        <v>0</v>
      </c>
      <c r="AZ201">
        <f>(AK201-AR201)/AR201</f>
        <v>0</v>
      </c>
      <c r="BA201" t="s">
        <v>271</v>
      </c>
      <c r="BB201">
        <v>0</v>
      </c>
      <c r="BC201">
        <f>AR201-BB201</f>
        <v>0</v>
      </c>
      <c r="BD201">
        <f>(AR201-AQ201)/(AR201-BB201)</f>
        <v>0</v>
      </c>
      <c r="BE201">
        <f>(AK201-AR201)/(AK201-BB201)</f>
        <v>0</v>
      </c>
      <c r="BF201">
        <f>(AR201-AQ201)/(AR201-AJ201)</f>
        <v>0</v>
      </c>
      <c r="BG201">
        <f>(AK201-AR201)/(AK201-AJ201)</f>
        <v>0</v>
      </c>
      <c r="BH201">
        <f>(BD201*BB201/AQ201)</f>
        <v>0</v>
      </c>
      <c r="BI201">
        <f>(1-BH201)</f>
        <v>0</v>
      </c>
      <c r="BJ201">
        <f>$B$11*CH201+$C$11*CI201+$F$11*CJ201*(1-CM201)</f>
        <v>0</v>
      </c>
      <c r="BK201">
        <f>BJ201*BL201</f>
        <v>0</v>
      </c>
      <c r="BL201">
        <f>($B$11*$D$9+$C$11*$D$9+$F$11*((CW201+CO201)/MAX(CW201+CO201+CX201, 0.1)*$I$9+CX201/MAX(CW201+CO201+CX201, 0.1)*$J$9))/($B$11+$C$11+$F$11)</f>
        <v>0</v>
      </c>
      <c r="BM201">
        <f>($B$11*$K$9+$C$11*$K$9+$F$11*((CW201+CO201)/MAX(CW201+CO201+CX201, 0.1)*$P$9+CX201/MAX(CW201+CO201+CX201, 0.1)*$Q$9))/($B$11+$C$11+$F$11)</f>
        <v>0</v>
      </c>
      <c r="BN201">
        <v>6</v>
      </c>
      <c r="BO201">
        <v>0.5</v>
      </c>
      <c r="BP201" t="s">
        <v>272</v>
      </c>
      <c r="BQ201">
        <v>2</v>
      </c>
      <c r="BR201">
        <v>1604418596.6</v>
      </c>
      <c r="BS201">
        <v>578.937</v>
      </c>
      <c r="BT201">
        <v>619.199</v>
      </c>
      <c r="BU201">
        <v>21.7677</v>
      </c>
      <c r="BV201">
        <v>20.06</v>
      </c>
      <c r="BW201">
        <v>578.838</v>
      </c>
      <c r="BX201">
        <v>21.4397</v>
      </c>
      <c r="BY201">
        <v>499.96</v>
      </c>
      <c r="BZ201">
        <v>100.536</v>
      </c>
      <c r="CA201">
        <v>0.100004</v>
      </c>
      <c r="CB201">
        <v>25.1399</v>
      </c>
      <c r="CC201">
        <v>24.9917</v>
      </c>
      <c r="CD201">
        <v>999.9</v>
      </c>
      <c r="CE201">
        <v>0</v>
      </c>
      <c r="CF201">
        <v>0</v>
      </c>
      <c r="CG201">
        <v>9996.88</v>
      </c>
      <c r="CH201">
        <v>0</v>
      </c>
      <c r="CI201">
        <v>1.06395</v>
      </c>
      <c r="CJ201">
        <v>1199.93</v>
      </c>
      <c r="CK201">
        <v>0.967003</v>
      </c>
      <c r="CL201">
        <v>0.0329973</v>
      </c>
      <c r="CM201">
        <v>0</v>
      </c>
      <c r="CN201">
        <v>2.6149</v>
      </c>
      <c r="CO201">
        <v>0</v>
      </c>
      <c r="CP201">
        <v>9204.62</v>
      </c>
      <c r="CQ201">
        <v>11400.7</v>
      </c>
      <c r="CR201">
        <v>38.062</v>
      </c>
      <c r="CS201">
        <v>41.187</v>
      </c>
      <c r="CT201">
        <v>39.562</v>
      </c>
      <c r="CU201">
        <v>39.875</v>
      </c>
      <c r="CV201">
        <v>38.375</v>
      </c>
      <c r="CW201">
        <v>1160.34</v>
      </c>
      <c r="CX201">
        <v>39.59</v>
      </c>
      <c r="CY201">
        <v>0</v>
      </c>
      <c r="CZ201">
        <v>1604418596.3</v>
      </c>
      <c r="DA201">
        <v>0</v>
      </c>
      <c r="DB201">
        <v>2.570188</v>
      </c>
      <c r="DC201">
        <v>0.179292302353238</v>
      </c>
      <c r="DD201">
        <v>445.671539287987</v>
      </c>
      <c r="DE201">
        <v>9151.9208</v>
      </c>
      <c r="DF201">
        <v>15</v>
      </c>
      <c r="DG201">
        <v>1604417947.1</v>
      </c>
      <c r="DH201" t="s">
        <v>273</v>
      </c>
      <c r="DI201">
        <v>1604417940.1</v>
      </c>
      <c r="DJ201">
        <v>1604417947.1</v>
      </c>
      <c r="DK201">
        <v>1</v>
      </c>
      <c r="DL201">
        <v>-0.134</v>
      </c>
      <c r="DM201">
        <v>0.013</v>
      </c>
      <c r="DN201">
        <v>0.037</v>
      </c>
      <c r="DO201">
        <v>0.31</v>
      </c>
      <c r="DP201">
        <v>420</v>
      </c>
      <c r="DQ201">
        <v>20</v>
      </c>
      <c r="DR201">
        <v>0.08</v>
      </c>
      <c r="DS201">
        <v>0.06</v>
      </c>
      <c r="DT201">
        <v>0</v>
      </c>
      <c r="DU201">
        <v>0</v>
      </c>
      <c r="DV201" t="s">
        <v>274</v>
      </c>
      <c r="DW201">
        <v>100</v>
      </c>
      <c r="DX201">
        <v>100</v>
      </c>
      <c r="DY201">
        <v>0.099</v>
      </c>
      <c r="DZ201">
        <v>0.328</v>
      </c>
      <c r="EA201">
        <v>-0.278027610152098</v>
      </c>
      <c r="EB201">
        <v>0.00106189765250334</v>
      </c>
      <c r="EC201">
        <v>-8.23004791133579e-07</v>
      </c>
      <c r="ED201">
        <v>1.95222372915411e-10</v>
      </c>
      <c r="EE201">
        <v>0.0605696754882689</v>
      </c>
      <c r="EF201">
        <v>0.0242991256848972</v>
      </c>
      <c r="EG201">
        <v>-0.00102667963148939</v>
      </c>
      <c r="EH201">
        <v>2.21636158600722e-05</v>
      </c>
      <c r="EI201">
        <v>2</v>
      </c>
      <c r="EJ201">
        <v>2037</v>
      </c>
      <c r="EK201">
        <v>1</v>
      </c>
      <c r="EL201">
        <v>24</v>
      </c>
      <c r="EM201">
        <v>10.9</v>
      </c>
      <c r="EN201">
        <v>10.8</v>
      </c>
      <c r="EO201">
        <v>2</v>
      </c>
      <c r="EP201">
        <v>511.506</v>
      </c>
      <c r="EQ201">
        <v>527.674</v>
      </c>
      <c r="ER201">
        <v>22.7372</v>
      </c>
      <c r="ES201">
        <v>25.4415</v>
      </c>
      <c r="ET201">
        <v>29.9998</v>
      </c>
      <c r="EU201">
        <v>25.3149</v>
      </c>
      <c r="EV201">
        <v>25.2785</v>
      </c>
      <c r="EW201">
        <v>28.6406</v>
      </c>
      <c r="EX201">
        <v>26.5707</v>
      </c>
      <c r="EY201">
        <v>100</v>
      </c>
      <c r="EZ201">
        <v>22.7417</v>
      </c>
      <c r="FA201">
        <v>631.86</v>
      </c>
      <c r="FB201">
        <v>20</v>
      </c>
      <c r="FC201">
        <v>102.326</v>
      </c>
      <c r="FD201">
        <v>102.098</v>
      </c>
    </row>
    <row r="202" spans="1:160">
      <c r="A202">
        <v>186</v>
      </c>
      <c r="B202">
        <v>1604418598.6</v>
      </c>
      <c r="C202">
        <v>369.5</v>
      </c>
      <c r="D202" t="s">
        <v>643</v>
      </c>
      <c r="E202" t="s">
        <v>644</v>
      </c>
      <c r="F202">
        <v>1604418598.6</v>
      </c>
      <c r="G202">
        <f>BY202*AE202*(BU202-BV202)/(100*BN202*(1000-AE202*BU202))</f>
        <v>0</v>
      </c>
      <c r="H202">
        <f>BY202*AE202*(BT202-BS202*(1000-AE202*BV202)/(1000-AE202*BU202))/(100*BN202)</f>
        <v>0</v>
      </c>
      <c r="I202">
        <f>BS202 - IF(AE202&gt;1, H202*BN202*100.0/(AG202*CG202), 0)</f>
        <v>0</v>
      </c>
      <c r="J202">
        <f>((P202-G202/2)*I202-H202)/(P202+G202/2)</f>
        <v>0</v>
      </c>
      <c r="K202">
        <f>J202*(BZ202+CA202)/1000.0</f>
        <v>0</v>
      </c>
      <c r="L202">
        <f>(BS202 - IF(AE202&gt;1, H202*BN202*100.0/(AG202*CG202), 0))*(BZ202+CA202)/1000.0</f>
        <v>0</v>
      </c>
      <c r="M202">
        <f>2.0/((1/O202-1/N202)+SIGN(O202)*SQRT((1/O202-1/N202)*(1/O202-1/N202) + 4*BO202/((BO202+1)*(BO202+1))*(2*1/O202*1/N202-1/N202*1/N202)))</f>
        <v>0</v>
      </c>
      <c r="N202">
        <f>IF(LEFT(BP202,1)&lt;&gt;"0",IF(LEFT(BP202,1)="1",3.0,BQ202),$D$5+$E$5*(CG202*BZ202/($K$5*1000))+$F$5*(CG202*BZ202/($K$5*1000))*MAX(MIN(BN202,$J$5),$I$5)*MAX(MIN(BN202,$J$5),$I$5)+$G$5*MAX(MIN(BN202,$J$5),$I$5)*(CG202*BZ202/($K$5*1000))+$H$5*(CG202*BZ202/($K$5*1000))*(CG202*BZ202/($K$5*1000)))</f>
        <v>0</v>
      </c>
      <c r="O202">
        <f>G202*(1000-(1000*0.61365*exp(17.502*S202/(240.97+S202))/(BZ202+CA202)+BU202)/2)/(1000*0.61365*exp(17.502*S202/(240.97+S202))/(BZ202+CA202)-BU202)</f>
        <v>0</v>
      </c>
      <c r="P202">
        <f>1/((BO202+1)/(M202/1.6)+1/(N202/1.37)) + BO202/((BO202+1)/(M202/1.6) + BO202/(N202/1.37))</f>
        <v>0</v>
      </c>
      <c r="Q202">
        <f>(BK202*BM202)</f>
        <v>0</v>
      </c>
      <c r="R202">
        <f>(CB202+(Q202+2*0.95*5.67E-8*(((CB202+$B$7)+273)^4-(CB202+273)^4)-44100*G202)/(1.84*29.3*N202+8*0.95*5.67E-8*(CB202+273)^3))</f>
        <v>0</v>
      </c>
      <c r="S202">
        <f>($C$7*CC202+$D$7*CD202+$E$7*R202)</f>
        <v>0</v>
      </c>
      <c r="T202">
        <f>0.61365*exp(17.502*S202/(240.97+S202))</f>
        <v>0</v>
      </c>
      <c r="U202">
        <f>(V202/W202*100)</f>
        <v>0</v>
      </c>
      <c r="V202">
        <f>BU202*(BZ202+CA202)/1000</f>
        <v>0</v>
      </c>
      <c r="W202">
        <f>0.61365*exp(17.502*CB202/(240.97+CB202))</f>
        <v>0</v>
      </c>
      <c r="X202">
        <f>(T202-BU202*(BZ202+CA202)/1000)</f>
        <v>0</v>
      </c>
      <c r="Y202">
        <f>(-G202*44100)</f>
        <v>0</v>
      </c>
      <c r="Z202">
        <f>2*29.3*N202*0.92*(CB202-S202)</f>
        <v>0</v>
      </c>
      <c r="AA202">
        <f>2*0.95*5.67E-8*(((CB202+$B$7)+273)^4-(S202+273)^4)</f>
        <v>0</v>
      </c>
      <c r="AB202">
        <f>Q202+AA202+Y202+Z202</f>
        <v>0</v>
      </c>
      <c r="AC202">
        <v>0</v>
      </c>
      <c r="AD202">
        <v>0</v>
      </c>
      <c r="AE202">
        <f>IF(AC202*$H$13&gt;=AG202,1.0,(AG202/(AG202-AC202*$H$13)))</f>
        <v>0</v>
      </c>
      <c r="AF202">
        <f>(AE202-1)*100</f>
        <v>0</v>
      </c>
      <c r="AG202">
        <f>MAX(0,($B$13+$C$13*CG202)/(1+$D$13*CG202)*BZ202/(CB202+273)*$E$13)</f>
        <v>0</v>
      </c>
      <c r="AH202" t="s">
        <v>271</v>
      </c>
      <c r="AI202" t="s">
        <v>271</v>
      </c>
      <c r="AJ202">
        <v>0</v>
      </c>
      <c r="AK202">
        <v>0</v>
      </c>
      <c r="AL202">
        <f>AK202-AJ202</f>
        <v>0</v>
      </c>
      <c r="AM202">
        <f>AL202/AK202</f>
        <v>0</v>
      </c>
      <c r="AN202">
        <v>0</v>
      </c>
      <c r="AO202" t="s">
        <v>271</v>
      </c>
      <c r="AP202" t="s">
        <v>271</v>
      </c>
      <c r="AQ202">
        <v>0</v>
      </c>
      <c r="AR202">
        <v>0</v>
      </c>
      <c r="AS202">
        <f>1-AQ202/AR202</f>
        <v>0</v>
      </c>
      <c r="AT202">
        <v>0.5</v>
      </c>
      <c r="AU202">
        <f>BK202</f>
        <v>0</v>
      </c>
      <c r="AV202">
        <f>H202</f>
        <v>0</v>
      </c>
      <c r="AW202">
        <f>AS202*AT202*AU202</f>
        <v>0</v>
      </c>
      <c r="AX202">
        <f>BC202/AR202</f>
        <v>0</v>
      </c>
      <c r="AY202">
        <f>(AV202-AN202)/AU202</f>
        <v>0</v>
      </c>
      <c r="AZ202">
        <f>(AK202-AR202)/AR202</f>
        <v>0</v>
      </c>
      <c r="BA202" t="s">
        <v>271</v>
      </c>
      <c r="BB202">
        <v>0</v>
      </c>
      <c r="BC202">
        <f>AR202-BB202</f>
        <v>0</v>
      </c>
      <c r="BD202">
        <f>(AR202-AQ202)/(AR202-BB202)</f>
        <v>0</v>
      </c>
      <c r="BE202">
        <f>(AK202-AR202)/(AK202-BB202)</f>
        <v>0</v>
      </c>
      <c r="BF202">
        <f>(AR202-AQ202)/(AR202-AJ202)</f>
        <v>0</v>
      </c>
      <c r="BG202">
        <f>(AK202-AR202)/(AK202-AJ202)</f>
        <v>0</v>
      </c>
      <c r="BH202">
        <f>(BD202*BB202/AQ202)</f>
        <v>0</v>
      </c>
      <c r="BI202">
        <f>(1-BH202)</f>
        <v>0</v>
      </c>
      <c r="BJ202">
        <f>$B$11*CH202+$C$11*CI202+$F$11*CJ202*(1-CM202)</f>
        <v>0</v>
      </c>
      <c r="BK202">
        <f>BJ202*BL202</f>
        <v>0</v>
      </c>
      <c r="BL202">
        <f>($B$11*$D$9+$C$11*$D$9+$F$11*((CW202+CO202)/MAX(CW202+CO202+CX202, 0.1)*$I$9+CX202/MAX(CW202+CO202+CX202, 0.1)*$J$9))/($B$11+$C$11+$F$11)</f>
        <v>0</v>
      </c>
      <c r="BM202">
        <f>($B$11*$K$9+$C$11*$K$9+$F$11*((CW202+CO202)/MAX(CW202+CO202+CX202, 0.1)*$P$9+CX202/MAX(CW202+CO202+CX202, 0.1)*$Q$9))/($B$11+$C$11+$F$11)</f>
        <v>0</v>
      </c>
      <c r="BN202">
        <v>6</v>
      </c>
      <c r="BO202">
        <v>0.5</v>
      </c>
      <c r="BP202" t="s">
        <v>272</v>
      </c>
      <c r="BQ202">
        <v>2</v>
      </c>
      <c r="BR202">
        <v>1604418598.6</v>
      </c>
      <c r="BS202">
        <v>582.15</v>
      </c>
      <c r="BT202">
        <v>622.489</v>
      </c>
      <c r="BU202">
        <v>21.769</v>
      </c>
      <c r="BV202">
        <v>20.0595</v>
      </c>
      <c r="BW202">
        <v>582.051</v>
      </c>
      <c r="BX202">
        <v>21.441</v>
      </c>
      <c r="BY202">
        <v>500.096</v>
      </c>
      <c r="BZ202">
        <v>100.536</v>
      </c>
      <c r="CA202">
        <v>0.100232</v>
      </c>
      <c r="CB202">
        <v>25.1399</v>
      </c>
      <c r="CC202">
        <v>24.9948</v>
      </c>
      <c r="CD202">
        <v>999.9</v>
      </c>
      <c r="CE202">
        <v>0</v>
      </c>
      <c r="CF202">
        <v>0</v>
      </c>
      <c r="CG202">
        <v>9999.38</v>
      </c>
      <c r="CH202">
        <v>0</v>
      </c>
      <c r="CI202">
        <v>1.06395</v>
      </c>
      <c r="CJ202">
        <v>1199.94</v>
      </c>
      <c r="CK202">
        <v>0.967003</v>
      </c>
      <c r="CL202">
        <v>0.0329973</v>
      </c>
      <c r="CM202">
        <v>0</v>
      </c>
      <c r="CN202">
        <v>2.6495</v>
      </c>
      <c r="CO202">
        <v>0</v>
      </c>
      <c r="CP202">
        <v>9222.66</v>
      </c>
      <c r="CQ202">
        <v>11400.8</v>
      </c>
      <c r="CR202">
        <v>38.062</v>
      </c>
      <c r="CS202">
        <v>41.187</v>
      </c>
      <c r="CT202">
        <v>39.562</v>
      </c>
      <c r="CU202">
        <v>39.875</v>
      </c>
      <c r="CV202">
        <v>38.375</v>
      </c>
      <c r="CW202">
        <v>1160.35</v>
      </c>
      <c r="CX202">
        <v>39.59</v>
      </c>
      <c r="CY202">
        <v>0</v>
      </c>
      <c r="CZ202">
        <v>1604418598.7</v>
      </c>
      <c r="DA202">
        <v>0</v>
      </c>
      <c r="DB202">
        <v>2.566992</v>
      </c>
      <c r="DC202">
        <v>0.702138459153657</v>
      </c>
      <c r="DD202">
        <v>444.252307798619</v>
      </c>
      <c r="DE202">
        <v>9169.8116</v>
      </c>
      <c r="DF202">
        <v>15</v>
      </c>
      <c r="DG202">
        <v>1604417947.1</v>
      </c>
      <c r="DH202" t="s">
        <v>273</v>
      </c>
      <c r="DI202">
        <v>1604417940.1</v>
      </c>
      <c r="DJ202">
        <v>1604417947.1</v>
      </c>
      <c r="DK202">
        <v>1</v>
      </c>
      <c r="DL202">
        <v>-0.134</v>
      </c>
      <c r="DM202">
        <v>0.013</v>
      </c>
      <c r="DN202">
        <v>0.037</v>
      </c>
      <c r="DO202">
        <v>0.31</v>
      </c>
      <c r="DP202">
        <v>420</v>
      </c>
      <c r="DQ202">
        <v>20</v>
      </c>
      <c r="DR202">
        <v>0.08</v>
      </c>
      <c r="DS202">
        <v>0.06</v>
      </c>
      <c r="DT202">
        <v>0</v>
      </c>
      <c r="DU202">
        <v>0</v>
      </c>
      <c r="DV202" t="s">
        <v>274</v>
      </c>
      <c r="DW202">
        <v>100</v>
      </c>
      <c r="DX202">
        <v>100</v>
      </c>
      <c r="DY202">
        <v>0.099</v>
      </c>
      <c r="DZ202">
        <v>0.328</v>
      </c>
      <c r="EA202">
        <v>-0.278027610152098</v>
      </c>
      <c r="EB202">
        <v>0.00106189765250334</v>
      </c>
      <c r="EC202">
        <v>-8.23004791133579e-07</v>
      </c>
      <c r="ED202">
        <v>1.95222372915411e-10</v>
      </c>
      <c r="EE202">
        <v>0.0605696754882689</v>
      </c>
      <c r="EF202">
        <v>0.0242991256848972</v>
      </c>
      <c r="EG202">
        <v>-0.00102667963148939</v>
      </c>
      <c r="EH202">
        <v>2.21636158600722e-05</v>
      </c>
      <c r="EI202">
        <v>2</v>
      </c>
      <c r="EJ202">
        <v>2037</v>
      </c>
      <c r="EK202">
        <v>1</v>
      </c>
      <c r="EL202">
        <v>24</v>
      </c>
      <c r="EM202">
        <v>11</v>
      </c>
      <c r="EN202">
        <v>10.9</v>
      </c>
      <c r="EO202">
        <v>2</v>
      </c>
      <c r="EP202">
        <v>511.635</v>
      </c>
      <c r="EQ202">
        <v>527.533</v>
      </c>
      <c r="ER202">
        <v>22.7409</v>
      </c>
      <c r="ES202">
        <v>25.441</v>
      </c>
      <c r="ET202">
        <v>29.9998</v>
      </c>
      <c r="EU202">
        <v>25.3149</v>
      </c>
      <c r="EV202">
        <v>25.2779</v>
      </c>
      <c r="EW202">
        <v>28.7429</v>
      </c>
      <c r="EX202">
        <v>26.5707</v>
      </c>
      <c r="EY202">
        <v>100</v>
      </c>
      <c r="EZ202">
        <v>22.7488</v>
      </c>
      <c r="FA202">
        <v>631.86</v>
      </c>
      <c r="FB202">
        <v>20</v>
      </c>
      <c r="FC202">
        <v>102.327</v>
      </c>
      <c r="FD202">
        <v>102.099</v>
      </c>
    </row>
    <row r="203" spans="1:160">
      <c r="A203">
        <v>187</v>
      </c>
      <c r="B203">
        <v>1604418600.6</v>
      </c>
      <c r="C203">
        <v>371.5</v>
      </c>
      <c r="D203" t="s">
        <v>645</v>
      </c>
      <c r="E203" t="s">
        <v>646</v>
      </c>
      <c r="F203">
        <v>1604418600.6</v>
      </c>
      <c r="G203">
        <f>BY203*AE203*(BU203-BV203)/(100*BN203*(1000-AE203*BU203))</f>
        <v>0</v>
      </c>
      <c r="H203">
        <f>BY203*AE203*(BT203-BS203*(1000-AE203*BV203)/(1000-AE203*BU203))/(100*BN203)</f>
        <v>0</v>
      </c>
      <c r="I203">
        <f>BS203 - IF(AE203&gt;1, H203*BN203*100.0/(AG203*CG203), 0)</f>
        <v>0</v>
      </c>
      <c r="J203">
        <f>((P203-G203/2)*I203-H203)/(P203+G203/2)</f>
        <v>0</v>
      </c>
      <c r="K203">
        <f>J203*(BZ203+CA203)/1000.0</f>
        <v>0</v>
      </c>
      <c r="L203">
        <f>(BS203 - IF(AE203&gt;1, H203*BN203*100.0/(AG203*CG203), 0))*(BZ203+CA203)/1000.0</f>
        <v>0</v>
      </c>
      <c r="M203">
        <f>2.0/((1/O203-1/N203)+SIGN(O203)*SQRT((1/O203-1/N203)*(1/O203-1/N203) + 4*BO203/((BO203+1)*(BO203+1))*(2*1/O203*1/N203-1/N203*1/N203)))</f>
        <v>0</v>
      </c>
      <c r="N203">
        <f>IF(LEFT(BP203,1)&lt;&gt;"0",IF(LEFT(BP203,1)="1",3.0,BQ203),$D$5+$E$5*(CG203*BZ203/($K$5*1000))+$F$5*(CG203*BZ203/($K$5*1000))*MAX(MIN(BN203,$J$5),$I$5)*MAX(MIN(BN203,$J$5),$I$5)+$G$5*MAX(MIN(BN203,$J$5),$I$5)*(CG203*BZ203/($K$5*1000))+$H$5*(CG203*BZ203/($K$5*1000))*(CG203*BZ203/($K$5*1000)))</f>
        <v>0</v>
      </c>
      <c r="O203">
        <f>G203*(1000-(1000*0.61365*exp(17.502*S203/(240.97+S203))/(BZ203+CA203)+BU203)/2)/(1000*0.61365*exp(17.502*S203/(240.97+S203))/(BZ203+CA203)-BU203)</f>
        <v>0</v>
      </c>
      <c r="P203">
        <f>1/((BO203+1)/(M203/1.6)+1/(N203/1.37)) + BO203/((BO203+1)/(M203/1.6) + BO203/(N203/1.37))</f>
        <v>0</v>
      </c>
      <c r="Q203">
        <f>(BK203*BM203)</f>
        <v>0</v>
      </c>
      <c r="R203">
        <f>(CB203+(Q203+2*0.95*5.67E-8*(((CB203+$B$7)+273)^4-(CB203+273)^4)-44100*G203)/(1.84*29.3*N203+8*0.95*5.67E-8*(CB203+273)^3))</f>
        <v>0</v>
      </c>
      <c r="S203">
        <f>($C$7*CC203+$D$7*CD203+$E$7*R203)</f>
        <v>0</v>
      </c>
      <c r="T203">
        <f>0.61365*exp(17.502*S203/(240.97+S203))</f>
        <v>0</v>
      </c>
      <c r="U203">
        <f>(V203/W203*100)</f>
        <v>0</v>
      </c>
      <c r="V203">
        <f>BU203*(BZ203+CA203)/1000</f>
        <v>0</v>
      </c>
      <c r="W203">
        <f>0.61365*exp(17.502*CB203/(240.97+CB203))</f>
        <v>0</v>
      </c>
      <c r="X203">
        <f>(T203-BU203*(BZ203+CA203)/1000)</f>
        <v>0</v>
      </c>
      <c r="Y203">
        <f>(-G203*44100)</f>
        <v>0</v>
      </c>
      <c r="Z203">
        <f>2*29.3*N203*0.92*(CB203-S203)</f>
        <v>0</v>
      </c>
      <c r="AA203">
        <f>2*0.95*5.67E-8*(((CB203+$B$7)+273)^4-(S203+273)^4)</f>
        <v>0</v>
      </c>
      <c r="AB203">
        <f>Q203+AA203+Y203+Z203</f>
        <v>0</v>
      </c>
      <c r="AC203">
        <v>0</v>
      </c>
      <c r="AD203">
        <v>0</v>
      </c>
      <c r="AE203">
        <f>IF(AC203*$H$13&gt;=AG203,1.0,(AG203/(AG203-AC203*$H$13)))</f>
        <v>0</v>
      </c>
      <c r="AF203">
        <f>(AE203-1)*100</f>
        <v>0</v>
      </c>
      <c r="AG203">
        <f>MAX(0,($B$13+$C$13*CG203)/(1+$D$13*CG203)*BZ203/(CB203+273)*$E$13)</f>
        <v>0</v>
      </c>
      <c r="AH203" t="s">
        <v>271</v>
      </c>
      <c r="AI203" t="s">
        <v>271</v>
      </c>
      <c r="AJ203">
        <v>0</v>
      </c>
      <c r="AK203">
        <v>0</v>
      </c>
      <c r="AL203">
        <f>AK203-AJ203</f>
        <v>0</v>
      </c>
      <c r="AM203">
        <f>AL203/AK203</f>
        <v>0</v>
      </c>
      <c r="AN203">
        <v>0</v>
      </c>
      <c r="AO203" t="s">
        <v>271</v>
      </c>
      <c r="AP203" t="s">
        <v>271</v>
      </c>
      <c r="AQ203">
        <v>0</v>
      </c>
      <c r="AR203">
        <v>0</v>
      </c>
      <c r="AS203">
        <f>1-AQ203/AR203</f>
        <v>0</v>
      </c>
      <c r="AT203">
        <v>0.5</v>
      </c>
      <c r="AU203">
        <f>BK203</f>
        <v>0</v>
      </c>
      <c r="AV203">
        <f>H203</f>
        <v>0</v>
      </c>
      <c r="AW203">
        <f>AS203*AT203*AU203</f>
        <v>0</v>
      </c>
      <c r="AX203">
        <f>BC203/AR203</f>
        <v>0</v>
      </c>
      <c r="AY203">
        <f>(AV203-AN203)/AU203</f>
        <v>0</v>
      </c>
      <c r="AZ203">
        <f>(AK203-AR203)/AR203</f>
        <v>0</v>
      </c>
      <c r="BA203" t="s">
        <v>271</v>
      </c>
      <c r="BB203">
        <v>0</v>
      </c>
      <c r="BC203">
        <f>AR203-BB203</f>
        <v>0</v>
      </c>
      <c r="BD203">
        <f>(AR203-AQ203)/(AR203-BB203)</f>
        <v>0</v>
      </c>
      <c r="BE203">
        <f>(AK203-AR203)/(AK203-BB203)</f>
        <v>0</v>
      </c>
      <c r="BF203">
        <f>(AR203-AQ203)/(AR203-AJ203)</f>
        <v>0</v>
      </c>
      <c r="BG203">
        <f>(AK203-AR203)/(AK203-AJ203)</f>
        <v>0</v>
      </c>
      <c r="BH203">
        <f>(BD203*BB203/AQ203)</f>
        <v>0</v>
      </c>
      <c r="BI203">
        <f>(1-BH203)</f>
        <v>0</v>
      </c>
      <c r="BJ203">
        <f>$B$11*CH203+$C$11*CI203+$F$11*CJ203*(1-CM203)</f>
        <v>0</v>
      </c>
      <c r="BK203">
        <f>BJ203*BL203</f>
        <v>0</v>
      </c>
      <c r="BL203">
        <f>($B$11*$D$9+$C$11*$D$9+$F$11*((CW203+CO203)/MAX(CW203+CO203+CX203, 0.1)*$I$9+CX203/MAX(CW203+CO203+CX203, 0.1)*$J$9))/($B$11+$C$11+$F$11)</f>
        <v>0</v>
      </c>
      <c r="BM203">
        <f>($B$11*$K$9+$C$11*$K$9+$F$11*((CW203+CO203)/MAX(CW203+CO203+CX203, 0.1)*$P$9+CX203/MAX(CW203+CO203+CX203, 0.1)*$Q$9))/($B$11+$C$11+$F$11)</f>
        <v>0</v>
      </c>
      <c r="BN203">
        <v>6</v>
      </c>
      <c r="BO203">
        <v>0.5</v>
      </c>
      <c r="BP203" t="s">
        <v>272</v>
      </c>
      <c r="BQ203">
        <v>2</v>
      </c>
      <c r="BR203">
        <v>1604418600.6</v>
      </c>
      <c r="BS203">
        <v>585.387</v>
      </c>
      <c r="BT203">
        <v>625.955</v>
      </c>
      <c r="BU203">
        <v>21.7696</v>
      </c>
      <c r="BV203">
        <v>20.0585</v>
      </c>
      <c r="BW203">
        <v>585.286</v>
      </c>
      <c r="BX203">
        <v>21.4416</v>
      </c>
      <c r="BY203">
        <v>500.015</v>
      </c>
      <c r="BZ203">
        <v>100.536</v>
      </c>
      <c r="CA203">
        <v>0.100087</v>
      </c>
      <c r="CB203">
        <v>25.1404</v>
      </c>
      <c r="CC203">
        <v>24.9841</v>
      </c>
      <c r="CD203">
        <v>999.9</v>
      </c>
      <c r="CE203">
        <v>0</v>
      </c>
      <c r="CF203">
        <v>0</v>
      </c>
      <c r="CG203">
        <v>10003.1</v>
      </c>
      <c r="CH203">
        <v>0</v>
      </c>
      <c r="CI203">
        <v>1.06395</v>
      </c>
      <c r="CJ203">
        <v>1199.94</v>
      </c>
      <c r="CK203">
        <v>0.967003</v>
      </c>
      <c r="CL203">
        <v>0.0329973</v>
      </c>
      <c r="CM203">
        <v>0</v>
      </c>
      <c r="CN203">
        <v>2.4792</v>
      </c>
      <c r="CO203">
        <v>0</v>
      </c>
      <c r="CP203">
        <v>9236.05</v>
      </c>
      <c r="CQ203">
        <v>11400.8</v>
      </c>
      <c r="CR203">
        <v>38.062</v>
      </c>
      <c r="CS203">
        <v>41.187</v>
      </c>
      <c r="CT203">
        <v>39.562</v>
      </c>
      <c r="CU203">
        <v>39.875</v>
      </c>
      <c r="CV203">
        <v>38.375</v>
      </c>
      <c r="CW203">
        <v>1160.35</v>
      </c>
      <c r="CX203">
        <v>39.59</v>
      </c>
      <c r="CY203">
        <v>0</v>
      </c>
      <c r="CZ203">
        <v>1604418600.5</v>
      </c>
      <c r="DA203">
        <v>0</v>
      </c>
      <c r="DB203">
        <v>2.57112307692308</v>
      </c>
      <c r="DC203">
        <v>0.557928201561512</v>
      </c>
      <c r="DD203">
        <v>444.556922535621</v>
      </c>
      <c r="DE203">
        <v>9180.82269230769</v>
      </c>
      <c r="DF203">
        <v>15</v>
      </c>
      <c r="DG203">
        <v>1604417947.1</v>
      </c>
      <c r="DH203" t="s">
        <v>273</v>
      </c>
      <c r="DI203">
        <v>1604417940.1</v>
      </c>
      <c r="DJ203">
        <v>1604417947.1</v>
      </c>
      <c r="DK203">
        <v>1</v>
      </c>
      <c r="DL203">
        <v>-0.134</v>
      </c>
      <c r="DM203">
        <v>0.013</v>
      </c>
      <c r="DN203">
        <v>0.037</v>
      </c>
      <c r="DO203">
        <v>0.31</v>
      </c>
      <c r="DP203">
        <v>420</v>
      </c>
      <c r="DQ203">
        <v>20</v>
      </c>
      <c r="DR203">
        <v>0.08</v>
      </c>
      <c r="DS203">
        <v>0.06</v>
      </c>
      <c r="DT203">
        <v>0</v>
      </c>
      <c r="DU203">
        <v>0</v>
      </c>
      <c r="DV203" t="s">
        <v>274</v>
      </c>
      <c r="DW203">
        <v>100</v>
      </c>
      <c r="DX203">
        <v>100</v>
      </c>
      <c r="DY203">
        <v>0.101</v>
      </c>
      <c r="DZ203">
        <v>0.328</v>
      </c>
      <c r="EA203">
        <v>-0.278027610152098</v>
      </c>
      <c r="EB203">
        <v>0.00106189765250334</v>
      </c>
      <c r="EC203">
        <v>-8.23004791133579e-07</v>
      </c>
      <c r="ED203">
        <v>1.95222372915411e-10</v>
      </c>
      <c r="EE203">
        <v>0.0605696754882689</v>
      </c>
      <c r="EF203">
        <v>0.0242991256848972</v>
      </c>
      <c r="EG203">
        <v>-0.00102667963148939</v>
      </c>
      <c r="EH203">
        <v>2.21636158600722e-05</v>
      </c>
      <c r="EI203">
        <v>2</v>
      </c>
      <c r="EJ203">
        <v>2037</v>
      </c>
      <c r="EK203">
        <v>1</v>
      </c>
      <c r="EL203">
        <v>24</v>
      </c>
      <c r="EM203">
        <v>11</v>
      </c>
      <c r="EN203">
        <v>10.9</v>
      </c>
      <c r="EO203">
        <v>2</v>
      </c>
      <c r="EP203">
        <v>511.503</v>
      </c>
      <c r="EQ203">
        <v>527.743</v>
      </c>
      <c r="ER203">
        <v>22.7443</v>
      </c>
      <c r="ES203">
        <v>25.441</v>
      </c>
      <c r="ET203">
        <v>29.9998</v>
      </c>
      <c r="EU203">
        <v>25.3145</v>
      </c>
      <c r="EV203">
        <v>25.2779</v>
      </c>
      <c r="EW203">
        <v>28.8891</v>
      </c>
      <c r="EX203">
        <v>26.5707</v>
      </c>
      <c r="EY203">
        <v>100</v>
      </c>
      <c r="EZ203">
        <v>22.7488</v>
      </c>
      <c r="FA203">
        <v>636.96</v>
      </c>
      <c r="FB203">
        <v>20</v>
      </c>
      <c r="FC203">
        <v>102.326</v>
      </c>
      <c r="FD203">
        <v>102.099</v>
      </c>
    </row>
    <row r="204" spans="1:160">
      <c r="A204">
        <v>188</v>
      </c>
      <c r="B204">
        <v>1604418602.6</v>
      </c>
      <c r="C204">
        <v>373.5</v>
      </c>
      <c r="D204" t="s">
        <v>647</v>
      </c>
      <c r="E204" t="s">
        <v>648</v>
      </c>
      <c r="F204">
        <v>1604418602.6</v>
      </c>
      <c r="G204">
        <f>BY204*AE204*(BU204-BV204)/(100*BN204*(1000-AE204*BU204))</f>
        <v>0</v>
      </c>
      <c r="H204">
        <f>BY204*AE204*(BT204-BS204*(1000-AE204*BV204)/(1000-AE204*BU204))/(100*BN204)</f>
        <v>0</v>
      </c>
      <c r="I204">
        <f>BS204 - IF(AE204&gt;1, H204*BN204*100.0/(AG204*CG204), 0)</f>
        <v>0</v>
      </c>
      <c r="J204">
        <f>((P204-G204/2)*I204-H204)/(P204+G204/2)</f>
        <v>0</v>
      </c>
      <c r="K204">
        <f>J204*(BZ204+CA204)/1000.0</f>
        <v>0</v>
      </c>
      <c r="L204">
        <f>(BS204 - IF(AE204&gt;1, H204*BN204*100.0/(AG204*CG204), 0))*(BZ204+CA204)/1000.0</f>
        <v>0</v>
      </c>
      <c r="M204">
        <f>2.0/((1/O204-1/N204)+SIGN(O204)*SQRT((1/O204-1/N204)*(1/O204-1/N204) + 4*BO204/((BO204+1)*(BO204+1))*(2*1/O204*1/N204-1/N204*1/N204)))</f>
        <v>0</v>
      </c>
      <c r="N204">
        <f>IF(LEFT(BP204,1)&lt;&gt;"0",IF(LEFT(BP204,1)="1",3.0,BQ204),$D$5+$E$5*(CG204*BZ204/($K$5*1000))+$F$5*(CG204*BZ204/($K$5*1000))*MAX(MIN(BN204,$J$5),$I$5)*MAX(MIN(BN204,$J$5),$I$5)+$G$5*MAX(MIN(BN204,$J$5),$I$5)*(CG204*BZ204/($K$5*1000))+$H$5*(CG204*BZ204/($K$5*1000))*(CG204*BZ204/($K$5*1000)))</f>
        <v>0</v>
      </c>
      <c r="O204">
        <f>G204*(1000-(1000*0.61365*exp(17.502*S204/(240.97+S204))/(BZ204+CA204)+BU204)/2)/(1000*0.61365*exp(17.502*S204/(240.97+S204))/(BZ204+CA204)-BU204)</f>
        <v>0</v>
      </c>
      <c r="P204">
        <f>1/((BO204+1)/(M204/1.6)+1/(N204/1.37)) + BO204/((BO204+1)/(M204/1.6) + BO204/(N204/1.37))</f>
        <v>0</v>
      </c>
      <c r="Q204">
        <f>(BK204*BM204)</f>
        <v>0</v>
      </c>
      <c r="R204">
        <f>(CB204+(Q204+2*0.95*5.67E-8*(((CB204+$B$7)+273)^4-(CB204+273)^4)-44100*G204)/(1.84*29.3*N204+8*0.95*5.67E-8*(CB204+273)^3))</f>
        <v>0</v>
      </c>
      <c r="S204">
        <f>($C$7*CC204+$D$7*CD204+$E$7*R204)</f>
        <v>0</v>
      </c>
      <c r="T204">
        <f>0.61365*exp(17.502*S204/(240.97+S204))</f>
        <v>0</v>
      </c>
      <c r="U204">
        <f>(V204/W204*100)</f>
        <v>0</v>
      </c>
      <c r="V204">
        <f>BU204*(BZ204+CA204)/1000</f>
        <v>0</v>
      </c>
      <c r="W204">
        <f>0.61365*exp(17.502*CB204/(240.97+CB204))</f>
        <v>0</v>
      </c>
      <c r="X204">
        <f>(T204-BU204*(BZ204+CA204)/1000)</f>
        <v>0</v>
      </c>
      <c r="Y204">
        <f>(-G204*44100)</f>
        <v>0</v>
      </c>
      <c r="Z204">
        <f>2*29.3*N204*0.92*(CB204-S204)</f>
        <v>0</v>
      </c>
      <c r="AA204">
        <f>2*0.95*5.67E-8*(((CB204+$B$7)+273)^4-(S204+273)^4)</f>
        <v>0</v>
      </c>
      <c r="AB204">
        <f>Q204+AA204+Y204+Z204</f>
        <v>0</v>
      </c>
      <c r="AC204">
        <v>0</v>
      </c>
      <c r="AD204">
        <v>0</v>
      </c>
      <c r="AE204">
        <f>IF(AC204*$H$13&gt;=AG204,1.0,(AG204/(AG204-AC204*$H$13)))</f>
        <v>0</v>
      </c>
      <c r="AF204">
        <f>(AE204-1)*100</f>
        <v>0</v>
      </c>
      <c r="AG204">
        <f>MAX(0,($B$13+$C$13*CG204)/(1+$D$13*CG204)*BZ204/(CB204+273)*$E$13)</f>
        <v>0</v>
      </c>
      <c r="AH204" t="s">
        <v>271</v>
      </c>
      <c r="AI204" t="s">
        <v>271</v>
      </c>
      <c r="AJ204">
        <v>0</v>
      </c>
      <c r="AK204">
        <v>0</v>
      </c>
      <c r="AL204">
        <f>AK204-AJ204</f>
        <v>0</v>
      </c>
      <c r="AM204">
        <f>AL204/AK204</f>
        <v>0</v>
      </c>
      <c r="AN204">
        <v>0</v>
      </c>
      <c r="AO204" t="s">
        <v>271</v>
      </c>
      <c r="AP204" t="s">
        <v>271</v>
      </c>
      <c r="AQ204">
        <v>0</v>
      </c>
      <c r="AR204">
        <v>0</v>
      </c>
      <c r="AS204">
        <f>1-AQ204/AR204</f>
        <v>0</v>
      </c>
      <c r="AT204">
        <v>0.5</v>
      </c>
      <c r="AU204">
        <f>BK204</f>
        <v>0</v>
      </c>
      <c r="AV204">
        <f>H204</f>
        <v>0</v>
      </c>
      <c r="AW204">
        <f>AS204*AT204*AU204</f>
        <v>0</v>
      </c>
      <c r="AX204">
        <f>BC204/AR204</f>
        <v>0</v>
      </c>
      <c r="AY204">
        <f>(AV204-AN204)/AU204</f>
        <v>0</v>
      </c>
      <c r="AZ204">
        <f>(AK204-AR204)/AR204</f>
        <v>0</v>
      </c>
      <c r="BA204" t="s">
        <v>271</v>
      </c>
      <c r="BB204">
        <v>0</v>
      </c>
      <c r="BC204">
        <f>AR204-BB204</f>
        <v>0</v>
      </c>
      <c r="BD204">
        <f>(AR204-AQ204)/(AR204-BB204)</f>
        <v>0</v>
      </c>
      <c r="BE204">
        <f>(AK204-AR204)/(AK204-BB204)</f>
        <v>0</v>
      </c>
      <c r="BF204">
        <f>(AR204-AQ204)/(AR204-AJ204)</f>
        <v>0</v>
      </c>
      <c r="BG204">
        <f>(AK204-AR204)/(AK204-AJ204)</f>
        <v>0</v>
      </c>
      <c r="BH204">
        <f>(BD204*BB204/AQ204)</f>
        <v>0</v>
      </c>
      <c r="BI204">
        <f>(1-BH204)</f>
        <v>0</v>
      </c>
      <c r="BJ204">
        <f>$B$11*CH204+$C$11*CI204+$F$11*CJ204*(1-CM204)</f>
        <v>0</v>
      </c>
      <c r="BK204">
        <f>BJ204*BL204</f>
        <v>0</v>
      </c>
      <c r="BL204">
        <f>($B$11*$D$9+$C$11*$D$9+$F$11*((CW204+CO204)/MAX(CW204+CO204+CX204, 0.1)*$I$9+CX204/MAX(CW204+CO204+CX204, 0.1)*$J$9))/($B$11+$C$11+$F$11)</f>
        <v>0</v>
      </c>
      <c r="BM204">
        <f>($B$11*$K$9+$C$11*$K$9+$F$11*((CW204+CO204)/MAX(CW204+CO204+CX204, 0.1)*$P$9+CX204/MAX(CW204+CO204+CX204, 0.1)*$Q$9))/($B$11+$C$11+$F$11)</f>
        <v>0</v>
      </c>
      <c r="BN204">
        <v>6</v>
      </c>
      <c r="BO204">
        <v>0.5</v>
      </c>
      <c r="BP204" t="s">
        <v>272</v>
      </c>
      <c r="BQ204">
        <v>2</v>
      </c>
      <c r="BR204">
        <v>1604418602.6</v>
      </c>
      <c r="BS204">
        <v>588.626</v>
      </c>
      <c r="BT204">
        <v>629.282</v>
      </c>
      <c r="BU204">
        <v>21.7701</v>
      </c>
      <c r="BV204">
        <v>20.0611</v>
      </c>
      <c r="BW204">
        <v>588.525</v>
      </c>
      <c r="BX204">
        <v>21.442</v>
      </c>
      <c r="BY204">
        <v>500.035</v>
      </c>
      <c r="BZ204">
        <v>100.535</v>
      </c>
      <c r="CA204">
        <v>0.100129</v>
      </c>
      <c r="CB204">
        <v>25.1394</v>
      </c>
      <c r="CC204">
        <v>24.98</v>
      </c>
      <c r="CD204">
        <v>999.9</v>
      </c>
      <c r="CE204">
        <v>0</v>
      </c>
      <c r="CF204">
        <v>0</v>
      </c>
      <c r="CG204">
        <v>9990</v>
      </c>
      <c r="CH204">
        <v>0</v>
      </c>
      <c r="CI204">
        <v>1.06395</v>
      </c>
      <c r="CJ204">
        <v>1199.94</v>
      </c>
      <c r="CK204">
        <v>0.967003</v>
      </c>
      <c r="CL204">
        <v>0.0329973</v>
      </c>
      <c r="CM204">
        <v>0</v>
      </c>
      <c r="CN204">
        <v>2.8812</v>
      </c>
      <c r="CO204">
        <v>0</v>
      </c>
      <c r="CP204">
        <v>9249.61</v>
      </c>
      <c r="CQ204">
        <v>11400.8</v>
      </c>
      <c r="CR204">
        <v>38.062</v>
      </c>
      <c r="CS204">
        <v>41.187</v>
      </c>
      <c r="CT204">
        <v>39.562</v>
      </c>
      <c r="CU204">
        <v>39.875</v>
      </c>
      <c r="CV204">
        <v>38.375</v>
      </c>
      <c r="CW204">
        <v>1160.35</v>
      </c>
      <c r="CX204">
        <v>39.59</v>
      </c>
      <c r="CY204">
        <v>0</v>
      </c>
      <c r="CZ204">
        <v>1604418602.3</v>
      </c>
      <c r="DA204">
        <v>0</v>
      </c>
      <c r="DB204">
        <v>2.600948</v>
      </c>
      <c r="DC204">
        <v>0.641361537733325</v>
      </c>
      <c r="DD204">
        <v>443.151539215118</v>
      </c>
      <c r="DE204">
        <v>9196.5664</v>
      </c>
      <c r="DF204">
        <v>15</v>
      </c>
      <c r="DG204">
        <v>1604417947.1</v>
      </c>
      <c r="DH204" t="s">
        <v>273</v>
      </c>
      <c r="DI204">
        <v>1604417940.1</v>
      </c>
      <c r="DJ204">
        <v>1604417947.1</v>
      </c>
      <c r="DK204">
        <v>1</v>
      </c>
      <c r="DL204">
        <v>-0.134</v>
      </c>
      <c r="DM204">
        <v>0.013</v>
      </c>
      <c r="DN204">
        <v>0.037</v>
      </c>
      <c r="DO204">
        <v>0.31</v>
      </c>
      <c r="DP204">
        <v>420</v>
      </c>
      <c r="DQ204">
        <v>20</v>
      </c>
      <c r="DR204">
        <v>0.08</v>
      </c>
      <c r="DS204">
        <v>0.06</v>
      </c>
      <c r="DT204">
        <v>0</v>
      </c>
      <c r="DU204">
        <v>0</v>
      </c>
      <c r="DV204" t="s">
        <v>274</v>
      </c>
      <c r="DW204">
        <v>100</v>
      </c>
      <c r="DX204">
        <v>100</v>
      </c>
      <c r="DY204">
        <v>0.101</v>
      </c>
      <c r="DZ204">
        <v>0.3281</v>
      </c>
      <c r="EA204">
        <v>-0.278027610152098</v>
      </c>
      <c r="EB204">
        <v>0.00106189765250334</v>
      </c>
      <c r="EC204">
        <v>-8.23004791133579e-07</v>
      </c>
      <c r="ED204">
        <v>1.95222372915411e-10</v>
      </c>
      <c r="EE204">
        <v>0.0605696754882689</v>
      </c>
      <c r="EF204">
        <v>0.0242991256848972</v>
      </c>
      <c r="EG204">
        <v>-0.00102667963148939</v>
      </c>
      <c r="EH204">
        <v>2.21636158600722e-05</v>
      </c>
      <c r="EI204">
        <v>2</v>
      </c>
      <c r="EJ204">
        <v>2037</v>
      </c>
      <c r="EK204">
        <v>1</v>
      </c>
      <c r="EL204">
        <v>24</v>
      </c>
      <c r="EM204">
        <v>11</v>
      </c>
      <c r="EN204">
        <v>10.9</v>
      </c>
      <c r="EO204">
        <v>2</v>
      </c>
      <c r="EP204">
        <v>511.651</v>
      </c>
      <c r="EQ204">
        <v>527.763</v>
      </c>
      <c r="ER204">
        <v>22.7476</v>
      </c>
      <c r="ES204">
        <v>25.441</v>
      </c>
      <c r="ET204">
        <v>29.9998</v>
      </c>
      <c r="EU204">
        <v>25.3134</v>
      </c>
      <c r="EV204">
        <v>25.2779</v>
      </c>
      <c r="EW204">
        <v>29.0265</v>
      </c>
      <c r="EX204">
        <v>26.5707</v>
      </c>
      <c r="EY204">
        <v>100</v>
      </c>
      <c r="EZ204">
        <v>22.7488</v>
      </c>
      <c r="FA204">
        <v>642</v>
      </c>
      <c r="FB204">
        <v>20</v>
      </c>
      <c r="FC204">
        <v>102.326</v>
      </c>
      <c r="FD204">
        <v>102.099</v>
      </c>
    </row>
    <row r="205" spans="1:160">
      <c r="A205">
        <v>189</v>
      </c>
      <c r="B205">
        <v>1604418604.6</v>
      </c>
      <c r="C205">
        <v>375.5</v>
      </c>
      <c r="D205" t="s">
        <v>649</v>
      </c>
      <c r="E205" t="s">
        <v>650</v>
      </c>
      <c r="F205">
        <v>1604418604.6</v>
      </c>
      <c r="G205">
        <f>BY205*AE205*(BU205-BV205)/(100*BN205*(1000-AE205*BU205))</f>
        <v>0</v>
      </c>
      <c r="H205">
        <f>BY205*AE205*(BT205-BS205*(1000-AE205*BV205)/(1000-AE205*BU205))/(100*BN205)</f>
        <v>0</v>
      </c>
      <c r="I205">
        <f>BS205 - IF(AE205&gt;1, H205*BN205*100.0/(AG205*CG205), 0)</f>
        <v>0</v>
      </c>
      <c r="J205">
        <f>((P205-G205/2)*I205-H205)/(P205+G205/2)</f>
        <v>0</v>
      </c>
      <c r="K205">
        <f>J205*(BZ205+CA205)/1000.0</f>
        <v>0</v>
      </c>
      <c r="L205">
        <f>(BS205 - IF(AE205&gt;1, H205*BN205*100.0/(AG205*CG205), 0))*(BZ205+CA205)/1000.0</f>
        <v>0</v>
      </c>
      <c r="M205">
        <f>2.0/((1/O205-1/N205)+SIGN(O205)*SQRT((1/O205-1/N205)*(1/O205-1/N205) + 4*BO205/((BO205+1)*(BO205+1))*(2*1/O205*1/N205-1/N205*1/N205)))</f>
        <v>0</v>
      </c>
      <c r="N205">
        <f>IF(LEFT(BP205,1)&lt;&gt;"0",IF(LEFT(BP205,1)="1",3.0,BQ205),$D$5+$E$5*(CG205*BZ205/($K$5*1000))+$F$5*(CG205*BZ205/($K$5*1000))*MAX(MIN(BN205,$J$5),$I$5)*MAX(MIN(BN205,$J$5),$I$5)+$G$5*MAX(MIN(BN205,$J$5),$I$5)*(CG205*BZ205/($K$5*1000))+$H$5*(CG205*BZ205/($K$5*1000))*(CG205*BZ205/($K$5*1000)))</f>
        <v>0</v>
      </c>
      <c r="O205">
        <f>G205*(1000-(1000*0.61365*exp(17.502*S205/(240.97+S205))/(BZ205+CA205)+BU205)/2)/(1000*0.61365*exp(17.502*S205/(240.97+S205))/(BZ205+CA205)-BU205)</f>
        <v>0</v>
      </c>
      <c r="P205">
        <f>1/((BO205+1)/(M205/1.6)+1/(N205/1.37)) + BO205/((BO205+1)/(M205/1.6) + BO205/(N205/1.37))</f>
        <v>0</v>
      </c>
      <c r="Q205">
        <f>(BK205*BM205)</f>
        <v>0</v>
      </c>
      <c r="R205">
        <f>(CB205+(Q205+2*0.95*5.67E-8*(((CB205+$B$7)+273)^4-(CB205+273)^4)-44100*G205)/(1.84*29.3*N205+8*0.95*5.67E-8*(CB205+273)^3))</f>
        <v>0</v>
      </c>
      <c r="S205">
        <f>($C$7*CC205+$D$7*CD205+$E$7*R205)</f>
        <v>0</v>
      </c>
      <c r="T205">
        <f>0.61365*exp(17.502*S205/(240.97+S205))</f>
        <v>0</v>
      </c>
      <c r="U205">
        <f>(V205/W205*100)</f>
        <v>0</v>
      </c>
      <c r="V205">
        <f>BU205*(BZ205+CA205)/1000</f>
        <v>0</v>
      </c>
      <c r="W205">
        <f>0.61365*exp(17.502*CB205/(240.97+CB205))</f>
        <v>0</v>
      </c>
      <c r="X205">
        <f>(T205-BU205*(BZ205+CA205)/1000)</f>
        <v>0</v>
      </c>
      <c r="Y205">
        <f>(-G205*44100)</f>
        <v>0</v>
      </c>
      <c r="Z205">
        <f>2*29.3*N205*0.92*(CB205-S205)</f>
        <v>0</v>
      </c>
      <c r="AA205">
        <f>2*0.95*5.67E-8*(((CB205+$B$7)+273)^4-(S205+273)^4)</f>
        <v>0</v>
      </c>
      <c r="AB205">
        <f>Q205+AA205+Y205+Z205</f>
        <v>0</v>
      </c>
      <c r="AC205">
        <v>0</v>
      </c>
      <c r="AD205">
        <v>0</v>
      </c>
      <c r="AE205">
        <f>IF(AC205*$H$13&gt;=AG205,1.0,(AG205/(AG205-AC205*$H$13)))</f>
        <v>0</v>
      </c>
      <c r="AF205">
        <f>(AE205-1)*100</f>
        <v>0</v>
      </c>
      <c r="AG205">
        <f>MAX(0,($B$13+$C$13*CG205)/(1+$D$13*CG205)*BZ205/(CB205+273)*$E$13)</f>
        <v>0</v>
      </c>
      <c r="AH205" t="s">
        <v>271</v>
      </c>
      <c r="AI205" t="s">
        <v>271</v>
      </c>
      <c r="AJ205">
        <v>0</v>
      </c>
      <c r="AK205">
        <v>0</v>
      </c>
      <c r="AL205">
        <f>AK205-AJ205</f>
        <v>0</v>
      </c>
      <c r="AM205">
        <f>AL205/AK205</f>
        <v>0</v>
      </c>
      <c r="AN205">
        <v>0</v>
      </c>
      <c r="AO205" t="s">
        <v>271</v>
      </c>
      <c r="AP205" t="s">
        <v>271</v>
      </c>
      <c r="AQ205">
        <v>0</v>
      </c>
      <c r="AR205">
        <v>0</v>
      </c>
      <c r="AS205">
        <f>1-AQ205/AR205</f>
        <v>0</v>
      </c>
      <c r="AT205">
        <v>0.5</v>
      </c>
      <c r="AU205">
        <f>BK205</f>
        <v>0</v>
      </c>
      <c r="AV205">
        <f>H205</f>
        <v>0</v>
      </c>
      <c r="AW205">
        <f>AS205*AT205*AU205</f>
        <v>0</v>
      </c>
      <c r="AX205">
        <f>BC205/AR205</f>
        <v>0</v>
      </c>
      <c r="AY205">
        <f>(AV205-AN205)/AU205</f>
        <v>0</v>
      </c>
      <c r="AZ205">
        <f>(AK205-AR205)/AR205</f>
        <v>0</v>
      </c>
      <c r="BA205" t="s">
        <v>271</v>
      </c>
      <c r="BB205">
        <v>0</v>
      </c>
      <c r="BC205">
        <f>AR205-BB205</f>
        <v>0</v>
      </c>
      <c r="BD205">
        <f>(AR205-AQ205)/(AR205-BB205)</f>
        <v>0</v>
      </c>
      <c r="BE205">
        <f>(AK205-AR205)/(AK205-BB205)</f>
        <v>0</v>
      </c>
      <c r="BF205">
        <f>(AR205-AQ205)/(AR205-AJ205)</f>
        <v>0</v>
      </c>
      <c r="BG205">
        <f>(AK205-AR205)/(AK205-AJ205)</f>
        <v>0</v>
      </c>
      <c r="BH205">
        <f>(BD205*BB205/AQ205)</f>
        <v>0</v>
      </c>
      <c r="BI205">
        <f>(1-BH205)</f>
        <v>0</v>
      </c>
      <c r="BJ205">
        <f>$B$11*CH205+$C$11*CI205+$F$11*CJ205*(1-CM205)</f>
        <v>0</v>
      </c>
      <c r="BK205">
        <f>BJ205*BL205</f>
        <v>0</v>
      </c>
      <c r="BL205">
        <f>($B$11*$D$9+$C$11*$D$9+$F$11*((CW205+CO205)/MAX(CW205+CO205+CX205, 0.1)*$I$9+CX205/MAX(CW205+CO205+CX205, 0.1)*$J$9))/($B$11+$C$11+$F$11)</f>
        <v>0</v>
      </c>
      <c r="BM205">
        <f>($B$11*$K$9+$C$11*$K$9+$F$11*((CW205+CO205)/MAX(CW205+CO205+CX205, 0.1)*$P$9+CX205/MAX(CW205+CO205+CX205, 0.1)*$Q$9))/($B$11+$C$11+$F$11)</f>
        <v>0</v>
      </c>
      <c r="BN205">
        <v>6</v>
      </c>
      <c r="BO205">
        <v>0.5</v>
      </c>
      <c r="BP205" t="s">
        <v>272</v>
      </c>
      <c r="BQ205">
        <v>2</v>
      </c>
      <c r="BR205">
        <v>1604418604.6</v>
      </c>
      <c r="BS205">
        <v>591.844</v>
      </c>
      <c r="BT205">
        <v>632.588</v>
      </c>
      <c r="BU205">
        <v>21.771</v>
      </c>
      <c r="BV205">
        <v>20.0621</v>
      </c>
      <c r="BW205">
        <v>591.742</v>
      </c>
      <c r="BX205">
        <v>21.4429</v>
      </c>
      <c r="BY205">
        <v>500.077</v>
      </c>
      <c r="BZ205">
        <v>100.535</v>
      </c>
      <c r="CA205">
        <v>0.100178</v>
      </c>
      <c r="CB205">
        <v>25.1378</v>
      </c>
      <c r="CC205">
        <v>24.9824</v>
      </c>
      <c r="CD205">
        <v>999.9</v>
      </c>
      <c r="CE205">
        <v>0</v>
      </c>
      <c r="CF205">
        <v>0</v>
      </c>
      <c r="CG205">
        <v>9994.38</v>
      </c>
      <c r="CH205">
        <v>0</v>
      </c>
      <c r="CI205">
        <v>1.06395</v>
      </c>
      <c r="CJ205">
        <v>1199.95</v>
      </c>
      <c r="CK205">
        <v>0.967003</v>
      </c>
      <c r="CL205">
        <v>0.0329973</v>
      </c>
      <c r="CM205">
        <v>0</v>
      </c>
      <c r="CN205">
        <v>2.6152</v>
      </c>
      <c r="CO205">
        <v>0</v>
      </c>
      <c r="CP205">
        <v>9267.62</v>
      </c>
      <c r="CQ205">
        <v>11400.9</v>
      </c>
      <c r="CR205">
        <v>38.062</v>
      </c>
      <c r="CS205">
        <v>41.187</v>
      </c>
      <c r="CT205">
        <v>39.562</v>
      </c>
      <c r="CU205">
        <v>39.875</v>
      </c>
      <c r="CV205">
        <v>38.375</v>
      </c>
      <c r="CW205">
        <v>1160.36</v>
      </c>
      <c r="CX205">
        <v>39.6</v>
      </c>
      <c r="CY205">
        <v>0</v>
      </c>
      <c r="CZ205">
        <v>1604418604.7</v>
      </c>
      <c r="DA205">
        <v>0</v>
      </c>
      <c r="DB205">
        <v>2.654348</v>
      </c>
      <c r="DC205">
        <v>-0.00563077209546106</v>
      </c>
      <c r="DD205">
        <v>443.160000048525</v>
      </c>
      <c r="DE205">
        <v>9214.2872</v>
      </c>
      <c r="DF205">
        <v>15</v>
      </c>
      <c r="DG205">
        <v>1604417947.1</v>
      </c>
      <c r="DH205" t="s">
        <v>273</v>
      </c>
      <c r="DI205">
        <v>1604417940.1</v>
      </c>
      <c r="DJ205">
        <v>1604417947.1</v>
      </c>
      <c r="DK205">
        <v>1</v>
      </c>
      <c r="DL205">
        <v>-0.134</v>
      </c>
      <c r="DM205">
        <v>0.013</v>
      </c>
      <c r="DN205">
        <v>0.037</v>
      </c>
      <c r="DO205">
        <v>0.31</v>
      </c>
      <c r="DP205">
        <v>420</v>
      </c>
      <c r="DQ205">
        <v>20</v>
      </c>
      <c r="DR205">
        <v>0.08</v>
      </c>
      <c r="DS205">
        <v>0.06</v>
      </c>
      <c r="DT205">
        <v>0</v>
      </c>
      <c r="DU205">
        <v>0</v>
      </c>
      <c r="DV205" t="s">
        <v>274</v>
      </c>
      <c r="DW205">
        <v>100</v>
      </c>
      <c r="DX205">
        <v>100</v>
      </c>
      <c r="DY205">
        <v>0.102</v>
      </c>
      <c r="DZ205">
        <v>0.3281</v>
      </c>
      <c r="EA205">
        <v>-0.278027610152098</v>
      </c>
      <c r="EB205">
        <v>0.00106189765250334</v>
      </c>
      <c r="EC205">
        <v>-8.23004791133579e-07</v>
      </c>
      <c r="ED205">
        <v>1.95222372915411e-10</v>
      </c>
      <c r="EE205">
        <v>0.0605696754882689</v>
      </c>
      <c r="EF205">
        <v>0.0242991256848972</v>
      </c>
      <c r="EG205">
        <v>-0.00102667963148939</v>
      </c>
      <c r="EH205">
        <v>2.21636158600722e-05</v>
      </c>
      <c r="EI205">
        <v>2</v>
      </c>
      <c r="EJ205">
        <v>2037</v>
      </c>
      <c r="EK205">
        <v>1</v>
      </c>
      <c r="EL205">
        <v>24</v>
      </c>
      <c r="EM205">
        <v>11.1</v>
      </c>
      <c r="EN205">
        <v>11</v>
      </c>
      <c r="EO205">
        <v>2</v>
      </c>
      <c r="EP205">
        <v>511.76</v>
      </c>
      <c r="EQ205">
        <v>527.716</v>
      </c>
      <c r="ER205">
        <v>22.7506</v>
      </c>
      <c r="ES205">
        <v>25.4399</v>
      </c>
      <c r="ET205">
        <v>29.9998</v>
      </c>
      <c r="EU205">
        <v>25.3128</v>
      </c>
      <c r="EV205">
        <v>25.277</v>
      </c>
      <c r="EW205">
        <v>29.1288</v>
      </c>
      <c r="EX205">
        <v>26.5707</v>
      </c>
      <c r="EY205">
        <v>100</v>
      </c>
      <c r="EZ205">
        <v>22.7591</v>
      </c>
      <c r="FA205">
        <v>642</v>
      </c>
      <c r="FB205">
        <v>20</v>
      </c>
      <c r="FC205">
        <v>102.325</v>
      </c>
      <c r="FD205">
        <v>102.099</v>
      </c>
    </row>
    <row r="206" spans="1:160">
      <c r="A206">
        <v>190</v>
      </c>
      <c r="B206">
        <v>1604418606.6</v>
      </c>
      <c r="C206">
        <v>377.5</v>
      </c>
      <c r="D206" t="s">
        <v>651</v>
      </c>
      <c r="E206" t="s">
        <v>652</v>
      </c>
      <c r="F206">
        <v>1604418606.6</v>
      </c>
      <c r="G206">
        <f>BY206*AE206*(BU206-BV206)/(100*BN206*(1000-AE206*BU206))</f>
        <v>0</v>
      </c>
      <c r="H206">
        <f>BY206*AE206*(BT206-BS206*(1000-AE206*BV206)/(1000-AE206*BU206))/(100*BN206)</f>
        <v>0</v>
      </c>
      <c r="I206">
        <f>BS206 - IF(AE206&gt;1, H206*BN206*100.0/(AG206*CG206), 0)</f>
        <v>0</v>
      </c>
      <c r="J206">
        <f>((P206-G206/2)*I206-H206)/(P206+G206/2)</f>
        <v>0</v>
      </c>
      <c r="K206">
        <f>J206*(BZ206+CA206)/1000.0</f>
        <v>0</v>
      </c>
      <c r="L206">
        <f>(BS206 - IF(AE206&gt;1, H206*BN206*100.0/(AG206*CG206), 0))*(BZ206+CA206)/1000.0</f>
        <v>0</v>
      </c>
      <c r="M206">
        <f>2.0/((1/O206-1/N206)+SIGN(O206)*SQRT((1/O206-1/N206)*(1/O206-1/N206) + 4*BO206/((BO206+1)*(BO206+1))*(2*1/O206*1/N206-1/N206*1/N206)))</f>
        <v>0</v>
      </c>
      <c r="N206">
        <f>IF(LEFT(BP206,1)&lt;&gt;"0",IF(LEFT(BP206,1)="1",3.0,BQ206),$D$5+$E$5*(CG206*BZ206/($K$5*1000))+$F$5*(CG206*BZ206/($K$5*1000))*MAX(MIN(BN206,$J$5),$I$5)*MAX(MIN(BN206,$J$5),$I$5)+$G$5*MAX(MIN(BN206,$J$5),$I$5)*(CG206*BZ206/($K$5*1000))+$H$5*(CG206*BZ206/($K$5*1000))*(CG206*BZ206/($K$5*1000)))</f>
        <v>0</v>
      </c>
      <c r="O206">
        <f>G206*(1000-(1000*0.61365*exp(17.502*S206/(240.97+S206))/(BZ206+CA206)+BU206)/2)/(1000*0.61365*exp(17.502*S206/(240.97+S206))/(BZ206+CA206)-BU206)</f>
        <v>0</v>
      </c>
      <c r="P206">
        <f>1/((BO206+1)/(M206/1.6)+1/(N206/1.37)) + BO206/((BO206+1)/(M206/1.6) + BO206/(N206/1.37))</f>
        <v>0</v>
      </c>
      <c r="Q206">
        <f>(BK206*BM206)</f>
        <v>0</v>
      </c>
      <c r="R206">
        <f>(CB206+(Q206+2*0.95*5.67E-8*(((CB206+$B$7)+273)^4-(CB206+273)^4)-44100*G206)/(1.84*29.3*N206+8*0.95*5.67E-8*(CB206+273)^3))</f>
        <v>0</v>
      </c>
      <c r="S206">
        <f>($C$7*CC206+$D$7*CD206+$E$7*R206)</f>
        <v>0</v>
      </c>
      <c r="T206">
        <f>0.61365*exp(17.502*S206/(240.97+S206))</f>
        <v>0</v>
      </c>
      <c r="U206">
        <f>(V206/W206*100)</f>
        <v>0</v>
      </c>
      <c r="V206">
        <f>BU206*(BZ206+CA206)/1000</f>
        <v>0</v>
      </c>
      <c r="W206">
        <f>0.61365*exp(17.502*CB206/(240.97+CB206))</f>
        <v>0</v>
      </c>
      <c r="X206">
        <f>(T206-BU206*(BZ206+CA206)/1000)</f>
        <v>0</v>
      </c>
      <c r="Y206">
        <f>(-G206*44100)</f>
        <v>0</v>
      </c>
      <c r="Z206">
        <f>2*29.3*N206*0.92*(CB206-S206)</f>
        <v>0</v>
      </c>
      <c r="AA206">
        <f>2*0.95*5.67E-8*(((CB206+$B$7)+273)^4-(S206+273)^4)</f>
        <v>0</v>
      </c>
      <c r="AB206">
        <f>Q206+AA206+Y206+Z206</f>
        <v>0</v>
      </c>
      <c r="AC206">
        <v>0</v>
      </c>
      <c r="AD206">
        <v>0</v>
      </c>
      <c r="AE206">
        <f>IF(AC206*$H$13&gt;=AG206,1.0,(AG206/(AG206-AC206*$H$13)))</f>
        <v>0</v>
      </c>
      <c r="AF206">
        <f>(AE206-1)*100</f>
        <v>0</v>
      </c>
      <c r="AG206">
        <f>MAX(0,($B$13+$C$13*CG206)/(1+$D$13*CG206)*BZ206/(CB206+273)*$E$13)</f>
        <v>0</v>
      </c>
      <c r="AH206" t="s">
        <v>271</v>
      </c>
      <c r="AI206" t="s">
        <v>271</v>
      </c>
      <c r="AJ206">
        <v>0</v>
      </c>
      <c r="AK206">
        <v>0</v>
      </c>
      <c r="AL206">
        <f>AK206-AJ206</f>
        <v>0</v>
      </c>
      <c r="AM206">
        <f>AL206/AK206</f>
        <v>0</v>
      </c>
      <c r="AN206">
        <v>0</v>
      </c>
      <c r="AO206" t="s">
        <v>271</v>
      </c>
      <c r="AP206" t="s">
        <v>271</v>
      </c>
      <c r="AQ206">
        <v>0</v>
      </c>
      <c r="AR206">
        <v>0</v>
      </c>
      <c r="AS206">
        <f>1-AQ206/AR206</f>
        <v>0</v>
      </c>
      <c r="AT206">
        <v>0.5</v>
      </c>
      <c r="AU206">
        <f>BK206</f>
        <v>0</v>
      </c>
      <c r="AV206">
        <f>H206</f>
        <v>0</v>
      </c>
      <c r="AW206">
        <f>AS206*AT206*AU206</f>
        <v>0</v>
      </c>
      <c r="AX206">
        <f>BC206/AR206</f>
        <v>0</v>
      </c>
      <c r="AY206">
        <f>(AV206-AN206)/AU206</f>
        <v>0</v>
      </c>
      <c r="AZ206">
        <f>(AK206-AR206)/AR206</f>
        <v>0</v>
      </c>
      <c r="BA206" t="s">
        <v>271</v>
      </c>
      <c r="BB206">
        <v>0</v>
      </c>
      <c r="BC206">
        <f>AR206-BB206</f>
        <v>0</v>
      </c>
      <c r="BD206">
        <f>(AR206-AQ206)/(AR206-BB206)</f>
        <v>0</v>
      </c>
      <c r="BE206">
        <f>(AK206-AR206)/(AK206-BB206)</f>
        <v>0</v>
      </c>
      <c r="BF206">
        <f>(AR206-AQ206)/(AR206-AJ206)</f>
        <v>0</v>
      </c>
      <c r="BG206">
        <f>(AK206-AR206)/(AK206-AJ206)</f>
        <v>0</v>
      </c>
      <c r="BH206">
        <f>(BD206*BB206/AQ206)</f>
        <v>0</v>
      </c>
      <c r="BI206">
        <f>(1-BH206)</f>
        <v>0</v>
      </c>
      <c r="BJ206">
        <f>$B$11*CH206+$C$11*CI206+$F$11*CJ206*(1-CM206)</f>
        <v>0</v>
      </c>
      <c r="BK206">
        <f>BJ206*BL206</f>
        <v>0</v>
      </c>
      <c r="BL206">
        <f>($B$11*$D$9+$C$11*$D$9+$F$11*((CW206+CO206)/MAX(CW206+CO206+CX206, 0.1)*$I$9+CX206/MAX(CW206+CO206+CX206, 0.1)*$J$9))/($B$11+$C$11+$F$11)</f>
        <v>0</v>
      </c>
      <c r="BM206">
        <f>($B$11*$K$9+$C$11*$K$9+$F$11*((CW206+CO206)/MAX(CW206+CO206+CX206, 0.1)*$P$9+CX206/MAX(CW206+CO206+CX206, 0.1)*$Q$9))/($B$11+$C$11+$F$11)</f>
        <v>0</v>
      </c>
      <c r="BN206">
        <v>6</v>
      </c>
      <c r="BO206">
        <v>0.5</v>
      </c>
      <c r="BP206" t="s">
        <v>272</v>
      </c>
      <c r="BQ206">
        <v>2</v>
      </c>
      <c r="BR206">
        <v>1604418606.6</v>
      </c>
      <c r="BS206">
        <v>595.069</v>
      </c>
      <c r="BT206">
        <v>636.09</v>
      </c>
      <c r="BU206">
        <v>21.7719</v>
      </c>
      <c r="BV206">
        <v>20.06</v>
      </c>
      <c r="BW206">
        <v>594.966</v>
      </c>
      <c r="BX206">
        <v>21.4438</v>
      </c>
      <c r="BY206">
        <v>499.935</v>
      </c>
      <c r="BZ206">
        <v>100.535</v>
      </c>
      <c r="CA206">
        <v>0.0995805</v>
      </c>
      <c r="CB206">
        <v>25.1394</v>
      </c>
      <c r="CC206">
        <v>24.9839</v>
      </c>
      <c r="CD206">
        <v>999.9</v>
      </c>
      <c r="CE206">
        <v>0</v>
      </c>
      <c r="CF206">
        <v>0</v>
      </c>
      <c r="CG206">
        <v>10034.4</v>
      </c>
      <c r="CH206">
        <v>0</v>
      </c>
      <c r="CI206">
        <v>1.06395</v>
      </c>
      <c r="CJ206">
        <v>1199.94</v>
      </c>
      <c r="CK206">
        <v>0.967003</v>
      </c>
      <c r="CL206">
        <v>0.0329973</v>
      </c>
      <c r="CM206">
        <v>0</v>
      </c>
      <c r="CN206">
        <v>2.4423</v>
      </c>
      <c r="CO206">
        <v>0</v>
      </c>
      <c r="CP206">
        <v>9280.62</v>
      </c>
      <c r="CQ206">
        <v>11400.9</v>
      </c>
      <c r="CR206">
        <v>38.062</v>
      </c>
      <c r="CS206">
        <v>41.187</v>
      </c>
      <c r="CT206">
        <v>39.562</v>
      </c>
      <c r="CU206">
        <v>39.875</v>
      </c>
      <c r="CV206">
        <v>38.375</v>
      </c>
      <c r="CW206">
        <v>1160.35</v>
      </c>
      <c r="CX206">
        <v>39.59</v>
      </c>
      <c r="CY206">
        <v>0</v>
      </c>
      <c r="CZ206">
        <v>1604418606.5</v>
      </c>
      <c r="DA206">
        <v>0</v>
      </c>
      <c r="DB206">
        <v>2.64436153846154</v>
      </c>
      <c r="DC206">
        <v>0.00806836379813625</v>
      </c>
      <c r="DD206">
        <v>448.433503694842</v>
      </c>
      <c r="DE206">
        <v>9225.57615384615</v>
      </c>
      <c r="DF206">
        <v>15</v>
      </c>
      <c r="DG206">
        <v>1604417947.1</v>
      </c>
      <c r="DH206" t="s">
        <v>273</v>
      </c>
      <c r="DI206">
        <v>1604417940.1</v>
      </c>
      <c r="DJ206">
        <v>1604417947.1</v>
      </c>
      <c r="DK206">
        <v>1</v>
      </c>
      <c r="DL206">
        <v>-0.134</v>
      </c>
      <c r="DM206">
        <v>0.013</v>
      </c>
      <c r="DN206">
        <v>0.037</v>
      </c>
      <c r="DO206">
        <v>0.31</v>
      </c>
      <c r="DP206">
        <v>420</v>
      </c>
      <c r="DQ206">
        <v>20</v>
      </c>
      <c r="DR206">
        <v>0.08</v>
      </c>
      <c r="DS206">
        <v>0.06</v>
      </c>
      <c r="DT206">
        <v>0</v>
      </c>
      <c r="DU206">
        <v>0</v>
      </c>
      <c r="DV206" t="s">
        <v>274</v>
      </c>
      <c r="DW206">
        <v>100</v>
      </c>
      <c r="DX206">
        <v>100</v>
      </c>
      <c r="DY206">
        <v>0.103</v>
      </c>
      <c r="DZ206">
        <v>0.3281</v>
      </c>
      <c r="EA206">
        <v>-0.278027610152098</v>
      </c>
      <c r="EB206">
        <v>0.00106189765250334</v>
      </c>
      <c r="EC206">
        <v>-8.23004791133579e-07</v>
      </c>
      <c r="ED206">
        <v>1.95222372915411e-10</v>
      </c>
      <c r="EE206">
        <v>0.0605696754882689</v>
      </c>
      <c r="EF206">
        <v>0.0242991256848972</v>
      </c>
      <c r="EG206">
        <v>-0.00102667963148939</v>
      </c>
      <c r="EH206">
        <v>2.21636158600722e-05</v>
      </c>
      <c r="EI206">
        <v>2</v>
      </c>
      <c r="EJ206">
        <v>2037</v>
      </c>
      <c r="EK206">
        <v>1</v>
      </c>
      <c r="EL206">
        <v>24</v>
      </c>
      <c r="EM206">
        <v>11.1</v>
      </c>
      <c r="EN206">
        <v>11</v>
      </c>
      <c r="EO206">
        <v>2</v>
      </c>
      <c r="EP206">
        <v>511.56</v>
      </c>
      <c r="EQ206">
        <v>527.877</v>
      </c>
      <c r="ER206">
        <v>22.7543</v>
      </c>
      <c r="ES206">
        <v>25.4388</v>
      </c>
      <c r="ET206">
        <v>29.9998</v>
      </c>
      <c r="EU206">
        <v>25.3128</v>
      </c>
      <c r="EV206">
        <v>25.2759</v>
      </c>
      <c r="EW206">
        <v>29.2717</v>
      </c>
      <c r="EX206">
        <v>26.5707</v>
      </c>
      <c r="EY206">
        <v>100</v>
      </c>
      <c r="EZ206">
        <v>22.7591</v>
      </c>
      <c r="FA206">
        <v>647.06</v>
      </c>
      <c r="FB206">
        <v>20</v>
      </c>
      <c r="FC206">
        <v>102.327</v>
      </c>
      <c r="FD206">
        <v>102.1</v>
      </c>
    </row>
    <row r="207" spans="1:160">
      <c r="A207">
        <v>191</v>
      </c>
      <c r="B207">
        <v>1604418608.6</v>
      </c>
      <c r="C207">
        <v>379.5</v>
      </c>
      <c r="D207" t="s">
        <v>653</v>
      </c>
      <c r="E207" t="s">
        <v>654</v>
      </c>
      <c r="F207">
        <v>1604418608.6</v>
      </c>
      <c r="G207">
        <f>BY207*AE207*(BU207-BV207)/(100*BN207*(1000-AE207*BU207))</f>
        <v>0</v>
      </c>
      <c r="H207">
        <f>BY207*AE207*(BT207-BS207*(1000-AE207*BV207)/(1000-AE207*BU207))/(100*BN207)</f>
        <v>0</v>
      </c>
      <c r="I207">
        <f>BS207 - IF(AE207&gt;1, H207*BN207*100.0/(AG207*CG207), 0)</f>
        <v>0</v>
      </c>
      <c r="J207">
        <f>((P207-G207/2)*I207-H207)/(P207+G207/2)</f>
        <v>0</v>
      </c>
      <c r="K207">
        <f>J207*(BZ207+CA207)/1000.0</f>
        <v>0</v>
      </c>
      <c r="L207">
        <f>(BS207 - IF(AE207&gt;1, H207*BN207*100.0/(AG207*CG207), 0))*(BZ207+CA207)/1000.0</f>
        <v>0</v>
      </c>
      <c r="M207">
        <f>2.0/((1/O207-1/N207)+SIGN(O207)*SQRT((1/O207-1/N207)*(1/O207-1/N207) + 4*BO207/((BO207+1)*(BO207+1))*(2*1/O207*1/N207-1/N207*1/N207)))</f>
        <v>0</v>
      </c>
      <c r="N207">
        <f>IF(LEFT(BP207,1)&lt;&gt;"0",IF(LEFT(BP207,1)="1",3.0,BQ207),$D$5+$E$5*(CG207*BZ207/($K$5*1000))+$F$5*(CG207*BZ207/($K$5*1000))*MAX(MIN(BN207,$J$5),$I$5)*MAX(MIN(BN207,$J$5),$I$5)+$G$5*MAX(MIN(BN207,$J$5),$I$5)*(CG207*BZ207/($K$5*1000))+$H$5*(CG207*BZ207/($K$5*1000))*(CG207*BZ207/($K$5*1000)))</f>
        <v>0</v>
      </c>
      <c r="O207">
        <f>G207*(1000-(1000*0.61365*exp(17.502*S207/(240.97+S207))/(BZ207+CA207)+BU207)/2)/(1000*0.61365*exp(17.502*S207/(240.97+S207))/(BZ207+CA207)-BU207)</f>
        <v>0</v>
      </c>
      <c r="P207">
        <f>1/((BO207+1)/(M207/1.6)+1/(N207/1.37)) + BO207/((BO207+1)/(M207/1.6) + BO207/(N207/1.37))</f>
        <v>0</v>
      </c>
      <c r="Q207">
        <f>(BK207*BM207)</f>
        <v>0</v>
      </c>
      <c r="R207">
        <f>(CB207+(Q207+2*0.95*5.67E-8*(((CB207+$B$7)+273)^4-(CB207+273)^4)-44100*G207)/(1.84*29.3*N207+8*0.95*5.67E-8*(CB207+273)^3))</f>
        <v>0</v>
      </c>
      <c r="S207">
        <f>($C$7*CC207+$D$7*CD207+$E$7*R207)</f>
        <v>0</v>
      </c>
      <c r="T207">
        <f>0.61365*exp(17.502*S207/(240.97+S207))</f>
        <v>0</v>
      </c>
      <c r="U207">
        <f>(V207/W207*100)</f>
        <v>0</v>
      </c>
      <c r="V207">
        <f>BU207*(BZ207+CA207)/1000</f>
        <v>0</v>
      </c>
      <c r="W207">
        <f>0.61365*exp(17.502*CB207/(240.97+CB207))</f>
        <v>0</v>
      </c>
      <c r="X207">
        <f>(T207-BU207*(BZ207+CA207)/1000)</f>
        <v>0</v>
      </c>
      <c r="Y207">
        <f>(-G207*44100)</f>
        <v>0</v>
      </c>
      <c r="Z207">
        <f>2*29.3*N207*0.92*(CB207-S207)</f>
        <v>0</v>
      </c>
      <c r="AA207">
        <f>2*0.95*5.67E-8*(((CB207+$B$7)+273)^4-(S207+273)^4)</f>
        <v>0</v>
      </c>
      <c r="AB207">
        <f>Q207+AA207+Y207+Z207</f>
        <v>0</v>
      </c>
      <c r="AC207">
        <v>0</v>
      </c>
      <c r="AD207">
        <v>0</v>
      </c>
      <c r="AE207">
        <f>IF(AC207*$H$13&gt;=AG207,1.0,(AG207/(AG207-AC207*$H$13)))</f>
        <v>0</v>
      </c>
      <c r="AF207">
        <f>(AE207-1)*100</f>
        <v>0</v>
      </c>
      <c r="AG207">
        <f>MAX(0,($B$13+$C$13*CG207)/(1+$D$13*CG207)*BZ207/(CB207+273)*$E$13)</f>
        <v>0</v>
      </c>
      <c r="AH207" t="s">
        <v>271</v>
      </c>
      <c r="AI207" t="s">
        <v>271</v>
      </c>
      <c r="AJ207">
        <v>0</v>
      </c>
      <c r="AK207">
        <v>0</v>
      </c>
      <c r="AL207">
        <f>AK207-AJ207</f>
        <v>0</v>
      </c>
      <c r="AM207">
        <f>AL207/AK207</f>
        <v>0</v>
      </c>
      <c r="AN207">
        <v>0</v>
      </c>
      <c r="AO207" t="s">
        <v>271</v>
      </c>
      <c r="AP207" t="s">
        <v>271</v>
      </c>
      <c r="AQ207">
        <v>0</v>
      </c>
      <c r="AR207">
        <v>0</v>
      </c>
      <c r="AS207">
        <f>1-AQ207/AR207</f>
        <v>0</v>
      </c>
      <c r="AT207">
        <v>0.5</v>
      </c>
      <c r="AU207">
        <f>BK207</f>
        <v>0</v>
      </c>
      <c r="AV207">
        <f>H207</f>
        <v>0</v>
      </c>
      <c r="AW207">
        <f>AS207*AT207*AU207</f>
        <v>0</v>
      </c>
      <c r="AX207">
        <f>BC207/AR207</f>
        <v>0</v>
      </c>
      <c r="AY207">
        <f>(AV207-AN207)/AU207</f>
        <v>0</v>
      </c>
      <c r="AZ207">
        <f>(AK207-AR207)/AR207</f>
        <v>0</v>
      </c>
      <c r="BA207" t="s">
        <v>271</v>
      </c>
      <c r="BB207">
        <v>0</v>
      </c>
      <c r="BC207">
        <f>AR207-BB207</f>
        <v>0</v>
      </c>
      <c r="BD207">
        <f>(AR207-AQ207)/(AR207-BB207)</f>
        <v>0</v>
      </c>
      <c r="BE207">
        <f>(AK207-AR207)/(AK207-BB207)</f>
        <v>0</v>
      </c>
      <c r="BF207">
        <f>(AR207-AQ207)/(AR207-AJ207)</f>
        <v>0</v>
      </c>
      <c r="BG207">
        <f>(AK207-AR207)/(AK207-AJ207)</f>
        <v>0</v>
      </c>
      <c r="BH207">
        <f>(BD207*BB207/AQ207)</f>
        <v>0</v>
      </c>
      <c r="BI207">
        <f>(1-BH207)</f>
        <v>0</v>
      </c>
      <c r="BJ207">
        <f>$B$11*CH207+$C$11*CI207+$F$11*CJ207*(1-CM207)</f>
        <v>0</v>
      </c>
      <c r="BK207">
        <f>BJ207*BL207</f>
        <v>0</v>
      </c>
      <c r="BL207">
        <f>($B$11*$D$9+$C$11*$D$9+$F$11*((CW207+CO207)/MAX(CW207+CO207+CX207, 0.1)*$I$9+CX207/MAX(CW207+CO207+CX207, 0.1)*$J$9))/($B$11+$C$11+$F$11)</f>
        <v>0</v>
      </c>
      <c r="BM207">
        <f>($B$11*$K$9+$C$11*$K$9+$F$11*((CW207+CO207)/MAX(CW207+CO207+CX207, 0.1)*$P$9+CX207/MAX(CW207+CO207+CX207, 0.1)*$Q$9))/($B$11+$C$11+$F$11)</f>
        <v>0</v>
      </c>
      <c r="BN207">
        <v>6</v>
      </c>
      <c r="BO207">
        <v>0.5</v>
      </c>
      <c r="BP207" t="s">
        <v>272</v>
      </c>
      <c r="BQ207">
        <v>2</v>
      </c>
      <c r="BR207">
        <v>1604418608.6</v>
      </c>
      <c r="BS207">
        <v>598.305</v>
      </c>
      <c r="BT207">
        <v>639.472</v>
      </c>
      <c r="BU207">
        <v>21.7723</v>
      </c>
      <c r="BV207">
        <v>20.0598</v>
      </c>
      <c r="BW207">
        <v>598.2</v>
      </c>
      <c r="BX207">
        <v>21.4442</v>
      </c>
      <c r="BY207">
        <v>500.004</v>
      </c>
      <c r="BZ207">
        <v>100.535</v>
      </c>
      <c r="CA207">
        <v>0.0998028</v>
      </c>
      <c r="CB207">
        <v>25.1397</v>
      </c>
      <c r="CC207">
        <v>24.9849</v>
      </c>
      <c r="CD207">
        <v>999.9</v>
      </c>
      <c r="CE207">
        <v>0</v>
      </c>
      <c r="CF207">
        <v>0</v>
      </c>
      <c r="CG207">
        <v>10038.1</v>
      </c>
      <c r="CH207">
        <v>0</v>
      </c>
      <c r="CI207">
        <v>1.04995</v>
      </c>
      <c r="CJ207">
        <v>1199.94</v>
      </c>
      <c r="CK207">
        <v>0.967003</v>
      </c>
      <c r="CL207">
        <v>0.0329973</v>
      </c>
      <c r="CM207">
        <v>0</v>
      </c>
      <c r="CN207">
        <v>2.9248</v>
      </c>
      <c r="CO207">
        <v>0</v>
      </c>
      <c r="CP207">
        <v>9293.52</v>
      </c>
      <c r="CQ207">
        <v>11400.8</v>
      </c>
      <c r="CR207">
        <v>38.062</v>
      </c>
      <c r="CS207">
        <v>41.187</v>
      </c>
      <c r="CT207">
        <v>39.562</v>
      </c>
      <c r="CU207">
        <v>39.875</v>
      </c>
      <c r="CV207">
        <v>38.375</v>
      </c>
      <c r="CW207">
        <v>1160.35</v>
      </c>
      <c r="CX207">
        <v>39.59</v>
      </c>
      <c r="CY207">
        <v>0</v>
      </c>
      <c r="CZ207">
        <v>1604418608.3</v>
      </c>
      <c r="DA207">
        <v>0</v>
      </c>
      <c r="DB207">
        <v>2.645736</v>
      </c>
      <c r="DC207">
        <v>0.77191536575805</v>
      </c>
      <c r="DD207">
        <v>446.078462264556</v>
      </c>
      <c r="DE207">
        <v>9241.0736</v>
      </c>
      <c r="DF207">
        <v>15</v>
      </c>
      <c r="DG207">
        <v>1604417947.1</v>
      </c>
      <c r="DH207" t="s">
        <v>273</v>
      </c>
      <c r="DI207">
        <v>1604417940.1</v>
      </c>
      <c r="DJ207">
        <v>1604417947.1</v>
      </c>
      <c r="DK207">
        <v>1</v>
      </c>
      <c r="DL207">
        <v>-0.134</v>
      </c>
      <c r="DM207">
        <v>0.013</v>
      </c>
      <c r="DN207">
        <v>0.037</v>
      </c>
      <c r="DO207">
        <v>0.31</v>
      </c>
      <c r="DP207">
        <v>420</v>
      </c>
      <c r="DQ207">
        <v>20</v>
      </c>
      <c r="DR207">
        <v>0.08</v>
      </c>
      <c r="DS207">
        <v>0.06</v>
      </c>
      <c r="DT207">
        <v>0</v>
      </c>
      <c r="DU207">
        <v>0</v>
      </c>
      <c r="DV207" t="s">
        <v>274</v>
      </c>
      <c r="DW207">
        <v>100</v>
      </c>
      <c r="DX207">
        <v>100</v>
      </c>
      <c r="DY207">
        <v>0.105</v>
      </c>
      <c r="DZ207">
        <v>0.3281</v>
      </c>
      <c r="EA207">
        <v>-0.278027610152098</v>
      </c>
      <c r="EB207">
        <v>0.00106189765250334</v>
      </c>
      <c r="EC207">
        <v>-8.23004791133579e-07</v>
      </c>
      <c r="ED207">
        <v>1.95222372915411e-10</v>
      </c>
      <c r="EE207">
        <v>0.0605696754882689</v>
      </c>
      <c r="EF207">
        <v>0.0242991256848972</v>
      </c>
      <c r="EG207">
        <v>-0.00102667963148939</v>
      </c>
      <c r="EH207">
        <v>2.21636158600722e-05</v>
      </c>
      <c r="EI207">
        <v>2</v>
      </c>
      <c r="EJ207">
        <v>2037</v>
      </c>
      <c r="EK207">
        <v>1</v>
      </c>
      <c r="EL207">
        <v>24</v>
      </c>
      <c r="EM207">
        <v>11.1</v>
      </c>
      <c r="EN207">
        <v>11</v>
      </c>
      <c r="EO207">
        <v>2</v>
      </c>
      <c r="EP207">
        <v>511.602</v>
      </c>
      <c r="EQ207">
        <v>527.702</v>
      </c>
      <c r="ER207">
        <v>22.7585</v>
      </c>
      <c r="ES207">
        <v>25.4388</v>
      </c>
      <c r="ET207">
        <v>29.9998</v>
      </c>
      <c r="EU207">
        <v>25.3128</v>
      </c>
      <c r="EV207">
        <v>25.2757</v>
      </c>
      <c r="EW207">
        <v>29.4057</v>
      </c>
      <c r="EX207">
        <v>26.5707</v>
      </c>
      <c r="EY207">
        <v>100</v>
      </c>
      <c r="EZ207">
        <v>22.7708</v>
      </c>
      <c r="FA207">
        <v>652.1</v>
      </c>
      <c r="FB207">
        <v>20</v>
      </c>
      <c r="FC207">
        <v>102.329</v>
      </c>
      <c r="FD207">
        <v>102.1</v>
      </c>
    </row>
    <row r="208" spans="1:160">
      <c r="A208">
        <v>192</v>
      </c>
      <c r="B208">
        <v>1604418610.6</v>
      </c>
      <c r="C208">
        <v>381.5</v>
      </c>
      <c r="D208" t="s">
        <v>655</v>
      </c>
      <c r="E208" t="s">
        <v>656</v>
      </c>
      <c r="F208">
        <v>1604418610.6</v>
      </c>
      <c r="G208">
        <f>BY208*AE208*(BU208-BV208)/(100*BN208*(1000-AE208*BU208))</f>
        <v>0</v>
      </c>
      <c r="H208">
        <f>BY208*AE208*(BT208-BS208*(1000-AE208*BV208)/(1000-AE208*BU208))/(100*BN208)</f>
        <v>0</v>
      </c>
      <c r="I208">
        <f>BS208 - IF(AE208&gt;1, H208*BN208*100.0/(AG208*CG208), 0)</f>
        <v>0</v>
      </c>
      <c r="J208">
        <f>((P208-G208/2)*I208-H208)/(P208+G208/2)</f>
        <v>0</v>
      </c>
      <c r="K208">
        <f>J208*(BZ208+CA208)/1000.0</f>
        <v>0</v>
      </c>
      <c r="L208">
        <f>(BS208 - IF(AE208&gt;1, H208*BN208*100.0/(AG208*CG208), 0))*(BZ208+CA208)/1000.0</f>
        <v>0</v>
      </c>
      <c r="M208">
        <f>2.0/((1/O208-1/N208)+SIGN(O208)*SQRT((1/O208-1/N208)*(1/O208-1/N208) + 4*BO208/((BO208+1)*(BO208+1))*(2*1/O208*1/N208-1/N208*1/N208)))</f>
        <v>0</v>
      </c>
      <c r="N208">
        <f>IF(LEFT(BP208,1)&lt;&gt;"0",IF(LEFT(BP208,1)="1",3.0,BQ208),$D$5+$E$5*(CG208*BZ208/($K$5*1000))+$F$5*(CG208*BZ208/($K$5*1000))*MAX(MIN(BN208,$J$5),$I$5)*MAX(MIN(BN208,$J$5),$I$5)+$G$5*MAX(MIN(BN208,$J$5),$I$5)*(CG208*BZ208/($K$5*1000))+$H$5*(CG208*BZ208/($K$5*1000))*(CG208*BZ208/($K$5*1000)))</f>
        <v>0</v>
      </c>
      <c r="O208">
        <f>G208*(1000-(1000*0.61365*exp(17.502*S208/(240.97+S208))/(BZ208+CA208)+BU208)/2)/(1000*0.61365*exp(17.502*S208/(240.97+S208))/(BZ208+CA208)-BU208)</f>
        <v>0</v>
      </c>
      <c r="P208">
        <f>1/((BO208+1)/(M208/1.6)+1/(N208/1.37)) + BO208/((BO208+1)/(M208/1.6) + BO208/(N208/1.37))</f>
        <v>0</v>
      </c>
      <c r="Q208">
        <f>(BK208*BM208)</f>
        <v>0</v>
      </c>
      <c r="R208">
        <f>(CB208+(Q208+2*0.95*5.67E-8*(((CB208+$B$7)+273)^4-(CB208+273)^4)-44100*G208)/(1.84*29.3*N208+8*0.95*5.67E-8*(CB208+273)^3))</f>
        <v>0</v>
      </c>
      <c r="S208">
        <f>($C$7*CC208+$D$7*CD208+$E$7*R208)</f>
        <v>0</v>
      </c>
      <c r="T208">
        <f>0.61365*exp(17.502*S208/(240.97+S208))</f>
        <v>0</v>
      </c>
      <c r="U208">
        <f>(V208/W208*100)</f>
        <v>0</v>
      </c>
      <c r="V208">
        <f>BU208*(BZ208+CA208)/1000</f>
        <v>0</v>
      </c>
      <c r="W208">
        <f>0.61365*exp(17.502*CB208/(240.97+CB208))</f>
        <v>0</v>
      </c>
      <c r="X208">
        <f>(T208-BU208*(BZ208+CA208)/1000)</f>
        <v>0</v>
      </c>
      <c r="Y208">
        <f>(-G208*44100)</f>
        <v>0</v>
      </c>
      <c r="Z208">
        <f>2*29.3*N208*0.92*(CB208-S208)</f>
        <v>0</v>
      </c>
      <c r="AA208">
        <f>2*0.95*5.67E-8*(((CB208+$B$7)+273)^4-(S208+273)^4)</f>
        <v>0</v>
      </c>
      <c r="AB208">
        <f>Q208+AA208+Y208+Z208</f>
        <v>0</v>
      </c>
      <c r="AC208">
        <v>0</v>
      </c>
      <c r="AD208">
        <v>0</v>
      </c>
      <c r="AE208">
        <f>IF(AC208*$H$13&gt;=AG208,1.0,(AG208/(AG208-AC208*$H$13)))</f>
        <v>0</v>
      </c>
      <c r="AF208">
        <f>(AE208-1)*100</f>
        <v>0</v>
      </c>
      <c r="AG208">
        <f>MAX(0,($B$13+$C$13*CG208)/(1+$D$13*CG208)*BZ208/(CB208+273)*$E$13)</f>
        <v>0</v>
      </c>
      <c r="AH208" t="s">
        <v>271</v>
      </c>
      <c r="AI208" t="s">
        <v>271</v>
      </c>
      <c r="AJ208">
        <v>0</v>
      </c>
      <c r="AK208">
        <v>0</v>
      </c>
      <c r="AL208">
        <f>AK208-AJ208</f>
        <v>0</v>
      </c>
      <c r="AM208">
        <f>AL208/AK208</f>
        <v>0</v>
      </c>
      <c r="AN208">
        <v>0</v>
      </c>
      <c r="AO208" t="s">
        <v>271</v>
      </c>
      <c r="AP208" t="s">
        <v>271</v>
      </c>
      <c r="AQ208">
        <v>0</v>
      </c>
      <c r="AR208">
        <v>0</v>
      </c>
      <c r="AS208">
        <f>1-AQ208/AR208</f>
        <v>0</v>
      </c>
      <c r="AT208">
        <v>0.5</v>
      </c>
      <c r="AU208">
        <f>BK208</f>
        <v>0</v>
      </c>
      <c r="AV208">
        <f>H208</f>
        <v>0</v>
      </c>
      <c r="AW208">
        <f>AS208*AT208*AU208</f>
        <v>0</v>
      </c>
      <c r="AX208">
        <f>BC208/AR208</f>
        <v>0</v>
      </c>
      <c r="AY208">
        <f>(AV208-AN208)/AU208</f>
        <v>0</v>
      </c>
      <c r="AZ208">
        <f>(AK208-AR208)/AR208</f>
        <v>0</v>
      </c>
      <c r="BA208" t="s">
        <v>271</v>
      </c>
      <c r="BB208">
        <v>0</v>
      </c>
      <c r="BC208">
        <f>AR208-BB208</f>
        <v>0</v>
      </c>
      <c r="BD208">
        <f>(AR208-AQ208)/(AR208-BB208)</f>
        <v>0</v>
      </c>
      <c r="BE208">
        <f>(AK208-AR208)/(AK208-BB208)</f>
        <v>0</v>
      </c>
      <c r="BF208">
        <f>(AR208-AQ208)/(AR208-AJ208)</f>
        <v>0</v>
      </c>
      <c r="BG208">
        <f>(AK208-AR208)/(AK208-AJ208)</f>
        <v>0</v>
      </c>
      <c r="BH208">
        <f>(BD208*BB208/AQ208)</f>
        <v>0</v>
      </c>
      <c r="BI208">
        <f>(1-BH208)</f>
        <v>0</v>
      </c>
      <c r="BJ208">
        <f>$B$11*CH208+$C$11*CI208+$F$11*CJ208*(1-CM208)</f>
        <v>0</v>
      </c>
      <c r="BK208">
        <f>BJ208*BL208</f>
        <v>0</v>
      </c>
      <c r="BL208">
        <f>($B$11*$D$9+$C$11*$D$9+$F$11*((CW208+CO208)/MAX(CW208+CO208+CX208, 0.1)*$I$9+CX208/MAX(CW208+CO208+CX208, 0.1)*$J$9))/($B$11+$C$11+$F$11)</f>
        <v>0</v>
      </c>
      <c r="BM208">
        <f>($B$11*$K$9+$C$11*$K$9+$F$11*((CW208+CO208)/MAX(CW208+CO208+CX208, 0.1)*$P$9+CX208/MAX(CW208+CO208+CX208, 0.1)*$Q$9))/($B$11+$C$11+$F$11)</f>
        <v>0</v>
      </c>
      <c r="BN208">
        <v>6</v>
      </c>
      <c r="BO208">
        <v>0.5</v>
      </c>
      <c r="BP208" t="s">
        <v>272</v>
      </c>
      <c r="BQ208">
        <v>2</v>
      </c>
      <c r="BR208">
        <v>1604418610.6</v>
      </c>
      <c r="BS208">
        <v>601.536</v>
      </c>
      <c r="BT208">
        <v>642.789</v>
      </c>
      <c r="BU208">
        <v>21.7722</v>
      </c>
      <c r="BV208">
        <v>20.0605</v>
      </c>
      <c r="BW208">
        <v>601.431</v>
      </c>
      <c r="BX208">
        <v>21.4441</v>
      </c>
      <c r="BY208">
        <v>500.049</v>
      </c>
      <c r="BZ208">
        <v>100.536</v>
      </c>
      <c r="CA208">
        <v>0.100175</v>
      </c>
      <c r="CB208">
        <v>25.1388</v>
      </c>
      <c r="CC208">
        <v>24.9877</v>
      </c>
      <c r="CD208">
        <v>999.9</v>
      </c>
      <c r="CE208">
        <v>0</v>
      </c>
      <c r="CF208">
        <v>0</v>
      </c>
      <c r="CG208">
        <v>10018.1</v>
      </c>
      <c r="CH208">
        <v>0</v>
      </c>
      <c r="CI208">
        <v>1.04995</v>
      </c>
      <c r="CJ208">
        <v>1199.94</v>
      </c>
      <c r="CK208">
        <v>0.967003</v>
      </c>
      <c r="CL208">
        <v>0.0329973</v>
      </c>
      <c r="CM208">
        <v>0</v>
      </c>
      <c r="CN208">
        <v>2.2727</v>
      </c>
      <c r="CO208">
        <v>0</v>
      </c>
      <c r="CP208">
        <v>9311.86</v>
      </c>
      <c r="CQ208">
        <v>11400.9</v>
      </c>
      <c r="CR208">
        <v>38.062</v>
      </c>
      <c r="CS208">
        <v>41.187</v>
      </c>
      <c r="CT208">
        <v>39.562</v>
      </c>
      <c r="CU208">
        <v>39.875</v>
      </c>
      <c r="CV208">
        <v>38.375</v>
      </c>
      <c r="CW208">
        <v>1160.35</v>
      </c>
      <c r="CX208">
        <v>39.59</v>
      </c>
      <c r="CY208">
        <v>0</v>
      </c>
      <c r="CZ208">
        <v>1604418610.7</v>
      </c>
      <c r="DA208">
        <v>0</v>
      </c>
      <c r="DB208">
        <v>2.623988</v>
      </c>
      <c r="DC208">
        <v>-0.585353866072804</v>
      </c>
      <c r="DD208">
        <v>446.777692345484</v>
      </c>
      <c r="DE208">
        <v>9258.894</v>
      </c>
      <c r="DF208">
        <v>15</v>
      </c>
      <c r="DG208">
        <v>1604417947.1</v>
      </c>
      <c r="DH208" t="s">
        <v>273</v>
      </c>
      <c r="DI208">
        <v>1604417940.1</v>
      </c>
      <c r="DJ208">
        <v>1604417947.1</v>
      </c>
      <c r="DK208">
        <v>1</v>
      </c>
      <c r="DL208">
        <v>-0.134</v>
      </c>
      <c r="DM208">
        <v>0.013</v>
      </c>
      <c r="DN208">
        <v>0.037</v>
      </c>
      <c r="DO208">
        <v>0.31</v>
      </c>
      <c r="DP208">
        <v>420</v>
      </c>
      <c r="DQ208">
        <v>20</v>
      </c>
      <c r="DR208">
        <v>0.08</v>
      </c>
      <c r="DS208">
        <v>0.06</v>
      </c>
      <c r="DT208">
        <v>0</v>
      </c>
      <c r="DU208">
        <v>0</v>
      </c>
      <c r="DV208" t="s">
        <v>274</v>
      </c>
      <c r="DW208">
        <v>100</v>
      </c>
      <c r="DX208">
        <v>100</v>
      </c>
      <c r="DY208">
        <v>0.105</v>
      </c>
      <c r="DZ208">
        <v>0.3281</v>
      </c>
      <c r="EA208">
        <v>-0.278027610152098</v>
      </c>
      <c r="EB208">
        <v>0.00106189765250334</v>
      </c>
      <c r="EC208">
        <v>-8.23004791133579e-07</v>
      </c>
      <c r="ED208">
        <v>1.95222372915411e-10</v>
      </c>
      <c r="EE208">
        <v>0.0605696754882689</v>
      </c>
      <c r="EF208">
        <v>0.0242991256848972</v>
      </c>
      <c r="EG208">
        <v>-0.00102667963148939</v>
      </c>
      <c r="EH208">
        <v>2.21636158600722e-05</v>
      </c>
      <c r="EI208">
        <v>2</v>
      </c>
      <c r="EJ208">
        <v>2037</v>
      </c>
      <c r="EK208">
        <v>1</v>
      </c>
      <c r="EL208">
        <v>24</v>
      </c>
      <c r="EM208">
        <v>11.2</v>
      </c>
      <c r="EN208">
        <v>11.1</v>
      </c>
      <c r="EO208">
        <v>2</v>
      </c>
      <c r="EP208">
        <v>511.599</v>
      </c>
      <c r="EQ208">
        <v>527.568</v>
      </c>
      <c r="ER208">
        <v>22.7628</v>
      </c>
      <c r="ES208">
        <v>25.4388</v>
      </c>
      <c r="ET208">
        <v>29.9998</v>
      </c>
      <c r="EU208">
        <v>25.3123</v>
      </c>
      <c r="EV208">
        <v>25.2757</v>
      </c>
      <c r="EW208">
        <v>29.5099</v>
      </c>
      <c r="EX208">
        <v>26.8481</v>
      </c>
      <c r="EY208">
        <v>100</v>
      </c>
      <c r="EZ208">
        <v>22.7708</v>
      </c>
      <c r="FA208">
        <v>652.1</v>
      </c>
      <c r="FB208">
        <v>20</v>
      </c>
      <c r="FC208">
        <v>102.328</v>
      </c>
      <c r="FD208">
        <v>102.097</v>
      </c>
    </row>
    <row r="209" spans="1:160">
      <c r="A209">
        <v>193</v>
      </c>
      <c r="B209">
        <v>1604418612.6</v>
      </c>
      <c r="C209">
        <v>383.5</v>
      </c>
      <c r="D209" t="s">
        <v>657</v>
      </c>
      <c r="E209" t="s">
        <v>658</v>
      </c>
      <c r="F209">
        <v>1604418612.6</v>
      </c>
      <c r="G209">
        <f>BY209*AE209*(BU209-BV209)/(100*BN209*(1000-AE209*BU209))</f>
        <v>0</v>
      </c>
      <c r="H209">
        <f>BY209*AE209*(BT209-BS209*(1000-AE209*BV209)/(1000-AE209*BU209))/(100*BN209)</f>
        <v>0</v>
      </c>
      <c r="I209">
        <f>BS209 - IF(AE209&gt;1, H209*BN209*100.0/(AG209*CG209), 0)</f>
        <v>0</v>
      </c>
      <c r="J209">
        <f>((P209-G209/2)*I209-H209)/(P209+G209/2)</f>
        <v>0</v>
      </c>
      <c r="K209">
        <f>J209*(BZ209+CA209)/1000.0</f>
        <v>0</v>
      </c>
      <c r="L209">
        <f>(BS209 - IF(AE209&gt;1, H209*BN209*100.0/(AG209*CG209), 0))*(BZ209+CA209)/1000.0</f>
        <v>0</v>
      </c>
      <c r="M209">
        <f>2.0/((1/O209-1/N209)+SIGN(O209)*SQRT((1/O209-1/N209)*(1/O209-1/N209) + 4*BO209/((BO209+1)*(BO209+1))*(2*1/O209*1/N209-1/N209*1/N209)))</f>
        <v>0</v>
      </c>
      <c r="N209">
        <f>IF(LEFT(BP209,1)&lt;&gt;"0",IF(LEFT(BP209,1)="1",3.0,BQ209),$D$5+$E$5*(CG209*BZ209/($K$5*1000))+$F$5*(CG209*BZ209/($K$5*1000))*MAX(MIN(BN209,$J$5),$I$5)*MAX(MIN(BN209,$J$5),$I$5)+$G$5*MAX(MIN(BN209,$J$5),$I$5)*(CG209*BZ209/($K$5*1000))+$H$5*(CG209*BZ209/($K$5*1000))*(CG209*BZ209/($K$5*1000)))</f>
        <v>0</v>
      </c>
      <c r="O209">
        <f>G209*(1000-(1000*0.61365*exp(17.502*S209/(240.97+S209))/(BZ209+CA209)+BU209)/2)/(1000*0.61365*exp(17.502*S209/(240.97+S209))/(BZ209+CA209)-BU209)</f>
        <v>0</v>
      </c>
      <c r="P209">
        <f>1/((BO209+1)/(M209/1.6)+1/(N209/1.37)) + BO209/((BO209+1)/(M209/1.6) + BO209/(N209/1.37))</f>
        <v>0</v>
      </c>
      <c r="Q209">
        <f>(BK209*BM209)</f>
        <v>0</v>
      </c>
      <c r="R209">
        <f>(CB209+(Q209+2*0.95*5.67E-8*(((CB209+$B$7)+273)^4-(CB209+273)^4)-44100*G209)/(1.84*29.3*N209+8*0.95*5.67E-8*(CB209+273)^3))</f>
        <v>0</v>
      </c>
      <c r="S209">
        <f>($C$7*CC209+$D$7*CD209+$E$7*R209)</f>
        <v>0</v>
      </c>
      <c r="T209">
        <f>0.61365*exp(17.502*S209/(240.97+S209))</f>
        <v>0</v>
      </c>
      <c r="U209">
        <f>(V209/W209*100)</f>
        <v>0</v>
      </c>
      <c r="V209">
        <f>BU209*(BZ209+CA209)/1000</f>
        <v>0</v>
      </c>
      <c r="W209">
        <f>0.61365*exp(17.502*CB209/(240.97+CB209))</f>
        <v>0</v>
      </c>
      <c r="X209">
        <f>(T209-BU209*(BZ209+CA209)/1000)</f>
        <v>0</v>
      </c>
      <c r="Y209">
        <f>(-G209*44100)</f>
        <v>0</v>
      </c>
      <c r="Z209">
        <f>2*29.3*N209*0.92*(CB209-S209)</f>
        <v>0</v>
      </c>
      <c r="AA209">
        <f>2*0.95*5.67E-8*(((CB209+$B$7)+273)^4-(S209+273)^4)</f>
        <v>0</v>
      </c>
      <c r="AB209">
        <f>Q209+AA209+Y209+Z209</f>
        <v>0</v>
      </c>
      <c r="AC209">
        <v>0</v>
      </c>
      <c r="AD209">
        <v>0</v>
      </c>
      <c r="AE209">
        <f>IF(AC209*$H$13&gt;=AG209,1.0,(AG209/(AG209-AC209*$H$13)))</f>
        <v>0</v>
      </c>
      <c r="AF209">
        <f>(AE209-1)*100</f>
        <v>0</v>
      </c>
      <c r="AG209">
        <f>MAX(0,($B$13+$C$13*CG209)/(1+$D$13*CG209)*BZ209/(CB209+273)*$E$13)</f>
        <v>0</v>
      </c>
      <c r="AH209" t="s">
        <v>271</v>
      </c>
      <c r="AI209" t="s">
        <v>271</v>
      </c>
      <c r="AJ209">
        <v>0</v>
      </c>
      <c r="AK209">
        <v>0</v>
      </c>
      <c r="AL209">
        <f>AK209-AJ209</f>
        <v>0</v>
      </c>
      <c r="AM209">
        <f>AL209/AK209</f>
        <v>0</v>
      </c>
      <c r="AN209">
        <v>0</v>
      </c>
      <c r="AO209" t="s">
        <v>271</v>
      </c>
      <c r="AP209" t="s">
        <v>271</v>
      </c>
      <c r="AQ209">
        <v>0</v>
      </c>
      <c r="AR209">
        <v>0</v>
      </c>
      <c r="AS209">
        <f>1-AQ209/AR209</f>
        <v>0</v>
      </c>
      <c r="AT209">
        <v>0.5</v>
      </c>
      <c r="AU209">
        <f>BK209</f>
        <v>0</v>
      </c>
      <c r="AV209">
        <f>H209</f>
        <v>0</v>
      </c>
      <c r="AW209">
        <f>AS209*AT209*AU209</f>
        <v>0</v>
      </c>
      <c r="AX209">
        <f>BC209/AR209</f>
        <v>0</v>
      </c>
      <c r="AY209">
        <f>(AV209-AN209)/AU209</f>
        <v>0</v>
      </c>
      <c r="AZ209">
        <f>(AK209-AR209)/AR209</f>
        <v>0</v>
      </c>
      <c r="BA209" t="s">
        <v>271</v>
      </c>
      <c r="BB209">
        <v>0</v>
      </c>
      <c r="BC209">
        <f>AR209-BB209</f>
        <v>0</v>
      </c>
      <c r="BD209">
        <f>(AR209-AQ209)/(AR209-BB209)</f>
        <v>0</v>
      </c>
      <c r="BE209">
        <f>(AK209-AR209)/(AK209-BB209)</f>
        <v>0</v>
      </c>
      <c r="BF209">
        <f>(AR209-AQ209)/(AR209-AJ209)</f>
        <v>0</v>
      </c>
      <c r="BG209">
        <f>(AK209-AR209)/(AK209-AJ209)</f>
        <v>0</v>
      </c>
      <c r="BH209">
        <f>(BD209*BB209/AQ209)</f>
        <v>0</v>
      </c>
      <c r="BI209">
        <f>(1-BH209)</f>
        <v>0</v>
      </c>
      <c r="BJ209">
        <f>$B$11*CH209+$C$11*CI209+$F$11*CJ209*(1-CM209)</f>
        <v>0</v>
      </c>
      <c r="BK209">
        <f>BJ209*BL209</f>
        <v>0</v>
      </c>
      <c r="BL209">
        <f>($B$11*$D$9+$C$11*$D$9+$F$11*((CW209+CO209)/MAX(CW209+CO209+CX209, 0.1)*$I$9+CX209/MAX(CW209+CO209+CX209, 0.1)*$J$9))/($B$11+$C$11+$F$11)</f>
        <v>0</v>
      </c>
      <c r="BM209">
        <f>($B$11*$K$9+$C$11*$K$9+$F$11*((CW209+CO209)/MAX(CW209+CO209+CX209, 0.1)*$P$9+CX209/MAX(CW209+CO209+CX209, 0.1)*$Q$9))/($B$11+$C$11+$F$11)</f>
        <v>0</v>
      </c>
      <c r="BN209">
        <v>6</v>
      </c>
      <c r="BO209">
        <v>0.5</v>
      </c>
      <c r="BP209" t="s">
        <v>272</v>
      </c>
      <c r="BQ209">
        <v>2</v>
      </c>
      <c r="BR209">
        <v>1604418612.6</v>
      </c>
      <c r="BS209">
        <v>604.771</v>
      </c>
      <c r="BT209">
        <v>646.302</v>
      </c>
      <c r="BU209">
        <v>21.7737</v>
      </c>
      <c r="BV209">
        <v>20.0342</v>
      </c>
      <c r="BW209">
        <v>604.665</v>
      </c>
      <c r="BX209">
        <v>21.4456</v>
      </c>
      <c r="BY209">
        <v>499.973</v>
      </c>
      <c r="BZ209">
        <v>100.535</v>
      </c>
      <c r="CA209">
        <v>0.100114</v>
      </c>
      <c r="CB209">
        <v>25.1399</v>
      </c>
      <c r="CC209">
        <v>24.9877</v>
      </c>
      <c r="CD209">
        <v>999.9</v>
      </c>
      <c r="CE209">
        <v>0</v>
      </c>
      <c r="CF209">
        <v>0</v>
      </c>
      <c r="CG209">
        <v>9985.62</v>
      </c>
      <c r="CH209">
        <v>0</v>
      </c>
      <c r="CI209">
        <v>1.06395</v>
      </c>
      <c r="CJ209">
        <v>1199.95</v>
      </c>
      <c r="CK209">
        <v>0.967003</v>
      </c>
      <c r="CL209">
        <v>0.0329973</v>
      </c>
      <c r="CM209">
        <v>0</v>
      </c>
      <c r="CN209">
        <v>2.4876</v>
      </c>
      <c r="CO209">
        <v>0</v>
      </c>
      <c r="CP209">
        <v>9324.52</v>
      </c>
      <c r="CQ209">
        <v>11400.9</v>
      </c>
      <c r="CR209">
        <v>38.062</v>
      </c>
      <c r="CS209">
        <v>41.187</v>
      </c>
      <c r="CT209">
        <v>39.5</v>
      </c>
      <c r="CU209">
        <v>39.875</v>
      </c>
      <c r="CV209">
        <v>38.375</v>
      </c>
      <c r="CW209">
        <v>1160.36</v>
      </c>
      <c r="CX209">
        <v>39.6</v>
      </c>
      <c r="CY209">
        <v>0</v>
      </c>
      <c r="CZ209">
        <v>1604418612.5</v>
      </c>
      <c r="DA209">
        <v>0</v>
      </c>
      <c r="DB209">
        <v>2.61887307692308</v>
      </c>
      <c r="DC209">
        <v>-0.445958989388001</v>
      </c>
      <c r="DD209">
        <v>442.526495162396</v>
      </c>
      <c r="DE209">
        <v>9269.98538461538</v>
      </c>
      <c r="DF209">
        <v>15</v>
      </c>
      <c r="DG209">
        <v>1604417947.1</v>
      </c>
      <c r="DH209" t="s">
        <v>273</v>
      </c>
      <c r="DI209">
        <v>1604417940.1</v>
      </c>
      <c r="DJ209">
        <v>1604417947.1</v>
      </c>
      <c r="DK209">
        <v>1</v>
      </c>
      <c r="DL209">
        <v>-0.134</v>
      </c>
      <c r="DM209">
        <v>0.013</v>
      </c>
      <c r="DN209">
        <v>0.037</v>
      </c>
      <c r="DO209">
        <v>0.31</v>
      </c>
      <c r="DP209">
        <v>420</v>
      </c>
      <c r="DQ209">
        <v>20</v>
      </c>
      <c r="DR209">
        <v>0.08</v>
      </c>
      <c r="DS209">
        <v>0.06</v>
      </c>
      <c r="DT209">
        <v>0</v>
      </c>
      <c r="DU209">
        <v>0</v>
      </c>
      <c r="DV209" t="s">
        <v>274</v>
      </c>
      <c r="DW209">
        <v>100</v>
      </c>
      <c r="DX209">
        <v>100</v>
      </c>
      <c r="DY209">
        <v>0.106</v>
      </c>
      <c r="DZ209">
        <v>0.3281</v>
      </c>
      <c r="EA209">
        <v>-0.278027610152098</v>
      </c>
      <c r="EB209">
        <v>0.00106189765250334</v>
      </c>
      <c r="EC209">
        <v>-8.23004791133579e-07</v>
      </c>
      <c r="ED209">
        <v>1.95222372915411e-10</v>
      </c>
      <c r="EE209">
        <v>0.0605696754882689</v>
      </c>
      <c r="EF209">
        <v>0.0242991256848972</v>
      </c>
      <c r="EG209">
        <v>-0.00102667963148939</v>
      </c>
      <c r="EH209">
        <v>2.21636158600722e-05</v>
      </c>
      <c r="EI209">
        <v>2</v>
      </c>
      <c r="EJ209">
        <v>2037</v>
      </c>
      <c r="EK209">
        <v>1</v>
      </c>
      <c r="EL209">
        <v>24</v>
      </c>
      <c r="EM209">
        <v>11.2</v>
      </c>
      <c r="EN209">
        <v>11.1</v>
      </c>
      <c r="EO209">
        <v>2</v>
      </c>
      <c r="EP209">
        <v>511.59</v>
      </c>
      <c r="EQ209">
        <v>527.607</v>
      </c>
      <c r="ER209">
        <v>22.7679</v>
      </c>
      <c r="ES209">
        <v>25.4377</v>
      </c>
      <c r="ET209">
        <v>29.9998</v>
      </c>
      <c r="EU209">
        <v>25.3113</v>
      </c>
      <c r="EV209">
        <v>25.2757</v>
      </c>
      <c r="EW209">
        <v>29.6503</v>
      </c>
      <c r="EX209">
        <v>26.8481</v>
      </c>
      <c r="EY209">
        <v>100</v>
      </c>
      <c r="EZ209">
        <v>22.7708</v>
      </c>
      <c r="FA209">
        <v>657.18</v>
      </c>
      <c r="FB209">
        <v>20</v>
      </c>
      <c r="FC209">
        <v>102.329</v>
      </c>
      <c r="FD209">
        <v>102.097</v>
      </c>
    </row>
    <row r="210" spans="1:160">
      <c r="A210">
        <v>194</v>
      </c>
      <c r="B210">
        <v>1604418614.6</v>
      </c>
      <c r="C210">
        <v>385.5</v>
      </c>
      <c r="D210" t="s">
        <v>659</v>
      </c>
      <c r="E210" t="s">
        <v>660</v>
      </c>
      <c r="F210">
        <v>1604418614.6</v>
      </c>
      <c r="G210">
        <f>BY210*AE210*(BU210-BV210)/(100*BN210*(1000-AE210*BU210))</f>
        <v>0</v>
      </c>
      <c r="H210">
        <f>BY210*AE210*(BT210-BS210*(1000-AE210*BV210)/(1000-AE210*BU210))/(100*BN210)</f>
        <v>0</v>
      </c>
      <c r="I210">
        <f>BS210 - IF(AE210&gt;1, H210*BN210*100.0/(AG210*CG210), 0)</f>
        <v>0</v>
      </c>
      <c r="J210">
        <f>((P210-G210/2)*I210-H210)/(P210+G210/2)</f>
        <v>0</v>
      </c>
      <c r="K210">
        <f>J210*(BZ210+CA210)/1000.0</f>
        <v>0</v>
      </c>
      <c r="L210">
        <f>(BS210 - IF(AE210&gt;1, H210*BN210*100.0/(AG210*CG210), 0))*(BZ210+CA210)/1000.0</f>
        <v>0</v>
      </c>
      <c r="M210">
        <f>2.0/((1/O210-1/N210)+SIGN(O210)*SQRT((1/O210-1/N210)*(1/O210-1/N210) + 4*BO210/((BO210+1)*(BO210+1))*(2*1/O210*1/N210-1/N210*1/N210)))</f>
        <v>0</v>
      </c>
      <c r="N210">
        <f>IF(LEFT(BP210,1)&lt;&gt;"0",IF(LEFT(BP210,1)="1",3.0,BQ210),$D$5+$E$5*(CG210*BZ210/($K$5*1000))+$F$5*(CG210*BZ210/($K$5*1000))*MAX(MIN(BN210,$J$5),$I$5)*MAX(MIN(BN210,$J$5),$I$5)+$G$5*MAX(MIN(BN210,$J$5),$I$5)*(CG210*BZ210/($K$5*1000))+$H$5*(CG210*BZ210/($K$5*1000))*(CG210*BZ210/($K$5*1000)))</f>
        <v>0</v>
      </c>
      <c r="O210">
        <f>G210*(1000-(1000*0.61365*exp(17.502*S210/(240.97+S210))/(BZ210+CA210)+BU210)/2)/(1000*0.61365*exp(17.502*S210/(240.97+S210))/(BZ210+CA210)-BU210)</f>
        <v>0</v>
      </c>
      <c r="P210">
        <f>1/((BO210+1)/(M210/1.6)+1/(N210/1.37)) + BO210/((BO210+1)/(M210/1.6) + BO210/(N210/1.37))</f>
        <v>0</v>
      </c>
      <c r="Q210">
        <f>(BK210*BM210)</f>
        <v>0</v>
      </c>
      <c r="R210">
        <f>(CB210+(Q210+2*0.95*5.67E-8*(((CB210+$B$7)+273)^4-(CB210+273)^4)-44100*G210)/(1.84*29.3*N210+8*0.95*5.67E-8*(CB210+273)^3))</f>
        <v>0</v>
      </c>
      <c r="S210">
        <f>($C$7*CC210+$D$7*CD210+$E$7*R210)</f>
        <v>0</v>
      </c>
      <c r="T210">
        <f>0.61365*exp(17.502*S210/(240.97+S210))</f>
        <v>0</v>
      </c>
      <c r="U210">
        <f>(V210/W210*100)</f>
        <v>0</v>
      </c>
      <c r="V210">
        <f>BU210*(BZ210+CA210)/1000</f>
        <v>0</v>
      </c>
      <c r="W210">
        <f>0.61365*exp(17.502*CB210/(240.97+CB210))</f>
        <v>0</v>
      </c>
      <c r="X210">
        <f>(T210-BU210*(BZ210+CA210)/1000)</f>
        <v>0</v>
      </c>
      <c r="Y210">
        <f>(-G210*44100)</f>
        <v>0</v>
      </c>
      <c r="Z210">
        <f>2*29.3*N210*0.92*(CB210-S210)</f>
        <v>0</v>
      </c>
      <c r="AA210">
        <f>2*0.95*5.67E-8*(((CB210+$B$7)+273)^4-(S210+273)^4)</f>
        <v>0</v>
      </c>
      <c r="AB210">
        <f>Q210+AA210+Y210+Z210</f>
        <v>0</v>
      </c>
      <c r="AC210">
        <v>0</v>
      </c>
      <c r="AD210">
        <v>0</v>
      </c>
      <c r="AE210">
        <f>IF(AC210*$H$13&gt;=AG210,1.0,(AG210/(AG210-AC210*$H$13)))</f>
        <v>0</v>
      </c>
      <c r="AF210">
        <f>(AE210-1)*100</f>
        <v>0</v>
      </c>
      <c r="AG210">
        <f>MAX(0,($B$13+$C$13*CG210)/(1+$D$13*CG210)*BZ210/(CB210+273)*$E$13)</f>
        <v>0</v>
      </c>
      <c r="AH210" t="s">
        <v>271</v>
      </c>
      <c r="AI210" t="s">
        <v>271</v>
      </c>
      <c r="AJ210">
        <v>0</v>
      </c>
      <c r="AK210">
        <v>0</v>
      </c>
      <c r="AL210">
        <f>AK210-AJ210</f>
        <v>0</v>
      </c>
      <c r="AM210">
        <f>AL210/AK210</f>
        <v>0</v>
      </c>
      <c r="AN210">
        <v>0</v>
      </c>
      <c r="AO210" t="s">
        <v>271</v>
      </c>
      <c r="AP210" t="s">
        <v>271</v>
      </c>
      <c r="AQ210">
        <v>0</v>
      </c>
      <c r="AR210">
        <v>0</v>
      </c>
      <c r="AS210">
        <f>1-AQ210/AR210</f>
        <v>0</v>
      </c>
      <c r="AT210">
        <v>0.5</v>
      </c>
      <c r="AU210">
        <f>BK210</f>
        <v>0</v>
      </c>
      <c r="AV210">
        <f>H210</f>
        <v>0</v>
      </c>
      <c r="AW210">
        <f>AS210*AT210*AU210</f>
        <v>0</v>
      </c>
      <c r="AX210">
        <f>BC210/AR210</f>
        <v>0</v>
      </c>
      <c r="AY210">
        <f>(AV210-AN210)/AU210</f>
        <v>0</v>
      </c>
      <c r="AZ210">
        <f>(AK210-AR210)/AR210</f>
        <v>0</v>
      </c>
      <c r="BA210" t="s">
        <v>271</v>
      </c>
      <c r="BB210">
        <v>0</v>
      </c>
      <c r="BC210">
        <f>AR210-BB210</f>
        <v>0</v>
      </c>
      <c r="BD210">
        <f>(AR210-AQ210)/(AR210-BB210)</f>
        <v>0</v>
      </c>
      <c r="BE210">
        <f>(AK210-AR210)/(AK210-BB210)</f>
        <v>0</v>
      </c>
      <c r="BF210">
        <f>(AR210-AQ210)/(AR210-AJ210)</f>
        <v>0</v>
      </c>
      <c r="BG210">
        <f>(AK210-AR210)/(AK210-AJ210)</f>
        <v>0</v>
      </c>
      <c r="BH210">
        <f>(BD210*BB210/AQ210)</f>
        <v>0</v>
      </c>
      <c r="BI210">
        <f>(1-BH210)</f>
        <v>0</v>
      </c>
      <c r="BJ210">
        <f>$B$11*CH210+$C$11*CI210+$F$11*CJ210*(1-CM210)</f>
        <v>0</v>
      </c>
      <c r="BK210">
        <f>BJ210*BL210</f>
        <v>0</v>
      </c>
      <c r="BL210">
        <f>($B$11*$D$9+$C$11*$D$9+$F$11*((CW210+CO210)/MAX(CW210+CO210+CX210, 0.1)*$I$9+CX210/MAX(CW210+CO210+CX210, 0.1)*$J$9))/($B$11+$C$11+$F$11)</f>
        <v>0</v>
      </c>
      <c r="BM210">
        <f>($B$11*$K$9+$C$11*$K$9+$F$11*((CW210+CO210)/MAX(CW210+CO210+CX210, 0.1)*$P$9+CX210/MAX(CW210+CO210+CX210, 0.1)*$Q$9))/($B$11+$C$11+$F$11)</f>
        <v>0</v>
      </c>
      <c r="BN210">
        <v>6</v>
      </c>
      <c r="BO210">
        <v>0.5</v>
      </c>
      <c r="BP210" t="s">
        <v>272</v>
      </c>
      <c r="BQ210">
        <v>2</v>
      </c>
      <c r="BR210">
        <v>1604418614.6</v>
      </c>
      <c r="BS210">
        <v>608.036</v>
      </c>
      <c r="BT210">
        <v>649.686</v>
      </c>
      <c r="BU210">
        <v>21.7712</v>
      </c>
      <c r="BV210">
        <v>19.9922</v>
      </c>
      <c r="BW210">
        <v>607.929</v>
      </c>
      <c r="BX210">
        <v>21.4431</v>
      </c>
      <c r="BY210">
        <v>500.072</v>
      </c>
      <c r="BZ210">
        <v>100.535</v>
      </c>
      <c r="CA210">
        <v>0.100259</v>
      </c>
      <c r="CB210">
        <v>25.1419</v>
      </c>
      <c r="CC210">
        <v>24.992</v>
      </c>
      <c r="CD210">
        <v>999.9</v>
      </c>
      <c r="CE210">
        <v>0</v>
      </c>
      <c r="CF210">
        <v>0</v>
      </c>
      <c r="CG210">
        <v>9970.62</v>
      </c>
      <c r="CH210">
        <v>0</v>
      </c>
      <c r="CI210">
        <v>1.06395</v>
      </c>
      <c r="CJ210">
        <v>1200.25</v>
      </c>
      <c r="CK210">
        <v>0.967011</v>
      </c>
      <c r="CL210">
        <v>0.032989</v>
      </c>
      <c r="CM210">
        <v>0</v>
      </c>
      <c r="CN210">
        <v>2.7694</v>
      </c>
      <c r="CO210">
        <v>0</v>
      </c>
      <c r="CP210">
        <v>9340.24</v>
      </c>
      <c r="CQ210">
        <v>11403.8</v>
      </c>
      <c r="CR210">
        <v>38.062</v>
      </c>
      <c r="CS210">
        <v>41.187</v>
      </c>
      <c r="CT210">
        <v>39.562</v>
      </c>
      <c r="CU210">
        <v>39.875</v>
      </c>
      <c r="CV210">
        <v>38.375</v>
      </c>
      <c r="CW210">
        <v>1160.65</v>
      </c>
      <c r="CX210">
        <v>39.6</v>
      </c>
      <c r="CY210">
        <v>0</v>
      </c>
      <c r="CZ210">
        <v>1604418614.3</v>
      </c>
      <c r="DA210">
        <v>0</v>
      </c>
      <c r="DB210">
        <v>2.64624</v>
      </c>
      <c r="DC210">
        <v>-0.111030791933809</v>
      </c>
      <c r="DD210">
        <v>442.220000705917</v>
      </c>
      <c r="DE210">
        <v>9285.4904</v>
      </c>
      <c r="DF210">
        <v>15</v>
      </c>
      <c r="DG210">
        <v>1604417947.1</v>
      </c>
      <c r="DH210" t="s">
        <v>273</v>
      </c>
      <c r="DI210">
        <v>1604417940.1</v>
      </c>
      <c r="DJ210">
        <v>1604417947.1</v>
      </c>
      <c r="DK210">
        <v>1</v>
      </c>
      <c r="DL210">
        <v>-0.134</v>
      </c>
      <c r="DM210">
        <v>0.013</v>
      </c>
      <c r="DN210">
        <v>0.037</v>
      </c>
      <c r="DO210">
        <v>0.31</v>
      </c>
      <c r="DP210">
        <v>420</v>
      </c>
      <c r="DQ210">
        <v>20</v>
      </c>
      <c r="DR210">
        <v>0.08</v>
      </c>
      <c r="DS210">
        <v>0.06</v>
      </c>
      <c r="DT210">
        <v>0</v>
      </c>
      <c r="DU210">
        <v>0</v>
      </c>
      <c r="DV210" t="s">
        <v>274</v>
      </c>
      <c r="DW210">
        <v>100</v>
      </c>
      <c r="DX210">
        <v>100</v>
      </c>
      <c r="DY210">
        <v>0.107</v>
      </c>
      <c r="DZ210">
        <v>0.3281</v>
      </c>
      <c r="EA210">
        <v>-0.278027610152098</v>
      </c>
      <c r="EB210">
        <v>0.00106189765250334</v>
      </c>
      <c r="EC210">
        <v>-8.23004791133579e-07</v>
      </c>
      <c r="ED210">
        <v>1.95222372915411e-10</v>
      </c>
      <c r="EE210">
        <v>0.0605696754882689</v>
      </c>
      <c r="EF210">
        <v>0.0242991256848972</v>
      </c>
      <c r="EG210">
        <v>-0.00102667963148939</v>
      </c>
      <c r="EH210">
        <v>2.21636158600722e-05</v>
      </c>
      <c r="EI210">
        <v>2</v>
      </c>
      <c r="EJ210">
        <v>2037</v>
      </c>
      <c r="EK210">
        <v>1</v>
      </c>
      <c r="EL210">
        <v>24</v>
      </c>
      <c r="EM210">
        <v>11.2</v>
      </c>
      <c r="EN210">
        <v>11.1</v>
      </c>
      <c r="EO210">
        <v>2</v>
      </c>
      <c r="EP210">
        <v>511.642</v>
      </c>
      <c r="EQ210">
        <v>527.623</v>
      </c>
      <c r="ER210">
        <v>22.772</v>
      </c>
      <c r="ES210">
        <v>25.4368</v>
      </c>
      <c r="ET210">
        <v>29.9998</v>
      </c>
      <c r="EU210">
        <v>25.3107</v>
      </c>
      <c r="EV210">
        <v>25.2755</v>
      </c>
      <c r="EW210">
        <v>29.7832</v>
      </c>
      <c r="EX210">
        <v>26.8481</v>
      </c>
      <c r="EY210">
        <v>100</v>
      </c>
      <c r="EZ210">
        <v>22.7798</v>
      </c>
      <c r="FA210">
        <v>662.19</v>
      </c>
      <c r="FB210">
        <v>20</v>
      </c>
      <c r="FC210">
        <v>102.331</v>
      </c>
      <c r="FD210">
        <v>102.098</v>
      </c>
    </row>
    <row r="211" spans="1:160">
      <c r="A211">
        <v>195</v>
      </c>
      <c r="B211">
        <v>1604418616.6</v>
      </c>
      <c r="C211">
        <v>387.5</v>
      </c>
      <c r="D211" t="s">
        <v>661</v>
      </c>
      <c r="E211" t="s">
        <v>662</v>
      </c>
      <c r="F211">
        <v>1604418616.6</v>
      </c>
      <c r="G211">
        <f>BY211*AE211*(BU211-BV211)/(100*BN211*(1000-AE211*BU211))</f>
        <v>0</v>
      </c>
      <c r="H211">
        <f>BY211*AE211*(BT211-BS211*(1000-AE211*BV211)/(1000-AE211*BU211))/(100*BN211)</f>
        <v>0</v>
      </c>
      <c r="I211">
        <f>BS211 - IF(AE211&gt;1, H211*BN211*100.0/(AG211*CG211), 0)</f>
        <v>0</v>
      </c>
      <c r="J211">
        <f>((P211-G211/2)*I211-H211)/(P211+G211/2)</f>
        <v>0</v>
      </c>
      <c r="K211">
        <f>J211*(BZ211+CA211)/1000.0</f>
        <v>0</v>
      </c>
      <c r="L211">
        <f>(BS211 - IF(AE211&gt;1, H211*BN211*100.0/(AG211*CG211), 0))*(BZ211+CA211)/1000.0</f>
        <v>0</v>
      </c>
      <c r="M211">
        <f>2.0/((1/O211-1/N211)+SIGN(O211)*SQRT((1/O211-1/N211)*(1/O211-1/N211) + 4*BO211/((BO211+1)*(BO211+1))*(2*1/O211*1/N211-1/N211*1/N211)))</f>
        <v>0</v>
      </c>
      <c r="N211">
        <f>IF(LEFT(BP211,1)&lt;&gt;"0",IF(LEFT(BP211,1)="1",3.0,BQ211),$D$5+$E$5*(CG211*BZ211/($K$5*1000))+$F$5*(CG211*BZ211/($K$5*1000))*MAX(MIN(BN211,$J$5),$I$5)*MAX(MIN(BN211,$J$5),$I$5)+$G$5*MAX(MIN(BN211,$J$5),$I$5)*(CG211*BZ211/($K$5*1000))+$H$5*(CG211*BZ211/($K$5*1000))*(CG211*BZ211/($K$5*1000)))</f>
        <v>0</v>
      </c>
      <c r="O211">
        <f>G211*(1000-(1000*0.61365*exp(17.502*S211/(240.97+S211))/(BZ211+CA211)+BU211)/2)/(1000*0.61365*exp(17.502*S211/(240.97+S211))/(BZ211+CA211)-BU211)</f>
        <v>0</v>
      </c>
      <c r="P211">
        <f>1/((BO211+1)/(M211/1.6)+1/(N211/1.37)) + BO211/((BO211+1)/(M211/1.6) + BO211/(N211/1.37))</f>
        <v>0</v>
      </c>
      <c r="Q211">
        <f>(BK211*BM211)</f>
        <v>0</v>
      </c>
      <c r="R211">
        <f>(CB211+(Q211+2*0.95*5.67E-8*(((CB211+$B$7)+273)^4-(CB211+273)^4)-44100*G211)/(1.84*29.3*N211+8*0.95*5.67E-8*(CB211+273)^3))</f>
        <v>0</v>
      </c>
      <c r="S211">
        <f>($C$7*CC211+$D$7*CD211+$E$7*R211)</f>
        <v>0</v>
      </c>
      <c r="T211">
        <f>0.61365*exp(17.502*S211/(240.97+S211))</f>
        <v>0</v>
      </c>
      <c r="U211">
        <f>(V211/W211*100)</f>
        <v>0</v>
      </c>
      <c r="V211">
        <f>BU211*(BZ211+CA211)/1000</f>
        <v>0</v>
      </c>
      <c r="W211">
        <f>0.61365*exp(17.502*CB211/(240.97+CB211))</f>
        <v>0</v>
      </c>
      <c r="X211">
        <f>(T211-BU211*(BZ211+CA211)/1000)</f>
        <v>0</v>
      </c>
      <c r="Y211">
        <f>(-G211*44100)</f>
        <v>0</v>
      </c>
      <c r="Z211">
        <f>2*29.3*N211*0.92*(CB211-S211)</f>
        <v>0</v>
      </c>
      <c r="AA211">
        <f>2*0.95*5.67E-8*(((CB211+$B$7)+273)^4-(S211+273)^4)</f>
        <v>0</v>
      </c>
      <c r="AB211">
        <f>Q211+AA211+Y211+Z211</f>
        <v>0</v>
      </c>
      <c r="AC211">
        <v>0</v>
      </c>
      <c r="AD211">
        <v>0</v>
      </c>
      <c r="AE211">
        <f>IF(AC211*$H$13&gt;=AG211,1.0,(AG211/(AG211-AC211*$H$13)))</f>
        <v>0</v>
      </c>
      <c r="AF211">
        <f>(AE211-1)*100</f>
        <v>0</v>
      </c>
      <c r="AG211">
        <f>MAX(0,($B$13+$C$13*CG211)/(1+$D$13*CG211)*BZ211/(CB211+273)*$E$13)</f>
        <v>0</v>
      </c>
      <c r="AH211" t="s">
        <v>271</v>
      </c>
      <c r="AI211" t="s">
        <v>271</v>
      </c>
      <c r="AJ211">
        <v>0</v>
      </c>
      <c r="AK211">
        <v>0</v>
      </c>
      <c r="AL211">
        <f>AK211-AJ211</f>
        <v>0</v>
      </c>
      <c r="AM211">
        <f>AL211/AK211</f>
        <v>0</v>
      </c>
      <c r="AN211">
        <v>0</v>
      </c>
      <c r="AO211" t="s">
        <v>271</v>
      </c>
      <c r="AP211" t="s">
        <v>271</v>
      </c>
      <c r="AQ211">
        <v>0</v>
      </c>
      <c r="AR211">
        <v>0</v>
      </c>
      <c r="AS211">
        <f>1-AQ211/AR211</f>
        <v>0</v>
      </c>
      <c r="AT211">
        <v>0.5</v>
      </c>
      <c r="AU211">
        <f>BK211</f>
        <v>0</v>
      </c>
      <c r="AV211">
        <f>H211</f>
        <v>0</v>
      </c>
      <c r="AW211">
        <f>AS211*AT211*AU211</f>
        <v>0</v>
      </c>
      <c r="AX211">
        <f>BC211/AR211</f>
        <v>0</v>
      </c>
      <c r="AY211">
        <f>(AV211-AN211)/AU211</f>
        <v>0</v>
      </c>
      <c r="AZ211">
        <f>(AK211-AR211)/AR211</f>
        <v>0</v>
      </c>
      <c r="BA211" t="s">
        <v>271</v>
      </c>
      <c r="BB211">
        <v>0</v>
      </c>
      <c r="BC211">
        <f>AR211-BB211</f>
        <v>0</v>
      </c>
      <c r="BD211">
        <f>(AR211-AQ211)/(AR211-BB211)</f>
        <v>0</v>
      </c>
      <c r="BE211">
        <f>(AK211-AR211)/(AK211-BB211)</f>
        <v>0</v>
      </c>
      <c r="BF211">
        <f>(AR211-AQ211)/(AR211-AJ211)</f>
        <v>0</v>
      </c>
      <c r="BG211">
        <f>(AK211-AR211)/(AK211-AJ211)</f>
        <v>0</v>
      </c>
      <c r="BH211">
        <f>(BD211*BB211/AQ211)</f>
        <v>0</v>
      </c>
      <c r="BI211">
        <f>(1-BH211)</f>
        <v>0</v>
      </c>
      <c r="BJ211">
        <f>$B$11*CH211+$C$11*CI211+$F$11*CJ211*(1-CM211)</f>
        <v>0</v>
      </c>
      <c r="BK211">
        <f>BJ211*BL211</f>
        <v>0</v>
      </c>
      <c r="BL211">
        <f>($B$11*$D$9+$C$11*$D$9+$F$11*((CW211+CO211)/MAX(CW211+CO211+CX211, 0.1)*$I$9+CX211/MAX(CW211+CO211+CX211, 0.1)*$J$9))/($B$11+$C$11+$F$11)</f>
        <v>0</v>
      </c>
      <c r="BM211">
        <f>($B$11*$K$9+$C$11*$K$9+$F$11*((CW211+CO211)/MAX(CW211+CO211+CX211, 0.1)*$P$9+CX211/MAX(CW211+CO211+CX211, 0.1)*$Q$9))/($B$11+$C$11+$F$11)</f>
        <v>0</v>
      </c>
      <c r="BN211">
        <v>6</v>
      </c>
      <c r="BO211">
        <v>0.5</v>
      </c>
      <c r="BP211" t="s">
        <v>272</v>
      </c>
      <c r="BQ211">
        <v>2</v>
      </c>
      <c r="BR211">
        <v>1604418616.6</v>
      </c>
      <c r="BS211">
        <v>611.291</v>
      </c>
      <c r="BT211">
        <v>652.886</v>
      </c>
      <c r="BU211">
        <v>21.7638</v>
      </c>
      <c r="BV211">
        <v>19.975</v>
      </c>
      <c r="BW211">
        <v>611.183</v>
      </c>
      <c r="BX211">
        <v>21.4358</v>
      </c>
      <c r="BY211">
        <v>500.053</v>
      </c>
      <c r="BZ211">
        <v>100.535</v>
      </c>
      <c r="CA211">
        <v>0.0998703</v>
      </c>
      <c r="CB211">
        <v>25.1431</v>
      </c>
      <c r="CC211">
        <v>24.9887</v>
      </c>
      <c r="CD211">
        <v>999.9</v>
      </c>
      <c r="CE211">
        <v>0</v>
      </c>
      <c r="CF211">
        <v>0</v>
      </c>
      <c r="CG211">
        <v>10011.2</v>
      </c>
      <c r="CH211">
        <v>0</v>
      </c>
      <c r="CI211">
        <v>1.06395</v>
      </c>
      <c r="CJ211">
        <v>1199.95</v>
      </c>
      <c r="CK211">
        <v>0.967003</v>
      </c>
      <c r="CL211">
        <v>0.0329973</v>
      </c>
      <c r="CM211">
        <v>0</v>
      </c>
      <c r="CN211">
        <v>2.5191</v>
      </c>
      <c r="CO211">
        <v>0</v>
      </c>
      <c r="CP211">
        <v>9355.18</v>
      </c>
      <c r="CQ211">
        <v>11400.9</v>
      </c>
      <c r="CR211">
        <v>38.062</v>
      </c>
      <c r="CS211">
        <v>41.187</v>
      </c>
      <c r="CT211">
        <v>39.562</v>
      </c>
      <c r="CU211">
        <v>39.875</v>
      </c>
      <c r="CV211">
        <v>38.375</v>
      </c>
      <c r="CW211">
        <v>1160.36</v>
      </c>
      <c r="CX211">
        <v>39.6</v>
      </c>
      <c r="CY211">
        <v>0</v>
      </c>
      <c r="CZ211">
        <v>1604418616.7</v>
      </c>
      <c r="DA211">
        <v>0</v>
      </c>
      <c r="DB211">
        <v>2.627132</v>
      </c>
      <c r="DC211">
        <v>-0.905784634027725</v>
      </c>
      <c r="DD211">
        <v>438.312307706565</v>
      </c>
      <c r="DE211">
        <v>9303.052</v>
      </c>
      <c r="DF211">
        <v>15</v>
      </c>
      <c r="DG211">
        <v>1604417947.1</v>
      </c>
      <c r="DH211" t="s">
        <v>273</v>
      </c>
      <c r="DI211">
        <v>1604417940.1</v>
      </c>
      <c r="DJ211">
        <v>1604417947.1</v>
      </c>
      <c r="DK211">
        <v>1</v>
      </c>
      <c r="DL211">
        <v>-0.134</v>
      </c>
      <c r="DM211">
        <v>0.013</v>
      </c>
      <c r="DN211">
        <v>0.037</v>
      </c>
      <c r="DO211">
        <v>0.31</v>
      </c>
      <c r="DP211">
        <v>420</v>
      </c>
      <c r="DQ211">
        <v>20</v>
      </c>
      <c r="DR211">
        <v>0.08</v>
      </c>
      <c r="DS211">
        <v>0.06</v>
      </c>
      <c r="DT211">
        <v>0</v>
      </c>
      <c r="DU211">
        <v>0</v>
      </c>
      <c r="DV211" t="s">
        <v>274</v>
      </c>
      <c r="DW211">
        <v>100</v>
      </c>
      <c r="DX211">
        <v>100</v>
      </c>
      <c r="DY211">
        <v>0.108</v>
      </c>
      <c r="DZ211">
        <v>0.328</v>
      </c>
      <c r="EA211">
        <v>-0.278027610152098</v>
      </c>
      <c r="EB211">
        <v>0.00106189765250334</v>
      </c>
      <c r="EC211">
        <v>-8.23004791133579e-07</v>
      </c>
      <c r="ED211">
        <v>1.95222372915411e-10</v>
      </c>
      <c r="EE211">
        <v>0.0605696754882689</v>
      </c>
      <c r="EF211">
        <v>0.0242991256848972</v>
      </c>
      <c r="EG211">
        <v>-0.00102667963148939</v>
      </c>
      <c r="EH211">
        <v>2.21636158600722e-05</v>
      </c>
      <c r="EI211">
        <v>2</v>
      </c>
      <c r="EJ211">
        <v>2037</v>
      </c>
      <c r="EK211">
        <v>1</v>
      </c>
      <c r="EL211">
        <v>24</v>
      </c>
      <c r="EM211">
        <v>11.3</v>
      </c>
      <c r="EN211">
        <v>11.2</v>
      </c>
      <c r="EO211">
        <v>2</v>
      </c>
      <c r="EP211">
        <v>511.67</v>
      </c>
      <c r="EQ211">
        <v>527.707</v>
      </c>
      <c r="ER211">
        <v>22.7763</v>
      </c>
      <c r="ES211">
        <v>25.4366</v>
      </c>
      <c r="ET211">
        <v>29.9999</v>
      </c>
      <c r="EU211">
        <v>25.3107</v>
      </c>
      <c r="EV211">
        <v>25.2743</v>
      </c>
      <c r="EW211">
        <v>29.8884</v>
      </c>
      <c r="EX211">
        <v>26.8481</v>
      </c>
      <c r="EY211">
        <v>100</v>
      </c>
      <c r="EZ211">
        <v>22.7798</v>
      </c>
      <c r="FA211">
        <v>662.19</v>
      </c>
      <c r="FB211">
        <v>20</v>
      </c>
      <c r="FC211">
        <v>102.332</v>
      </c>
      <c r="FD211">
        <v>102.098</v>
      </c>
    </row>
    <row r="212" spans="1:160">
      <c r="A212">
        <v>196</v>
      </c>
      <c r="B212">
        <v>1604418618.6</v>
      </c>
      <c r="C212">
        <v>389.5</v>
      </c>
      <c r="D212" t="s">
        <v>663</v>
      </c>
      <c r="E212" t="s">
        <v>664</v>
      </c>
      <c r="F212">
        <v>1604418618.6</v>
      </c>
      <c r="G212">
        <f>BY212*AE212*(BU212-BV212)/(100*BN212*(1000-AE212*BU212))</f>
        <v>0</v>
      </c>
      <c r="H212">
        <f>BY212*AE212*(BT212-BS212*(1000-AE212*BV212)/(1000-AE212*BU212))/(100*BN212)</f>
        <v>0</v>
      </c>
      <c r="I212">
        <f>BS212 - IF(AE212&gt;1, H212*BN212*100.0/(AG212*CG212), 0)</f>
        <v>0</v>
      </c>
      <c r="J212">
        <f>((P212-G212/2)*I212-H212)/(P212+G212/2)</f>
        <v>0</v>
      </c>
      <c r="K212">
        <f>J212*(BZ212+CA212)/1000.0</f>
        <v>0</v>
      </c>
      <c r="L212">
        <f>(BS212 - IF(AE212&gt;1, H212*BN212*100.0/(AG212*CG212), 0))*(BZ212+CA212)/1000.0</f>
        <v>0</v>
      </c>
      <c r="M212">
        <f>2.0/((1/O212-1/N212)+SIGN(O212)*SQRT((1/O212-1/N212)*(1/O212-1/N212) + 4*BO212/((BO212+1)*(BO212+1))*(2*1/O212*1/N212-1/N212*1/N212)))</f>
        <v>0</v>
      </c>
      <c r="N212">
        <f>IF(LEFT(BP212,1)&lt;&gt;"0",IF(LEFT(BP212,1)="1",3.0,BQ212),$D$5+$E$5*(CG212*BZ212/($K$5*1000))+$F$5*(CG212*BZ212/($K$5*1000))*MAX(MIN(BN212,$J$5),$I$5)*MAX(MIN(BN212,$J$5),$I$5)+$G$5*MAX(MIN(BN212,$J$5),$I$5)*(CG212*BZ212/($K$5*1000))+$H$5*(CG212*BZ212/($K$5*1000))*(CG212*BZ212/($K$5*1000)))</f>
        <v>0</v>
      </c>
      <c r="O212">
        <f>G212*(1000-(1000*0.61365*exp(17.502*S212/(240.97+S212))/(BZ212+CA212)+BU212)/2)/(1000*0.61365*exp(17.502*S212/(240.97+S212))/(BZ212+CA212)-BU212)</f>
        <v>0</v>
      </c>
      <c r="P212">
        <f>1/((BO212+1)/(M212/1.6)+1/(N212/1.37)) + BO212/((BO212+1)/(M212/1.6) + BO212/(N212/1.37))</f>
        <v>0</v>
      </c>
      <c r="Q212">
        <f>(BK212*BM212)</f>
        <v>0</v>
      </c>
      <c r="R212">
        <f>(CB212+(Q212+2*0.95*5.67E-8*(((CB212+$B$7)+273)^4-(CB212+273)^4)-44100*G212)/(1.84*29.3*N212+8*0.95*5.67E-8*(CB212+273)^3))</f>
        <v>0</v>
      </c>
      <c r="S212">
        <f>($C$7*CC212+$D$7*CD212+$E$7*R212)</f>
        <v>0</v>
      </c>
      <c r="T212">
        <f>0.61365*exp(17.502*S212/(240.97+S212))</f>
        <v>0</v>
      </c>
      <c r="U212">
        <f>(V212/W212*100)</f>
        <v>0</v>
      </c>
      <c r="V212">
        <f>BU212*(BZ212+CA212)/1000</f>
        <v>0</v>
      </c>
      <c r="W212">
        <f>0.61365*exp(17.502*CB212/(240.97+CB212))</f>
        <v>0</v>
      </c>
      <c r="X212">
        <f>(T212-BU212*(BZ212+CA212)/1000)</f>
        <v>0</v>
      </c>
      <c r="Y212">
        <f>(-G212*44100)</f>
        <v>0</v>
      </c>
      <c r="Z212">
        <f>2*29.3*N212*0.92*(CB212-S212)</f>
        <v>0</v>
      </c>
      <c r="AA212">
        <f>2*0.95*5.67E-8*(((CB212+$B$7)+273)^4-(S212+273)^4)</f>
        <v>0</v>
      </c>
      <c r="AB212">
        <f>Q212+AA212+Y212+Z212</f>
        <v>0</v>
      </c>
      <c r="AC212">
        <v>0</v>
      </c>
      <c r="AD212">
        <v>0</v>
      </c>
      <c r="AE212">
        <f>IF(AC212*$H$13&gt;=AG212,1.0,(AG212/(AG212-AC212*$H$13)))</f>
        <v>0</v>
      </c>
      <c r="AF212">
        <f>(AE212-1)*100</f>
        <v>0</v>
      </c>
      <c r="AG212">
        <f>MAX(0,($B$13+$C$13*CG212)/(1+$D$13*CG212)*BZ212/(CB212+273)*$E$13)</f>
        <v>0</v>
      </c>
      <c r="AH212" t="s">
        <v>271</v>
      </c>
      <c r="AI212" t="s">
        <v>271</v>
      </c>
      <c r="AJ212">
        <v>0</v>
      </c>
      <c r="AK212">
        <v>0</v>
      </c>
      <c r="AL212">
        <f>AK212-AJ212</f>
        <v>0</v>
      </c>
      <c r="AM212">
        <f>AL212/AK212</f>
        <v>0</v>
      </c>
      <c r="AN212">
        <v>0</v>
      </c>
      <c r="AO212" t="s">
        <v>271</v>
      </c>
      <c r="AP212" t="s">
        <v>271</v>
      </c>
      <c r="AQ212">
        <v>0</v>
      </c>
      <c r="AR212">
        <v>0</v>
      </c>
      <c r="AS212">
        <f>1-AQ212/AR212</f>
        <v>0</v>
      </c>
      <c r="AT212">
        <v>0.5</v>
      </c>
      <c r="AU212">
        <f>BK212</f>
        <v>0</v>
      </c>
      <c r="AV212">
        <f>H212</f>
        <v>0</v>
      </c>
      <c r="AW212">
        <f>AS212*AT212*AU212</f>
        <v>0</v>
      </c>
      <c r="AX212">
        <f>BC212/AR212</f>
        <v>0</v>
      </c>
      <c r="AY212">
        <f>(AV212-AN212)/AU212</f>
        <v>0</v>
      </c>
      <c r="AZ212">
        <f>(AK212-AR212)/AR212</f>
        <v>0</v>
      </c>
      <c r="BA212" t="s">
        <v>271</v>
      </c>
      <c r="BB212">
        <v>0</v>
      </c>
      <c r="BC212">
        <f>AR212-BB212</f>
        <v>0</v>
      </c>
      <c r="BD212">
        <f>(AR212-AQ212)/(AR212-BB212)</f>
        <v>0</v>
      </c>
      <c r="BE212">
        <f>(AK212-AR212)/(AK212-BB212)</f>
        <v>0</v>
      </c>
      <c r="BF212">
        <f>(AR212-AQ212)/(AR212-AJ212)</f>
        <v>0</v>
      </c>
      <c r="BG212">
        <f>(AK212-AR212)/(AK212-AJ212)</f>
        <v>0</v>
      </c>
      <c r="BH212">
        <f>(BD212*BB212/AQ212)</f>
        <v>0</v>
      </c>
      <c r="BI212">
        <f>(1-BH212)</f>
        <v>0</v>
      </c>
      <c r="BJ212">
        <f>$B$11*CH212+$C$11*CI212+$F$11*CJ212*(1-CM212)</f>
        <v>0</v>
      </c>
      <c r="BK212">
        <f>BJ212*BL212</f>
        <v>0</v>
      </c>
      <c r="BL212">
        <f>($B$11*$D$9+$C$11*$D$9+$F$11*((CW212+CO212)/MAX(CW212+CO212+CX212, 0.1)*$I$9+CX212/MAX(CW212+CO212+CX212, 0.1)*$J$9))/($B$11+$C$11+$F$11)</f>
        <v>0</v>
      </c>
      <c r="BM212">
        <f>($B$11*$K$9+$C$11*$K$9+$F$11*((CW212+CO212)/MAX(CW212+CO212+CX212, 0.1)*$P$9+CX212/MAX(CW212+CO212+CX212, 0.1)*$Q$9))/($B$11+$C$11+$F$11)</f>
        <v>0</v>
      </c>
      <c r="BN212">
        <v>6</v>
      </c>
      <c r="BO212">
        <v>0.5</v>
      </c>
      <c r="BP212" t="s">
        <v>272</v>
      </c>
      <c r="BQ212">
        <v>2</v>
      </c>
      <c r="BR212">
        <v>1604418618.6</v>
      </c>
      <c r="BS212">
        <v>614.517</v>
      </c>
      <c r="BT212">
        <v>656.264</v>
      </c>
      <c r="BU212">
        <v>21.7553</v>
      </c>
      <c r="BV212">
        <v>19.972</v>
      </c>
      <c r="BW212">
        <v>614.408</v>
      </c>
      <c r="BX212">
        <v>21.4274</v>
      </c>
      <c r="BY212">
        <v>499.95</v>
      </c>
      <c r="BZ212">
        <v>100.536</v>
      </c>
      <c r="CA212">
        <v>0.0998531</v>
      </c>
      <c r="CB212">
        <v>25.1425</v>
      </c>
      <c r="CC212">
        <v>24.9846</v>
      </c>
      <c r="CD212">
        <v>999.9</v>
      </c>
      <c r="CE212">
        <v>0</v>
      </c>
      <c r="CF212">
        <v>0</v>
      </c>
      <c r="CG212">
        <v>10005</v>
      </c>
      <c r="CH212">
        <v>0</v>
      </c>
      <c r="CI212">
        <v>1.06395</v>
      </c>
      <c r="CJ212">
        <v>1199.95</v>
      </c>
      <c r="CK212">
        <v>0.967003</v>
      </c>
      <c r="CL212">
        <v>0.0329973</v>
      </c>
      <c r="CM212">
        <v>0</v>
      </c>
      <c r="CN212">
        <v>2.4647</v>
      </c>
      <c r="CO212">
        <v>0</v>
      </c>
      <c r="CP212">
        <v>9368.25</v>
      </c>
      <c r="CQ212">
        <v>11400.9</v>
      </c>
      <c r="CR212">
        <v>38.062</v>
      </c>
      <c r="CS212">
        <v>41.187</v>
      </c>
      <c r="CT212">
        <v>39.562</v>
      </c>
      <c r="CU212">
        <v>39.875</v>
      </c>
      <c r="CV212">
        <v>38.375</v>
      </c>
      <c r="CW212">
        <v>1160.36</v>
      </c>
      <c r="CX212">
        <v>39.6</v>
      </c>
      <c r="CY212">
        <v>0</v>
      </c>
      <c r="CZ212">
        <v>1604418618.5</v>
      </c>
      <c r="DA212">
        <v>0</v>
      </c>
      <c r="DB212">
        <v>2.62308461538462</v>
      </c>
      <c r="DC212">
        <v>-0.248608561329396</v>
      </c>
      <c r="DD212">
        <v>435.142563529873</v>
      </c>
      <c r="DE212">
        <v>9314.02230769231</v>
      </c>
      <c r="DF212">
        <v>15</v>
      </c>
      <c r="DG212">
        <v>1604417947.1</v>
      </c>
      <c r="DH212" t="s">
        <v>273</v>
      </c>
      <c r="DI212">
        <v>1604417940.1</v>
      </c>
      <c r="DJ212">
        <v>1604417947.1</v>
      </c>
      <c r="DK212">
        <v>1</v>
      </c>
      <c r="DL212">
        <v>-0.134</v>
      </c>
      <c r="DM212">
        <v>0.013</v>
      </c>
      <c r="DN212">
        <v>0.037</v>
      </c>
      <c r="DO212">
        <v>0.31</v>
      </c>
      <c r="DP212">
        <v>420</v>
      </c>
      <c r="DQ212">
        <v>20</v>
      </c>
      <c r="DR212">
        <v>0.08</v>
      </c>
      <c r="DS212">
        <v>0.06</v>
      </c>
      <c r="DT212">
        <v>0</v>
      </c>
      <c r="DU212">
        <v>0</v>
      </c>
      <c r="DV212" t="s">
        <v>274</v>
      </c>
      <c r="DW212">
        <v>100</v>
      </c>
      <c r="DX212">
        <v>100</v>
      </c>
      <c r="DY212">
        <v>0.109</v>
      </c>
      <c r="DZ212">
        <v>0.3279</v>
      </c>
      <c r="EA212">
        <v>-0.278027610152098</v>
      </c>
      <c r="EB212">
        <v>0.00106189765250334</v>
      </c>
      <c r="EC212">
        <v>-8.23004791133579e-07</v>
      </c>
      <c r="ED212">
        <v>1.95222372915411e-10</v>
      </c>
      <c r="EE212">
        <v>0.0605696754882689</v>
      </c>
      <c r="EF212">
        <v>0.0242991256848972</v>
      </c>
      <c r="EG212">
        <v>-0.00102667963148939</v>
      </c>
      <c r="EH212">
        <v>2.21636158600722e-05</v>
      </c>
      <c r="EI212">
        <v>2</v>
      </c>
      <c r="EJ212">
        <v>2037</v>
      </c>
      <c r="EK212">
        <v>1</v>
      </c>
      <c r="EL212">
        <v>24</v>
      </c>
      <c r="EM212">
        <v>11.3</v>
      </c>
      <c r="EN212">
        <v>11.2</v>
      </c>
      <c r="EO212">
        <v>2</v>
      </c>
      <c r="EP212">
        <v>511.627</v>
      </c>
      <c r="EQ212">
        <v>527.795</v>
      </c>
      <c r="ER212">
        <v>22.78</v>
      </c>
      <c r="ES212">
        <v>25.4361</v>
      </c>
      <c r="ET212">
        <v>29.9998</v>
      </c>
      <c r="EU212">
        <v>25.3107</v>
      </c>
      <c r="EV212">
        <v>25.2736</v>
      </c>
      <c r="EW212">
        <v>30.0108</v>
      </c>
      <c r="EX212">
        <v>26.8481</v>
      </c>
      <c r="EY212">
        <v>100</v>
      </c>
      <c r="EZ212">
        <v>22.7868</v>
      </c>
      <c r="FA212">
        <v>667.25</v>
      </c>
      <c r="FB212">
        <v>20</v>
      </c>
      <c r="FC212">
        <v>102.333</v>
      </c>
      <c r="FD212">
        <v>102.098</v>
      </c>
    </row>
    <row r="213" spans="1:160">
      <c r="A213">
        <v>197</v>
      </c>
      <c r="B213">
        <v>1604418620.6</v>
      </c>
      <c r="C213">
        <v>391.5</v>
      </c>
      <c r="D213" t="s">
        <v>665</v>
      </c>
      <c r="E213" t="s">
        <v>666</v>
      </c>
      <c r="F213">
        <v>1604418620.6</v>
      </c>
      <c r="G213">
        <f>BY213*AE213*(BU213-BV213)/(100*BN213*(1000-AE213*BU213))</f>
        <v>0</v>
      </c>
      <c r="H213">
        <f>BY213*AE213*(BT213-BS213*(1000-AE213*BV213)/(1000-AE213*BU213))/(100*BN213)</f>
        <v>0</v>
      </c>
      <c r="I213">
        <f>BS213 - IF(AE213&gt;1, H213*BN213*100.0/(AG213*CG213), 0)</f>
        <v>0</v>
      </c>
      <c r="J213">
        <f>((P213-G213/2)*I213-H213)/(P213+G213/2)</f>
        <v>0</v>
      </c>
      <c r="K213">
        <f>J213*(BZ213+CA213)/1000.0</f>
        <v>0</v>
      </c>
      <c r="L213">
        <f>(BS213 - IF(AE213&gt;1, H213*BN213*100.0/(AG213*CG213), 0))*(BZ213+CA213)/1000.0</f>
        <v>0</v>
      </c>
      <c r="M213">
        <f>2.0/((1/O213-1/N213)+SIGN(O213)*SQRT((1/O213-1/N213)*(1/O213-1/N213) + 4*BO213/((BO213+1)*(BO213+1))*(2*1/O213*1/N213-1/N213*1/N213)))</f>
        <v>0</v>
      </c>
      <c r="N213">
        <f>IF(LEFT(BP213,1)&lt;&gt;"0",IF(LEFT(BP213,1)="1",3.0,BQ213),$D$5+$E$5*(CG213*BZ213/($K$5*1000))+$F$5*(CG213*BZ213/($K$5*1000))*MAX(MIN(BN213,$J$5),$I$5)*MAX(MIN(BN213,$J$5),$I$5)+$G$5*MAX(MIN(BN213,$J$5),$I$5)*(CG213*BZ213/($K$5*1000))+$H$5*(CG213*BZ213/($K$5*1000))*(CG213*BZ213/($K$5*1000)))</f>
        <v>0</v>
      </c>
      <c r="O213">
        <f>G213*(1000-(1000*0.61365*exp(17.502*S213/(240.97+S213))/(BZ213+CA213)+BU213)/2)/(1000*0.61365*exp(17.502*S213/(240.97+S213))/(BZ213+CA213)-BU213)</f>
        <v>0</v>
      </c>
      <c r="P213">
        <f>1/((BO213+1)/(M213/1.6)+1/(N213/1.37)) + BO213/((BO213+1)/(M213/1.6) + BO213/(N213/1.37))</f>
        <v>0</v>
      </c>
      <c r="Q213">
        <f>(BK213*BM213)</f>
        <v>0</v>
      </c>
      <c r="R213">
        <f>(CB213+(Q213+2*0.95*5.67E-8*(((CB213+$B$7)+273)^4-(CB213+273)^4)-44100*G213)/(1.84*29.3*N213+8*0.95*5.67E-8*(CB213+273)^3))</f>
        <v>0</v>
      </c>
      <c r="S213">
        <f>($C$7*CC213+$D$7*CD213+$E$7*R213)</f>
        <v>0</v>
      </c>
      <c r="T213">
        <f>0.61365*exp(17.502*S213/(240.97+S213))</f>
        <v>0</v>
      </c>
      <c r="U213">
        <f>(V213/W213*100)</f>
        <v>0</v>
      </c>
      <c r="V213">
        <f>BU213*(BZ213+CA213)/1000</f>
        <v>0</v>
      </c>
      <c r="W213">
        <f>0.61365*exp(17.502*CB213/(240.97+CB213))</f>
        <v>0</v>
      </c>
      <c r="X213">
        <f>(T213-BU213*(BZ213+CA213)/1000)</f>
        <v>0</v>
      </c>
      <c r="Y213">
        <f>(-G213*44100)</f>
        <v>0</v>
      </c>
      <c r="Z213">
        <f>2*29.3*N213*0.92*(CB213-S213)</f>
        <v>0</v>
      </c>
      <c r="AA213">
        <f>2*0.95*5.67E-8*(((CB213+$B$7)+273)^4-(S213+273)^4)</f>
        <v>0</v>
      </c>
      <c r="AB213">
        <f>Q213+AA213+Y213+Z213</f>
        <v>0</v>
      </c>
      <c r="AC213">
        <v>0</v>
      </c>
      <c r="AD213">
        <v>0</v>
      </c>
      <c r="AE213">
        <f>IF(AC213*$H$13&gt;=AG213,1.0,(AG213/(AG213-AC213*$H$13)))</f>
        <v>0</v>
      </c>
      <c r="AF213">
        <f>(AE213-1)*100</f>
        <v>0</v>
      </c>
      <c r="AG213">
        <f>MAX(0,($B$13+$C$13*CG213)/(1+$D$13*CG213)*BZ213/(CB213+273)*$E$13)</f>
        <v>0</v>
      </c>
      <c r="AH213" t="s">
        <v>271</v>
      </c>
      <c r="AI213" t="s">
        <v>271</v>
      </c>
      <c r="AJ213">
        <v>0</v>
      </c>
      <c r="AK213">
        <v>0</v>
      </c>
      <c r="AL213">
        <f>AK213-AJ213</f>
        <v>0</v>
      </c>
      <c r="AM213">
        <f>AL213/AK213</f>
        <v>0</v>
      </c>
      <c r="AN213">
        <v>0</v>
      </c>
      <c r="AO213" t="s">
        <v>271</v>
      </c>
      <c r="AP213" t="s">
        <v>271</v>
      </c>
      <c r="AQ213">
        <v>0</v>
      </c>
      <c r="AR213">
        <v>0</v>
      </c>
      <c r="AS213">
        <f>1-AQ213/AR213</f>
        <v>0</v>
      </c>
      <c r="AT213">
        <v>0.5</v>
      </c>
      <c r="AU213">
        <f>BK213</f>
        <v>0</v>
      </c>
      <c r="AV213">
        <f>H213</f>
        <v>0</v>
      </c>
      <c r="AW213">
        <f>AS213*AT213*AU213</f>
        <v>0</v>
      </c>
      <c r="AX213">
        <f>BC213/AR213</f>
        <v>0</v>
      </c>
      <c r="AY213">
        <f>(AV213-AN213)/AU213</f>
        <v>0</v>
      </c>
      <c r="AZ213">
        <f>(AK213-AR213)/AR213</f>
        <v>0</v>
      </c>
      <c r="BA213" t="s">
        <v>271</v>
      </c>
      <c r="BB213">
        <v>0</v>
      </c>
      <c r="BC213">
        <f>AR213-BB213</f>
        <v>0</v>
      </c>
      <c r="BD213">
        <f>(AR213-AQ213)/(AR213-BB213)</f>
        <v>0</v>
      </c>
      <c r="BE213">
        <f>(AK213-AR213)/(AK213-BB213)</f>
        <v>0</v>
      </c>
      <c r="BF213">
        <f>(AR213-AQ213)/(AR213-AJ213)</f>
        <v>0</v>
      </c>
      <c r="BG213">
        <f>(AK213-AR213)/(AK213-AJ213)</f>
        <v>0</v>
      </c>
      <c r="BH213">
        <f>(BD213*BB213/AQ213)</f>
        <v>0</v>
      </c>
      <c r="BI213">
        <f>(1-BH213)</f>
        <v>0</v>
      </c>
      <c r="BJ213">
        <f>$B$11*CH213+$C$11*CI213+$F$11*CJ213*(1-CM213)</f>
        <v>0</v>
      </c>
      <c r="BK213">
        <f>BJ213*BL213</f>
        <v>0</v>
      </c>
      <c r="BL213">
        <f>($B$11*$D$9+$C$11*$D$9+$F$11*((CW213+CO213)/MAX(CW213+CO213+CX213, 0.1)*$I$9+CX213/MAX(CW213+CO213+CX213, 0.1)*$J$9))/($B$11+$C$11+$F$11)</f>
        <v>0</v>
      </c>
      <c r="BM213">
        <f>($B$11*$K$9+$C$11*$K$9+$F$11*((CW213+CO213)/MAX(CW213+CO213+CX213, 0.1)*$P$9+CX213/MAX(CW213+CO213+CX213, 0.1)*$Q$9))/($B$11+$C$11+$F$11)</f>
        <v>0</v>
      </c>
      <c r="BN213">
        <v>6</v>
      </c>
      <c r="BO213">
        <v>0.5</v>
      </c>
      <c r="BP213" t="s">
        <v>272</v>
      </c>
      <c r="BQ213">
        <v>2</v>
      </c>
      <c r="BR213">
        <v>1604418620.6</v>
      </c>
      <c r="BS213">
        <v>617.716</v>
      </c>
      <c r="BT213">
        <v>659.531</v>
      </c>
      <c r="BU213">
        <v>21.7469</v>
      </c>
      <c r="BV213">
        <v>19.9699</v>
      </c>
      <c r="BW213">
        <v>617.606</v>
      </c>
      <c r="BX213">
        <v>21.419</v>
      </c>
      <c r="BY213">
        <v>499.998</v>
      </c>
      <c r="BZ213">
        <v>100.536</v>
      </c>
      <c r="CA213">
        <v>0.0999102</v>
      </c>
      <c r="CB213">
        <v>25.1424</v>
      </c>
      <c r="CC213">
        <v>24.9909</v>
      </c>
      <c r="CD213">
        <v>999.9</v>
      </c>
      <c r="CE213">
        <v>0</v>
      </c>
      <c r="CF213">
        <v>0</v>
      </c>
      <c r="CG213">
        <v>10000</v>
      </c>
      <c r="CH213">
        <v>0</v>
      </c>
      <c r="CI213">
        <v>1.06395</v>
      </c>
      <c r="CJ213">
        <v>1199.95</v>
      </c>
      <c r="CK213">
        <v>0.967003</v>
      </c>
      <c r="CL213">
        <v>0.0329973</v>
      </c>
      <c r="CM213">
        <v>0</v>
      </c>
      <c r="CN213">
        <v>2.6224</v>
      </c>
      <c r="CO213">
        <v>0</v>
      </c>
      <c r="CP213">
        <v>9385.08</v>
      </c>
      <c r="CQ213">
        <v>11400.9</v>
      </c>
      <c r="CR213">
        <v>38.062</v>
      </c>
      <c r="CS213">
        <v>41.187</v>
      </c>
      <c r="CT213">
        <v>39.562</v>
      </c>
      <c r="CU213">
        <v>39.875</v>
      </c>
      <c r="CV213">
        <v>38.375</v>
      </c>
      <c r="CW213">
        <v>1160.36</v>
      </c>
      <c r="CX213">
        <v>39.6</v>
      </c>
      <c r="CY213">
        <v>0</v>
      </c>
      <c r="CZ213">
        <v>1604418620.9</v>
      </c>
      <c r="DA213">
        <v>0</v>
      </c>
      <c r="DB213">
        <v>2.61215</v>
      </c>
      <c r="DC213">
        <v>0.499846143986087</v>
      </c>
      <c r="DD213">
        <v>434.73401708155</v>
      </c>
      <c r="DE213">
        <v>9331.47346153846</v>
      </c>
      <c r="DF213">
        <v>15</v>
      </c>
      <c r="DG213">
        <v>1604417947.1</v>
      </c>
      <c r="DH213" t="s">
        <v>273</v>
      </c>
      <c r="DI213">
        <v>1604417940.1</v>
      </c>
      <c r="DJ213">
        <v>1604417947.1</v>
      </c>
      <c r="DK213">
        <v>1</v>
      </c>
      <c r="DL213">
        <v>-0.134</v>
      </c>
      <c r="DM213">
        <v>0.013</v>
      </c>
      <c r="DN213">
        <v>0.037</v>
      </c>
      <c r="DO213">
        <v>0.31</v>
      </c>
      <c r="DP213">
        <v>420</v>
      </c>
      <c r="DQ213">
        <v>20</v>
      </c>
      <c r="DR213">
        <v>0.08</v>
      </c>
      <c r="DS213">
        <v>0.06</v>
      </c>
      <c r="DT213">
        <v>0</v>
      </c>
      <c r="DU213">
        <v>0</v>
      </c>
      <c r="DV213" t="s">
        <v>274</v>
      </c>
      <c r="DW213">
        <v>100</v>
      </c>
      <c r="DX213">
        <v>100</v>
      </c>
      <c r="DY213">
        <v>0.11</v>
      </c>
      <c r="DZ213">
        <v>0.3279</v>
      </c>
      <c r="EA213">
        <v>-0.278027610152098</v>
      </c>
      <c r="EB213">
        <v>0.00106189765250334</v>
      </c>
      <c r="EC213">
        <v>-8.23004791133579e-07</v>
      </c>
      <c r="ED213">
        <v>1.95222372915411e-10</v>
      </c>
      <c r="EE213">
        <v>0.0605696754882689</v>
      </c>
      <c r="EF213">
        <v>0.0242991256848972</v>
      </c>
      <c r="EG213">
        <v>-0.00102667963148939</v>
      </c>
      <c r="EH213">
        <v>2.21636158600722e-05</v>
      </c>
      <c r="EI213">
        <v>2</v>
      </c>
      <c r="EJ213">
        <v>2037</v>
      </c>
      <c r="EK213">
        <v>1</v>
      </c>
      <c r="EL213">
        <v>24</v>
      </c>
      <c r="EM213">
        <v>11.3</v>
      </c>
      <c r="EN213">
        <v>11.2</v>
      </c>
      <c r="EO213">
        <v>2</v>
      </c>
      <c r="EP213">
        <v>511.634</v>
      </c>
      <c r="EQ213">
        <v>527.757</v>
      </c>
      <c r="ER213">
        <v>22.7828</v>
      </c>
      <c r="ES213">
        <v>25.4352</v>
      </c>
      <c r="ET213">
        <v>29.9998</v>
      </c>
      <c r="EU213">
        <v>25.3098</v>
      </c>
      <c r="EV213">
        <v>25.2736</v>
      </c>
      <c r="EW213">
        <v>30.0921</v>
      </c>
      <c r="EX213">
        <v>26.8481</v>
      </c>
      <c r="EY213">
        <v>100</v>
      </c>
      <c r="EZ213">
        <v>22.7868</v>
      </c>
      <c r="FA213">
        <v>672.27</v>
      </c>
      <c r="FB213">
        <v>20</v>
      </c>
      <c r="FC213">
        <v>102.332</v>
      </c>
      <c r="FD213">
        <v>102.098</v>
      </c>
    </row>
    <row r="214" spans="1:160">
      <c r="A214">
        <v>198</v>
      </c>
      <c r="B214">
        <v>1604418622.6</v>
      </c>
      <c r="C214">
        <v>393.5</v>
      </c>
      <c r="D214" t="s">
        <v>667</v>
      </c>
      <c r="E214" t="s">
        <v>668</v>
      </c>
      <c r="F214">
        <v>1604418622.6</v>
      </c>
      <c r="G214">
        <f>BY214*AE214*(BU214-BV214)/(100*BN214*(1000-AE214*BU214))</f>
        <v>0</v>
      </c>
      <c r="H214">
        <f>BY214*AE214*(BT214-BS214*(1000-AE214*BV214)/(1000-AE214*BU214))/(100*BN214)</f>
        <v>0</v>
      </c>
      <c r="I214">
        <f>BS214 - IF(AE214&gt;1, H214*BN214*100.0/(AG214*CG214), 0)</f>
        <v>0</v>
      </c>
      <c r="J214">
        <f>((P214-G214/2)*I214-H214)/(P214+G214/2)</f>
        <v>0</v>
      </c>
      <c r="K214">
        <f>J214*(BZ214+CA214)/1000.0</f>
        <v>0</v>
      </c>
      <c r="L214">
        <f>(BS214 - IF(AE214&gt;1, H214*BN214*100.0/(AG214*CG214), 0))*(BZ214+CA214)/1000.0</f>
        <v>0</v>
      </c>
      <c r="M214">
        <f>2.0/((1/O214-1/N214)+SIGN(O214)*SQRT((1/O214-1/N214)*(1/O214-1/N214) + 4*BO214/((BO214+1)*(BO214+1))*(2*1/O214*1/N214-1/N214*1/N214)))</f>
        <v>0</v>
      </c>
      <c r="N214">
        <f>IF(LEFT(BP214,1)&lt;&gt;"0",IF(LEFT(BP214,1)="1",3.0,BQ214),$D$5+$E$5*(CG214*BZ214/($K$5*1000))+$F$5*(CG214*BZ214/($K$5*1000))*MAX(MIN(BN214,$J$5),$I$5)*MAX(MIN(BN214,$J$5),$I$5)+$G$5*MAX(MIN(BN214,$J$5),$I$5)*(CG214*BZ214/($K$5*1000))+$H$5*(CG214*BZ214/($K$5*1000))*(CG214*BZ214/($K$5*1000)))</f>
        <v>0</v>
      </c>
      <c r="O214">
        <f>G214*(1000-(1000*0.61365*exp(17.502*S214/(240.97+S214))/(BZ214+CA214)+BU214)/2)/(1000*0.61365*exp(17.502*S214/(240.97+S214))/(BZ214+CA214)-BU214)</f>
        <v>0</v>
      </c>
      <c r="P214">
        <f>1/((BO214+1)/(M214/1.6)+1/(N214/1.37)) + BO214/((BO214+1)/(M214/1.6) + BO214/(N214/1.37))</f>
        <v>0</v>
      </c>
      <c r="Q214">
        <f>(BK214*BM214)</f>
        <v>0</v>
      </c>
      <c r="R214">
        <f>(CB214+(Q214+2*0.95*5.67E-8*(((CB214+$B$7)+273)^4-(CB214+273)^4)-44100*G214)/(1.84*29.3*N214+8*0.95*5.67E-8*(CB214+273)^3))</f>
        <v>0</v>
      </c>
      <c r="S214">
        <f>($C$7*CC214+$D$7*CD214+$E$7*R214)</f>
        <v>0</v>
      </c>
      <c r="T214">
        <f>0.61365*exp(17.502*S214/(240.97+S214))</f>
        <v>0</v>
      </c>
      <c r="U214">
        <f>(V214/W214*100)</f>
        <v>0</v>
      </c>
      <c r="V214">
        <f>BU214*(BZ214+CA214)/1000</f>
        <v>0</v>
      </c>
      <c r="W214">
        <f>0.61365*exp(17.502*CB214/(240.97+CB214))</f>
        <v>0</v>
      </c>
      <c r="X214">
        <f>(T214-BU214*(BZ214+CA214)/1000)</f>
        <v>0</v>
      </c>
      <c r="Y214">
        <f>(-G214*44100)</f>
        <v>0</v>
      </c>
      <c r="Z214">
        <f>2*29.3*N214*0.92*(CB214-S214)</f>
        <v>0</v>
      </c>
      <c r="AA214">
        <f>2*0.95*5.67E-8*(((CB214+$B$7)+273)^4-(S214+273)^4)</f>
        <v>0</v>
      </c>
      <c r="AB214">
        <f>Q214+AA214+Y214+Z214</f>
        <v>0</v>
      </c>
      <c r="AC214">
        <v>0</v>
      </c>
      <c r="AD214">
        <v>0</v>
      </c>
      <c r="AE214">
        <f>IF(AC214*$H$13&gt;=AG214,1.0,(AG214/(AG214-AC214*$H$13)))</f>
        <v>0</v>
      </c>
      <c r="AF214">
        <f>(AE214-1)*100</f>
        <v>0</v>
      </c>
      <c r="AG214">
        <f>MAX(0,($B$13+$C$13*CG214)/(1+$D$13*CG214)*BZ214/(CB214+273)*$E$13)</f>
        <v>0</v>
      </c>
      <c r="AH214" t="s">
        <v>271</v>
      </c>
      <c r="AI214" t="s">
        <v>271</v>
      </c>
      <c r="AJ214">
        <v>0</v>
      </c>
      <c r="AK214">
        <v>0</v>
      </c>
      <c r="AL214">
        <f>AK214-AJ214</f>
        <v>0</v>
      </c>
      <c r="AM214">
        <f>AL214/AK214</f>
        <v>0</v>
      </c>
      <c r="AN214">
        <v>0</v>
      </c>
      <c r="AO214" t="s">
        <v>271</v>
      </c>
      <c r="AP214" t="s">
        <v>271</v>
      </c>
      <c r="AQ214">
        <v>0</v>
      </c>
      <c r="AR214">
        <v>0</v>
      </c>
      <c r="AS214">
        <f>1-AQ214/AR214</f>
        <v>0</v>
      </c>
      <c r="AT214">
        <v>0.5</v>
      </c>
      <c r="AU214">
        <f>BK214</f>
        <v>0</v>
      </c>
      <c r="AV214">
        <f>H214</f>
        <v>0</v>
      </c>
      <c r="AW214">
        <f>AS214*AT214*AU214</f>
        <v>0</v>
      </c>
      <c r="AX214">
        <f>BC214/AR214</f>
        <v>0</v>
      </c>
      <c r="AY214">
        <f>(AV214-AN214)/AU214</f>
        <v>0</v>
      </c>
      <c r="AZ214">
        <f>(AK214-AR214)/AR214</f>
        <v>0</v>
      </c>
      <c r="BA214" t="s">
        <v>271</v>
      </c>
      <c r="BB214">
        <v>0</v>
      </c>
      <c r="BC214">
        <f>AR214-BB214</f>
        <v>0</v>
      </c>
      <c r="BD214">
        <f>(AR214-AQ214)/(AR214-BB214)</f>
        <v>0</v>
      </c>
      <c r="BE214">
        <f>(AK214-AR214)/(AK214-BB214)</f>
        <v>0</v>
      </c>
      <c r="BF214">
        <f>(AR214-AQ214)/(AR214-AJ214)</f>
        <v>0</v>
      </c>
      <c r="BG214">
        <f>(AK214-AR214)/(AK214-AJ214)</f>
        <v>0</v>
      </c>
      <c r="BH214">
        <f>(BD214*BB214/AQ214)</f>
        <v>0</v>
      </c>
      <c r="BI214">
        <f>(1-BH214)</f>
        <v>0</v>
      </c>
      <c r="BJ214">
        <f>$B$11*CH214+$C$11*CI214+$F$11*CJ214*(1-CM214)</f>
        <v>0</v>
      </c>
      <c r="BK214">
        <f>BJ214*BL214</f>
        <v>0</v>
      </c>
      <c r="BL214">
        <f>($B$11*$D$9+$C$11*$D$9+$F$11*((CW214+CO214)/MAX(CW214+CO214+CX214, 0.1)*$I$9+CX214/MAX(CW214+CO214+CX214, 0.1)*$J$9))/($B$11+$C$11+$F$11)</f>
        <v>0</v>
      </c>
      <c r="BM214">
        <f>($B$11*$K$9+$C$11*$K$9+$F$11*((CW214+CO214)/MAX(CW214+CO214+CX214, 0.1)*$P$9+CX214/MAX(CW214+CO214+CX214, 0.1)*$Q$9))/($B$11+$C$11+$F$11)</f>
        <v>0</v>
      </c>
      <c r="BN214">
        <v>6</v>
      </c>
      <c r="BO214">
        <v>0.5</v>
      </c>
      <c r="BP214" t="s">
        <v>272</v>
      </c>
      <c r="BQ214">
        <v>2</v>
      </c>
      <c r="BR214">
        <v>1604418622.6</v>
      </c>
      <c r="BS214">
        <v>620.842</v>
      </c>
      <c r="BT214">
        <v>662.698</v>
      </c>
      <c r="BU214">
        <v>21.7398</v>
      </c>
      <c r="BV214">
        <v>19.969</v>
      </c>
      <c r="BW214">
        <v>620.732</v>
      </c>
      <c r="BX214">
        <v>21.4121</v>
      </c>
      <c r="BY214">
        <v>500.1</v>
      </c>
      <c r="BZ214">
        <v>100.535</v>
      </c>
      <c r="CA214">
        <v>0.100182</v>
      </c>
      <c r="CB214">
        <v>25.1425</v>
      </c>
      <c r="CC214">
        <v>24.9953</v>
      </c>
      <c r="CD214">
        <v>999.9</v>
      </c>
      <c r="CE214">
        <v>0</v>
      </c>
      <c r="CF214">
        <v>0</v>
      </c>
      <c r="CG214">
        <v>9988.12</v>
      </c>
      <c r="CH214">
        <v>0</v>
      </c>
      <c r="CI214">
        <v>1.06395</v>
      </c>
      <c r="CJ214">
        <v>1199.95</v>
      </c>
      <c r="CK214">
        <v>0.967003</v>
      </c>
      <c r="CL214">
        <v>0.0329973</v>
      </c>
      <c r="CM214">
        <v>0</v>
      </c>
      <c r="CN214">
        <v>2.4816</v>
      </c>
      <c r="CO214">
        <v>0</v>
      </c>
      <c r="CP214">
        <v>9397.96</v>
      </c>
      <c r="CQ214">
        <v>11401</v>
      </c>
      <c r="CR214">
        <v>38.062</v>
      </c>
      <c r="CS214">
        <v>41.187</v>
      </c>
      <c r="CT214">
        <v>39.562</v>
      </c>
      <c r="CU214">
        <v>39.875</v>
      </c>
      <c r="CV214">
        <v>38.375</v>
      </c>
      <c r="CW214">
        <v>1160.36</v>
      </c>
      <c r="CX214">
        <v>39.6</v>
      </c>
      <c r="CY214">
        <v>0</v>
      </c>
      <c r="CZ214">
        <v>1604418622.7</v>
      </c>
      <c r="DA214">
        <v>0</v>
      </c>
      <c r="DB214">
        <v>2.619924</v>
      </c>
      <c r="DC214">
        <v>0.376338461460205</v>
      </c>
      <c r="DD214">
        <v>433.291538406042</v>
      </c>
      <c r="DE214">
        <v>9346.6308</v>
      </c>
      <c r="DF214">
        <v>15</v>
      </c>
      <c r="DG214">
        <v>1604417947.1</v>
      </c>
      <c r="DH214" t="s">
        <v>273</v>
      </c>
      <c r="DI214">
        <v>1604417940.1</v>
      </c>
      <c r="DJ214">
        <v>1604417947.1</v>
      </c>
      <c r="DK214">
        <v>1</v>
      </c>
      <c r="DL214">
        <v>-0.134</v>
      </c>
      <c r="DM214">
        <v>0.013</v>
      </c>
      <c r="DN214">
        <v>0.037</v>
      </c>
      <c r="DO214">
        <v>0.31</v>
      </c>
      <c r="DP214">
        <v>420</v>
      </c>
      <c r="DQ214">
        <v>20</v>
      </c>
      <c r="DR214">
        <v>0.08</v>
      </c>
      <c r="DS214">
        <v>0.06</v>
      </c>
      <c r="DT214">
        <v>0</v>
      </c>
      <c r="DU214">
        <v>0</v>
      </c>
      <c r="DV214" t="s">
        <v>274</v>
      </c>
      <c r="DW214">
        <v>100</v>
      </c>
      <c r="DX214">
        <v>100</v>
      </c>
      <c r="DY214">
        <v>0.11</v>
      </c>
      <c r="DZ214">
        <v>0.3277</v>
      </c>
      <c r="EA214">
        <v>-0.278027610152098</v>
      </c>
      <c r="EB214">
        <v>0.00106189765250334</v>
      </c>
      <c r="EC214">
        <v>-8.23004791133579e-07</v>
      </c>
      <c r="ED214">
        <v>1.95222372915411e-10</v>
      </c>
      <c r="EE214">
        <v>0.0605696754882689</v>
      </c>
      <c r="EF214">
        <v>0.0242991256848972</v>
      </c>
      <c r="EG214">
        <v>-0.00102667963148939</v>
      </c>
      <c r="EH214">
        <v>2.21636158600722e-05</v>
      </c>
      <c r="EI214">
        <v>2</v>
      </c>
      <c r="EJ214">
        <v>2037</v>
      </c>
      <c r="EK214">
        <v>1</v>
      </c>
      <c r="EL214">
        <v>24</v>
      </c>
      <c r="EM214">
        <v>11.4</v>
      </c>
      <c r="EN214">
        <v>11.3</v>
      </c>
      <c r="EO214">
        <v>2</v>
      </c>
      <c r="EP214">
        <v>511.596</v>
      </c>
      <c r="EQ214">
        <v>527.776</v>
      </c>
      <c r="ER214">
        <v>22.7863</v>
      </c>
      <c r="ES214">
        <v>25.4345</v>
      </c>
      <c r="ET214">
        <v>29.9998</v>
      </c>
      <c r="EU214">
        <v>25.3086</v>
      </c>
      <c r="EV214">
        <v>25.2736</v>
      </c>
      <c r="EW214">
        <v>30.2389</v>
      </c>
      <c r="EX214">
        <v>26.8481</v>
      </c>
      <c r="EY214">
        <v>100</v>
      </c>
      <c r="EZ214">
        <v>22.7868</v>
      </c>
      <c r="FA214">
        <v>672.27</v>
      </c>
      <c r="FB214">
        <v>20</v>
      </c>
      <c r="FC214">
        <v>102.331</v>
      </c>
      <c r="FD214">
        <v>102.099</v>
      </c>
    </row>
    <row r="215" spans="1:160">
      <c r="A215">
        <v>199</v>
      </c>
      <c r="B215">
        <v>1604418624.6</v>
      </c>
      <c r="C215">
        <v>395.5</v>
      </c>
      <c r="D215" t="s">
        <v>669</v>
      </c>
      <c r="E215" t="s">
        <v>670</v>
      </c>
      <c r="F215">
        <v>1604418624.6</v>
      </c>
      <c r="G215">
        <f>BY215*AE215*(BU215-BV215)/(100*BN215*(1000-AE215*BU215))</f>
        <v>0</v>
      </c>
      <c r="H215">
        <f>BY215*AE215*(BT215-BS215*(1000-AE215*BV215)/(1000-AE215*BU215))/(100*BN215)</f>
        <v>0</v>
      </c>
      <c r="I215">
        <f>BS215 - IF(AE215&gt;1, H215*BN215*100.0/(AG215*CG215), 0)</f>
        <v>0</v>
      </c>
      <c r="J215">
        <f>((P215-G215/2)*I215-H215)/(P215+G215/2)</f>
        <v>0</v>
      </c>
      <c r="K215">
        <f>J215*(BZ215+CA215)/1000.0</f>
        <v>0</v>
      </c>
      <c r="L215">
        <f>(BS215 - IF(AE215&gt;1, H215*BN215*100.0/(AG215*CG215), 0))*(BZ215+CA215)/1000.0</f>
        <v>0</v>
      </c>
      <c r="M215">
        <f>2.0/((1/O215-1/N215)+SIGN(O215)*SQRT((1/O215-1/N215)*(1/O215-1/N215) + 4*BO215/((BO215+1)*(BO215+1))*(2*1/O215*1/N215-1/N215*1/N215)))</f>
        <v>0</v>
      </c>
      <c r="N215">
        <f>IF(LEFT(BP215,1)&lt;&gt;"0",IF(LEFT(BP215,1)="1",3.0,BQ215),$D$5+$E$5*(CG215*BZ215/($K$5*1000))+$F$5*(CG215*BZ215/($K$5*1000))*MAX(MIN(BN215,$J$5),$I$5)*MAX(MIN(BN215,$J$5),$I$5)+$G$5*MAX(MIN(BN215,$J$5),$I$5)*(CG215*BZ215/($K$5*1000))+$H$5*(CG215*BZ215/($K$5*1000))*(CG215*BZ215/($K$5*1000)))</f>
        <v>0</v>
      </c>
      <c r="O215">
        <f>G215*(1000-(1000*0.61365*exp(17.502*S215/(240.97+S215))/(BZ215+CA215)+BU215)/2)/(1000*0.61365*exp(17.502*S215/(240.97+S215))/(BZ215+CA215)-BU215)</f>
        <v>0</v>
      </c>
      <c r="P215">
        <f>1/((BO215+1)/(M215/1.6)+1/(N215/1.37)) + BO215/((BO215+1)/(M215/1.6) + BO215/(N215/1.37))</f>
        <v>0</v>
      </c>
      <c r="Q215">
        <f>(BK215*BM215)</f>
        <v>0</v>
      </c>
      <c r="R215">
        <f>(CB215+(Q215+2*0.95*5.67E-8*(((CB215+$B$7)+273)^4-(CB215+273)^4)-44100*G215)/(1.84*29.3*N215+8*0.95*5.67E-8*(CB215+273)^3))</f>
        <v>0</v>
      </c>
      <c r="S215">
        <f>($C$7*CC215+$D$7*CD215+$E$7*R215)</f>
        <v>0</v>
      </c>
      <c r="T215">
        <f>0.61365*exp(17.502*S215/(240.97+S215))</f>
        <v>0</v>
      </c>
      <c r="U215">
        <f>(V215/W215*100)</f>
        <v>0</v>
      </c>
      <c r="V215">
        <f>BU215*(BZ215+CA215)/1000</f>
        <v>0</v>
      </c>
      <c r="W215">
        <f>0.61365*exp(17.502*CB215/(240.97+CB215))</f>
        <v>0</v>
      </c>
      <c r="X215">
        <f>(T215-BU215*(BZ215+CA215)/1000)</f>
        <v>0</v>
      </c>
      <c r="Y215">
        <f>(-G215*44100)</f>
        <v>0</v>
      </c>
      <c r="Z215">
        <f>2*29.3*N215*0.92*(CB215-S215)</f>
        <v>0</v>
      </c>
      <c r="AA215">
        <f>2*0.95*5.67E-8*(((CB215+$B$7)+273)^4-(S215+273)^4)</f>
        <v>0</v>
      </c>
      <c r="AB215">
        <f>Q215+AA215+Y215+Z215</f>
        <v>0</v>
      </c>
      <c r="AC215">
        <v>0</v>
      </c>
      <c r="AD215">
        <v>0</v>
      </c>
      <c r="AE215">
        <f>IF(AC215*$H$13&gt;=AG215,1.0,(AG215/(AG215-AC215*$H$13)))</f>
        <v>0</v>
      </c>
      <c r="AF215">
        <f>(AE215-1)*100</f>
        <v>0</v>
      </c>
      <c r="AG215">
        <f>MAX(0,($B$13+$C$13*CG215)/(1+$D$13*CG215)*BZ215/(CB215+273)*$E$13)</f>
        <v>0</v>
      </c>
      <c r="AH215" t="s">
        <v>271</v>
      </c>
      <c r="AI215" t="s">
        <v>271</v>
      </c>
      <c r="AJ215">
        <v>0</v>
      </c>
      <c r="AK215">
        <v>0</v>
      </c>
      <c r="AL215">
        <f>AK215-AJ215</f>
        <v>0</v>
      </c>
      <c r="AM215">
        <f>AL215/AK215</f>
        <v>0</v>
      </c>
      <c r="AN215">
        <v>0</v>
      </c>
      <c r="AO215" t="s">
        <v>271</v>
      </c>
      <c r="AP215" t="s">
        <v>271</v>
      </c>
      <c r="AQ215">
        <v>0</v>
      </c>
      <c r="AR215">
        <v>0</v>
      </c>
      <c r="AS215">
        <f>1-AQ215/AR215</f>
        <v>0</v>
      </c>
      <c r="AT215">
        <v>0.5</v>
      </c>
      <c r="AU215">
        <f>BK215</f>
        <v>0</v>
      </c>
      <c r="AV215">
        <f>H215</f>
        <v>0</v>
      </c>
      <c r="AW215">
        <f>AS215*AT215*AU215</f>
        <v>0</v>
      </c>
      <c r="AX215">
        <f>BC215/AR215</f>
        <v>0</v>
      </c>
      <c r="AY215">
        <f>(AV215-AN215)/AU215</f>
        <v>0</v>
      </c>
      <c r="AZ215">
        <f>(AK215-AR215)/AR215</f>
        <v>0</v>
      </c>
      <c r="BA215" t="s">
        <v>271</v>
      </c>
      <c r="BB215">
        <v>0</v>
      </c>
      <c r="BC215">
        <f>AR215-BB215</f>
        <v>0</v>
      </c>
      <c r="BD215">
        <f>(AR215-AQ215)/(AR215-BB215)</f>
        <v>0</v>
      </c>
      <c r="BE215">
        <f>(AK215-AR215)/(AK215-BB215)</f>
        <v>0</v>
      </c>
      <c r="BF215">
        <f>(AR215-AQ215)/(AR215-AJ215)</f>
        <v>0</v>
      </c>
      <c r="BG215">
        <f>(AK215-AR215)/(AK215-AJ215)</f>
        <v>0</v>
      </c>
      <c r="BH215">
        <f>(BD215*BB215/AQ215)</f>
        <v>0</v>
      </c>
      <c r="BI215">
        <f>(1-BH215)</f>
        <v>0</v>
      </c>
      <c r="BJ215">
        <f>$B$11*CH215+$C$11*CI215+$F$11*CJ215*(1-CM215)</f>
        <v>0</v>
      </c>
      <c r="BK215">
        <f>BJ215*BL215</f>
        <v>0</v>
      </c>
      <c r="BL215">
        <f>($B$11*$D$9+$C$11*$D$9+$F$11*((CW215+CO215)/MAX(CW215+CO215+CX215, 0.1)*$I$9+CX215/MAX(CW215+CO215+CX215, 0.1)*$J$9))/($B$11+$C$11+$F$11)</f>
        <v>0</v>
      </c>
      <c r="BM215">
        <f>($B$11*$K$9+$C$11*$K$9+$F$11*((CW215+CO215)/MAX(CW215+CO215+CX215, 0.1)*$P$9+CX215/MAX(CW215+CO215+CX215, 0.1)*$Q$9))/($B$11+$C$11+$F$11)</f>
        <v>0</v>
      </c>
      <c r="BN215">
        <v>6</v>
      </c>
      <c r="BO215">
        <v>0.5</v>
      </c>
      <c r="BP215" t="s">
        <v>272</v>
      </c>
      <c r="BQ215">
        <v>2</v>
      </c>
      <c r="BR215">
        <v>1604418624.6</v>
      </c>
      <c r="BS215">
        <v>624.002</v>
      </c>
      <c r="BT215">
        <v>665.971</v>
      </c>
      <c r="BU215">
        <v>21.7328</v>
      </c>
      <c r="BV215">
        <v>19.969</v>
      </c>
      <c r="BW215">
        <v>623.891</v>
      </c>
      <c r="BX215">
        <v>21.4052</v>
      </c>
      <c r="BY215">
        <v>499.971</v>
      </c>
      <c r="BZ215">
        <v>100.534</v>
      </c>
      <c r="CA215">
        <v>0.100071</v>
      </c>
      <c r="CB215">
        <v>25.142</v>
      </c>
      <c r="CC215">
        <v>24.9967</v>
      </c>
      <c r="CD215">
        <v>999.9</v>
      </c>
      <c r="CE215">
        <v>0</v>
      </c>
      <c r="CF215">
        <v>0</v>
      </c>
      <c r="CG215">
        <v>9970</v>
      </c>
      <c r="CH215">
        <v>0</v>
      </c>
      <c r="CI215">
        <v>1.06395</v>
      </c>
      <c r="CJ215">
        <v>1200.27</v>
      </c>
      <c r="CK215">
        <v>0.967003</v>
      </c>
      <c r="CL215">
        <v>0.0329973</v>
      </c>
      <c r="CM215">
        <v>0</v>
      </c>
      <c r="CN215">
        <v>2.4902</v>
      </c>
      <c r="CO215">
        <v>0</v>
      </c>
      <c r="CP215">
        <v>9414.03</v>
      </c>
      <c r="CQ215">
        <v>11403.9</v>
      </c>
      <c r="CR215">
        <v>38.062</v>
      </c>
      <c r="CS215">
        <v>41.187</v>
      </c>
      <c r="CT215">
        <v>39.562</v>
      </c>
      <c r="CU215">
        <v>39.875</v>
      </c>
      <c r="CV215">
        <v>38.375</v>
      </c>
      <c r="CW215">
        <v>1160.66</v>
      </c>
      <c r="CX215">
        <v>39.61</v>
      </c>
      <c r="CY215">
        <v>0</v>
      </c>
      <c r="CZ215">
        <v>1604418624.5</v>
      </c>
      <c r="DA215">
        <v>0</v>
      </c>
      <c r="DB215">
        <v>2.61118461538462</v>
      </c>
      <c r="DC215">
        <v>0.391459830399704</v>
      </c>
      <c r="DD215">
        <v>432.521366884205</v>
      </c>
      <c r="DE215">
        <v>9357.57730769231</v>
      </c>
      <c r="DF215">
        <v>15</v>
      </c>
      <c r="DG215">
        <v>1604417947.1</v>
      </c>
      <c r="DH215" t="s">
        <v>273</v>
      </c>
      <c r="DI215">
        <v>1604417940.1</v>
      </c>
      <c r="DJ215">
        <v>1604417947.1</v>
      </c>
      <c r="DK215">
        <v>1</v>
      </c>
      <c r="DL215">
        <v>-0.134</v>
      </c>
      <c r="DM215">
        <v>0.013</v>
      </c>
      <c r="DN215">
        <v>0.037</v>
      </c>
      <c r="DO215">
        <v>0.31</v>
      </c>
      <c r="DP215">
        <v>420</v>
      </c>
      <c r="DQ215">
        <v>20</v>
      </c>
      <c r="DR215">
        <v>0.08</v>
      </c>
      <c r="DS215">
        <v>0.06</v>
      </c>
      <c r="DT215">
        <v>0</v>
      </c>
      <c r="DU215">
        <v>0</v>
      </c>
      <c r="DV215" t="s">
        <v>274</v>
      </c>
      <c r="DW215">
        <v>100</v>
      </c>
      <c r="DX215">
        <v>100</v>
      </c>
      <c r="DY215">
        <v>0.111</v>
      </c>
      <c r="DZ215">
        <v>0.3276</v>
      </c>
      <c r="EA215">
        <v>-0.278027610152098</v>
      </c>
      <c r="EB215">
        <v>0.00106189765250334</v>
      </c>
      <c r="EC215">
        <v>-8.23004791133579e-07</v>
      </c>
      <c r="ED215">
        <v>1.95222372915411e-10</v>
      </c>
      <c r="EE215">
        <v>0.0605696754882689</v>
      </c>
      <c r="EF215">
        <v>0.0242991256848972</v>
      </c>
      <c r="EG215">
        <v>-0.00102667963148939</v>
      </c>
      <c r="EH215">
        <v>2.21636158600722e-05</v>
      </c>
      <c r="EI215">
        <v>2</v>
      </c>
      <c r="EJ215">
        <v>2037</v>
      </c>
      <c r="EK215">
        <v>1</v>
      </c>
      <c r="EL215">
        <v>24</v>
      </c>
      <c r="EM215">
        <v>11.4</v>
      </c>
      <c r="EN215">
        <v>11.3</v>
      </c>
      <c r="EO215">
        <v>2</v>
      </c>
      <c r="EP215">
        <v>511.595</v>
      </c>
      <c r="EQ215">
        <v>527.891</v>
      </c>
      <c r="ER215">
        <v>22.7891</v>
      </c>
      <c r="ES215">
        <v>25.4345</v>
      </c>
      <c r="ET215">
        <v>29.9999</v>
      </c>
      <c r="EU215">
        <v>25.3085</v>
      </c>
      <c r="EV215">
        <v>25.2736</v>
      </c>
      <c r="EW215">
        <v>30.3727</v>
      </c>
      <c r="EX215">
        <v>26.8481</v>
      </c>
      <c r="EY215">
        <v>100</v>
      </c>
      <c r="EZ215">
        <v>22.793</v>
      </c>
      <c r="FA215">
        <v>677.36</v>
      </c>
      <c r="FB215">
        <v>20</v>
      </c>
      <c r="FC215">
        <v>102.331</v>
      </c>
      <c r="FD215">
        <v>102.1</v>
      </c>
    </row>
    <row r="216" spans="1:160">
      <c r="A216">
        <v>200</v>
      </c>
      <c r="B216">
        <v>1604418626.6</v>
      </c>
      <c r="C216">
        <v>397.5</v>
      </c>
      <c r="D216" t="s">
        <v>671</v>
      </c>
      <c r="E216" t="s">
        <v>672</v>
      </c>
      <c r="F216">
        <v>1604418626.6</v>
      </c>
      <c r="G216">
        <f>BY216*AE216*(BU216-BV216)/(100*BN216*(1000-AE216*BU216))</f>
        <v>0</v>
      </c>
      <c r="H216">
        <f>BY216*AE216*(BT216-BS216*(1000-AE216*BV216)/(1000-AE216*BU216))/(100*BN216)</f>
        <v>0</v>
      </c>
      <c r="I216">
        <f>BS216 - IF(AE216&gt;1, H216*BN216*100.0/(AG216*CG216), 0)</f>
        <v>0</v>
      </c>
      <c r="J216">
        <f>((P216-G216/2)*I216-H216)/(P216+G216/2)</f>
        <v>0</v>
      </c>
      <c r="K216">
        <f>J216*(BZ216+CA216)/1000.0</f>
        <v>0</v>
      </c>
      <c r="L216">
        <f>(BS216 - IF(AE216&gt;1, H216*BN216*100.0/(AG216*CG216), 0))*(BZ216+CA216)/1000.0</f>
        <v>0</v>
      </c>
      <c r="M216">
        <f>2.0/((1/O216-1/N216)+SIGN(O216)*SQRT((1/O216-1/N216)*(1/O216-1/N216) + 4*BO216/((BO216+1)*(BO216+1))*(2*1/O216*1/N216-1/N216*1/N216)))</f>
        <v>0</v>
      </c>
      <c r="N216">
        <f>IF(LEFT(BP216,1)&lt;&gt;"0",IF(LEFT(BP216,1)="1",3.0,BQ216),$D$5+$E$5*(CG216*BZ216/($K$5*1000))+$F$5*(CG216*BZ216/($K$5*1000))*MAX(MIN(BN216,$J$5),$I$5)*MAX(MIN(BN216,$J$5),$I$5)+$G$5*MAX(MIN(BN216,$J$5),$I$5)*(CG216*BZ216/($K$5*1000))+$H$5*(CG216*BZ216/($K$5*1000))*(CG216*BZ216/($K$5*1000)))</f>
        <v>0</v>
      </c>
      <c r="O216">
        <f>G216*(1000-(1000*0.61365*exp(17.502*S216/(240.97+S216))/(BZ216+CA216)+BU216)/2)/(1000*0.61365*exp(17.502*S216/(240.97+S216))/(BZ216+CA216)-BU216)</f>
        <v>0</v>
      </c>
      <c r="P216">
        <f>1/((BO216+1)/(M216/1.6)+1/(N216/1.37)) + BO216/((BO216+1)/(M216/1.6) + BO216/(N216/1.37))</f>
        <v>0</v>
      </c>
      <c r="Q216">
        <f>(BK216*BM216)</f>
        <v>0</v>
      </c>
      <c r="R216">
        <f>(CB216+(Q216+2*0.95*5.67E-8*(((CB216+$B$7)+273)^4-(CB216+273)^4)-44100*G216)/(1.84*29.3*N216+8*0.95*5.67E-8*(CB216+273)^3))</f>
        <v>0</v>
      </c>
      <c r="S216">
        <f>($C$7*CC216+$D$7*CD216+$E$7*R216)</f>
        <v>0</v>
      </c>
      <c r="T216">
        <f>0.61365*exp(17.502*S216/(240.97+S216))</f>
        <v>0</v>
      </c>
      <c r="U216">
        <f>(V216/W216*100)</f>
        <v>0</v>
      </c>
      <c r="V216">
        <f>BU216*(BZ216+CA216)/1000</f>
        <v>0</v>
      </c>
      <c r="W216">
        <f>0.61365*exp(17.502*CB216/(240.97+CB216))</f>
        <v>0</v>
      </c>
      <c r="X216">
        <f>(T216-BU216*(BZ216+CA216)/1000)</f>
        <v>0</v>
      </c>
      <c r="Y216">
        <f>(-G216*44100)</f>
        <v>0</v>
      </c>
      <c r="Z216">
        <f>2*29.3*N216*0.92*(CB216-S216)</f>
        <v>0</v>
      </c>
      <c r="AA216">
        <f>2*0.95*5.67E-8*(((CB216+$B$7)+273)^4-(S216+273)^4)</f>
        <v>0</v>
      </c>
      <c r="AB216">
        <f>Q216+AA216+Y216+Z216</f>
        <v>0</v>
      </c>
      <c r="AC216">
        <v>0</v>
      </c>
      <c r="AD216">
        <v>0</v>
      </c>
      <c r="AE216">
        <f>IF(AC216*$H$13&gt;=AG216,1.0,(AG216/(AG216-AC216*$H$13)))</f>
        <v>0</v>
      </c>
      <c r="AF216">
        <f>(AE216-1)*100</f>
        <v>0</v>
      </c>
      <c r="AG216">
        <f>MAX(0,($B$13+$C$13*CG216)/(1+$D$13*CG216)*BZ216/(CB216+273)*$E$13)</f>
        <v>0</v>
      </c>
      <c r="AH216" t="s">
        <v>271</v>
      </c>
      <c r="AI216" t="s">
        <v>271</v>
      </c>
      <c r="AJ216">
        <v>0</v>
      </c>
      <c r="AK216">
        <v>0</v>
      </c>
      <c r="AL216">
        <f>AK216-AJ216</f>
        <v>0</v>
      </c>
      <c r="AM216">
        <f>AL216/AK216</f>
        <v>0</v>
      </c>
      <c r="AN216">
        <v>0</v>
      </c>
      <c r="AO216" t="s">
        <v>271</v>
      </c>
      <c r="AP216" t="s">
        <v>271</v>
      </c>
      <c r="AQ216">
        <v>0</v>
      </c>
      <c r="AR216">
        <v>0</v>
      </c>
      <c r="AS216">
        <f>1-AQ216/AR216</f>
        <v>0</v>
      </c>
      <c r="AT216">
        <v>0.5</v>
      </c>
      <c r="AU216">
        <f>BK216</f>
        <v>0</v>
      </c>
      <c r="AV216">
        <f>H216</f>
        <v>0</v>
      </c>
      <c r="AW216">
        <f>AS216*AT216*AU216</f>
        <v>0</v>
      </c>
      <c r="AX216">
        <f>BC216/AR216</f>
        <v>0</v>
      </c>
      <c r="AY216">
        <f>(AV216-AN216)/AU216</f>
        <v>0</v>
      </c>
      <c r="AZ216">
        <f>(AK216-AR216)/AR216</f>
        <v>0</v>
      </c>
      <c r="BA216" t="s">
        <v>271</v>
      </c>
      <c r="BB216">
        <v>0</v>
      </c>
      <c r="BC216">
        <f>AR216-BB216</f>
        <v>0</v>
      </c>
      <c r="BD216">
        <f>(AR216-AQ216)/(AR216-BB216)</f>
        <v>0</v>
      </c>
      <c r="BE216">
        <f>(AK216-AR216)/(AK216-BB216)</f>
        <v>0</v>
      </c>
      <c r="BF216">
        <f>(AR216-AQ216)/(AR216-AJ216)</f>
        <v>0</v>
      </c>
      <c r="BG216">
        <f>(AK216-AR216)/(AK216-AJ216)</f>
        <v>0</v>
      </c>
      <c r="BH216">
        <f>(BD216*BB216/AQ216)</f>
        <v>0</v>
      </c>
      <c r="BI216">
        <f>(1-BH216)</f>
        <v>0</v>
      </c>
      <c r="BJ216">
        <f>$B$11*CH216+$C$11*CI216+$F$11*CJ216*(1-CM216)</f>
        <v>0</v>
      </c>
      <c r="BK216">
        <f>BJ216*BL216</f>
        <v>0</v>
      </c>
      <c r="BL216">
        <f>($B$11*$D$9+$C$11*$D$9+$F$11*((CW216+CO216)/MAX(CW216+CO216+CX216, 0.1)*$I$9+CX216/MAX(CW216+CO216+CX216, 0.1)*$J$9))/($B$11+$C$11+$F$11)</f>
        <v>0</v>
      </c>
      <c r="BM216">
        <f>($B$11*$K$9+$C$11*$K$9+$F$11*((CW216+CO216)/MAX(CW216+CO216+CX216, 0.1)*$P$9+CX216/MAX(CW216+CO216+CX216, 0.1)*$Q$9))/($B$11+$C$11+$F$11)</f>
        <v>0</v>
      </c>
      <c r="BN216">
        <v>6</v>
      </c>
      <c r="BO216">
        <v>0.5</v>
      </c>
      <c r="BP216" t="s">
        <v>272</v>
      </c>
      <c r="BQ216">
        <v>2</v>
      </c>
      <c r="BR216">
        <v>1604418626.6</v>
      </c>
      <c r="BS216">
        <v>627.18</v>
      </c>
      <c r="BT216">
        <v>669.114</v>
      </c>
      <c r="BU216">
        <v>21.7274</v>
      </c>
      <c r="BV216">
        <v>19.9695</v>
      </c>
      <c r="BW216">
        <v>627.067</v>
      </c>
      <c r="BX216">
        <v>21.3998</v>
      </c>
      <c r="BY216">
        <v>500.042</v>
      </c>
      <c r="BZ216">
        <v>100.534</v>
      </c>
      <c r="CA216">
        <v>0.10012</v>
      </c>
      <c r="CB216">
        <v>25.143</v>
      </c>
      <c r="CC216">
        <v>24.9934</v>
      </c>
      <c r="CD216">
        <v>999.9</v>
      </c>
      <c r="CE216">
        <v>0</v>
      </c>
      <c r="CF216">
        <v>0</v>
      </c>
      <c r="CG216">
        <v>9985</v>
      </c>
      <c r="CH216">
        <v>0</v>
      </c>
      <c r="CI216">
        <v>1.06395</v>
      </c>
      <c r="CJ216">
        <v>1199.95</v>
      </c>
      <c r="CK216">
        <v>0.967003</v>
      </c>
      <c r="CL216">
        <v>0.0329973</v>
      </c>
      <c r="CM216">
        <v>0</v>
      </c>
      <c r="CN216">
        <v>2.6376</v>
      </c>
      <c r="CO216">
        <v>0</v>
      </c>
      <c r="CP216">
        <v>9427.64</v>
      </c>
      <c r="CQ216">
        <v>11401</v>
      </c>
      <c r="CR216">
        <v>38.062</v>
      </c>
      <c r="CS216">
        <v>41.187</v>
      </c>
      <c r="CT216">
        <v>39.5</v>
      </c>
      <c r="CU216">
        <v>39.875</v>
      </c>
      <c r="CV216">
        <v>38.375</v>
      </c>
      <c r="CW216">
        <v>1160.36</v>
      </c>
      <c r="CX216">
        <v>39.6</v>
      </c>
      <c r="CY216">
        <v>0</v>
      </c>
      <c r="CZ216">
        <v>1604418626.9</v>
      </c>
      <c r="DA216">
        <v>0</v>
      </c>
      <c r="DB216">
        <v>2.65431538461538</v>
      </c>
      <c r="DC216">
        <v>-0.211699151303932</v>
      </c>
      <c r="DD216">
        <v>432.505982819042</v>
      </c>
      <c r="DE216">
        <v>9374.80615384616</v>
      </c>
      <c r="DF216">
        <v>15</v>
      </c>
      <c r="DG216">
        <v>1604417947.1</v>
      </c>
      <c r="DH216" t="s">
        <v>273</v>
      </c>
      <c r="DI216">
        <v>1604417940.1</v>
      </c>
      <c r="DJ216">
        <v>1604417947.1</v>
      </c>
      <c r="DK216">
        <v>1</v>
      </c>
      <c r="DL216">
        <v>-0.134</v>
      </c>
      <c r="DM216">
        <v>0.013</v>
      </c>
      <c r="DN216">
        <v>0.037</v>
      </c>
      <c r="DO216">
        <v>0.31</v>
      </c>
      <c r="DP216">
        <v>420</v>
      </c>
      <c r="DQ216">
        <v>20</v>
      </c>
      <c r="DR216">
        <v>0.08</v>
      </c>
      <c r="DS216">
        <v>0.06</v>
      </c>
      <c r="DT216">
        <v>0</v>
      </c>
      <c r="DU216">
        <v>0</v>
      </c>
      <c r="DV216" t="s">
        <v>274</v>
      </c>
      <c r="DW216">
        <v>100</v>
      </c>
      <c r="DX216">
        <v>100</v>
      </c>
      <c r="DY216">
        <v>0.113</v>
      </c>
      <c r="DZ216">
        <v>0.3276</v>
      </c>
      <c r="EA216">
        <v>-0.278027610152098</v>
      </c>
      <c r="EB216">
        <v>0.00106189765250334</v>
      </c>
      <c r="EC216">
        <v>-8.23004791133579e-07</v>
      </c>
      <c r="ED216">
        <v>1.95222372915411e-10</v>
      </c>
      <c r="EE216">
        <v>0.0605696754882689</v>
      </c>
      <c r="EF216">
        <v>0.0242991256848972</v>
      </c>
      <c r="EG216">
        <v>-0.00102667963148939</v>
      </c>
      <c r="EH216">
        <v>2.21636158600722e-05</v>
      </c>
      <c r="EI216">
        <v>2</v>
      </c>
      <c r="EJ216">
        <v>2037</v>
      </c>
      <c r="EK216">
        <v>1</v>
      </c>
      <c r="EL216">
        <v>24</v>
      </c>
      <c r="EM216">
        <v>11.4</v>
      </c>
      <c r="EN216">
        <v>11.3</v>
      </c>
      <c r="EO216">
        <v>2</v>
      </c>
      <c r="EP216">
        <v>511.652</v>
      </c>
      <c r="EQ216">
        <v>527.902</v>
      </c>
      <c r="ER216">
        <v>22.7913</v>
      </c>
      <c r="ES216">
        <v>25.4335</v>
      </c>
      <c r="ET216">
        <v>29.9999</v>
      </c>
      <c r="EU216">
        <v>25.3085</v>
      </c>
      <c r="EV216">
        <v>25.2728</v>
      </c>
      <c r="EW216">
        <v>30.4607</v>
      </c>
      <c r="EX216">
        <v>26.8481</v>
      </c>
      <c r="EY216">
        <v>100</v>
      </c>
      <c r="EZ216">
        <v>22.793</v>
      </c>
      <c r="FA216">
        <v>682.39</v>
      </c>
      <c r="FB216">
        <v>20</v>
      </c>
      <c r="FC216">
        <v>102.331</v>
      </c>
      <c r="FD216">
        <v>102.101</v>
      </c>
    </row>
    <row r="217" spans="1:160">
      <c r="A217">
        <v>201</v>
      </c>
      <c r="B217">
        <v>1604418628.6</v>
      </c>
      <c r="C217">
        <v>399.5</v>
      </c>
      <c r="D217" t="s">
        <v>673</v>
      </c>
      <c r="E217" t="s">
        <v>674</v>
      </c>
      <c r="F217">
        <v>1604418628.6</v>
      </c>
      <c r="G217">
        <f>BY217*AE217*(BU217-BV217)/(100*BN217*(1000-AE217*BU217))</f>
        <v>0</v>
      </c>
      <c r="H217">
        <f>BY217*AE217*(BT217-BS217*(1000-AE217*BV217)/(1000-AE217*BU217))/(100*BN217)</f>
        <v>0</v>
      </c>
      <c r="I217">
        <f>BS217 - IF(AE217&gt;1, H217*BN217*100.0/(AG217*CG217), 0)</f>
        <v>0</v>
      </c>
      <c r="J217">
        <f>((P217-G217/2)*I217-H217)/(P217+G217/2)</f>
        <v>0</v>
      </c>
      <c r="K217">
        <f>J217*(BZ217+CA217)/1000.0</f>
        <v>0</v>
      </c>
      <c r="L217">
        <f>(BS217 - IF(AE217&gt;1, H217*BN217*100.0/(AG217*CG217), 0))*(BZ217+CA217)/1000.0</f>
        <v>0</v>
      </c>
      <c r="M217">
        <f>2.0/((1/O217-1/N217)+SIGN(O217)*SQRT((1/O217-1/N217)*(1/O217-1/N217) + 4*BO217/((BO217+1)*(BO217+1))*(2*1/O217*1/N217-1/N217*1/N217)))</f>
        <v>0</v>
      </c>
      <c r="N217">
        <f>IF(LEFT(BP217,1)&lt;&gt;"0",IF(LEFT(BP217,1)="1",3.0,BQ217),$D$5+$E$5*(CG217*BZ217/($K$5*1000))+$F$5*(CG217*BZ217/($K$5*1000))*MAX(MIN(BN217,$J$5),$I$5)*MAX(MIN(BN217,$J$5),$I$5)+$G$5*MAX(MIN(BN217,$J$5),$I$5)*(CG217*BZ217/($K$5*1000))+$H$5*(CG217*BZ217/($K$5*1000))*(CG217*BZ217/($K$5*1000)))</f>
        <v>0</v>
      </c>
      <c r="O217">
        <f>G217*(1000-(1000*0.61365*exp(17.502*S217/(240.97+S217))/(BZ217+CA217)+BU217)/2)/(1000*0.61365*exp(17.502*S217/(240.97+S217))/(BZ217+CA217)-BU217)</f>
        <v>0</v>
      </c>
      <c r="P217">
        <f>1/((BO217+1)/(M217/1.6)+1/(N217/1.37)) + BO217/((BO217+1)/(M217/1.6) + BO217/(N217/1.37))</f>
        <v>0</v>
      </c>
      <c r="Q217">
        <f>(BK217*BM217)</f>
        <v>0</v>
      </c>
      <c r="R217">
        <f>(CB217+(Q217+2*0.95*5.67E-8*(((CB217+$B$7)+273)^4-(CB217+273)^4)-44100*G217)/(1.84*29.3*N217+8*0.95*5.67E-8*(CB217+273)^3))</f>
        <v>0</v>
      </c>
      <c r="S217">
        <f>($C$7*CC217+$D$7*CD217+$E$7*R217)</f>
        <v>0</v>
      </c>
      <c r="T217">
        <f>0.61365*exp(17.502*S217/(240.97+S217))</f>
        <v>0</v>
      </c>
      <c r="U217">
        <f>(V217/W217*100)</f>
        <v>0</v>
      </c>
      <c r="V217">
        <f>BU217*(BZ217+CA217)/1000</f>
        <v>0</v>
      </c>
      <c r="W217">
        <f>0.61365*exp(17.502*CB217/(240.97+CB217))</f>
        <v>0</v>
      </c>
      <c r="X217">
        <f>(T217-BU217*(BZ217+CA217)/1000)</f>
        <v>0</v>
      </c>
      <c r="Y217">
        <f>(-G217*44100)</f>
        <v>0</v>
      </c>
      <c r="Z217">
        <f>2*29.3*N217*0.92*(CB217-S217)</f>
        <v>0</v>
      </c>
      <c r="AA217">
        <f>2*0.95*5.67E-8*(((CB217+$B$7)+273)^4-(S217+273)^4)</f>
        <v>0</v>
      </c>
      <c r="AB217">
        <f>Q217+AA217+Y217+Z217</f>
        <v>0</v>
      </c>
      <c r="AC217">
        <v>0</v>
      </c>
      <c r="AD217">
        <v>0</v>
      </c>
      <c r="AE217">
        <f>IF(AC217*$H$13&gt;=AG217,1.0,(AG217/(AG217-AC217*$H$13)))</f>
        <v>0</v>
      </c>
      <c r="AF217">
        <f>(AE217-1)*100</f>
        <v>0</v>
      </c>
      <c r="AG217">
        <f>MAX(0,($B$13+$C$13*CG217)/(1+$D$13*CG217)*BZ217/(CB217+273)*$E$13)</f>
        <v>0</v>
      </c>
      <c r="AH217" t="s">
        <v>271</v>
      </c>
      <c r="AI217" t="s">
        <v>271</v>
      </c>
      <c r="AJ217">
        <v>0</v>
      </c>
      <c r="AK217">
        <v>0</v>
      </c>
      <c r="AL217">
        <f>AK217-AJ217</f>
        <v>0</v>
      </c>
      <c r="AM217">
        <f>AL217/AK217</f>
        <v>0</v>
      </c>
      <c r="AN217">
        <v>0</v>
      </c>
      <c r="AO217" t="s">
        <v>271</v>
      </c>
      <c r="AP217" t="s">
        <v>271</v>
      </c>
      <c r="AQ217">
        <v>0</v>
      </c>
      <c r="AR217">
        <v>0</v>
      </c>
      <c r="AS217">
        <f>1-AQ217/AR217</f>
        <v>0</v>
      </c>
      <c r="AT217">
        <v>0.5</v>
      </c>
      <c r="AU217">
        <f>BK217</f>
        <v>0</v>
      </c>
      <c r="AV217">
        <f>H217</f>
        <v>0</v>
      </c>
      <c r="AW217">
        <f>AS217*AT217*AU217</f>
        <v>0</v>
      </c>
      <c r="AX217">
        <f>BC217/AR217</f>
        <v>0</v>
      </c>
      <c r="AY217">
        <f>(AV217-AN217)/AU217</f>
        <v>0</v>
      </c>
      <c r="AZ217">
        <f>(AK217-AR217)/AR217</f>
        <v>0</v>
      </c>
      <c r="BA217" t="s">
        <v>271</v>
      </c>
      <c r="BB217">
        <v>0</v>
      </c>
      <c r="BC217">
        <f>AR217-BB217</f>
        <v>0</v>
      </c>
      <c r="BD217">
        <f>(AR217-AQ217)/(AR217-BB217)</f>
        <v>0</v>
      </c>
      <c r="BE217">
        <f>(AK217-AR217)/(AK217-BB217)</f>
        <v>0</v>
      </c>
      <c r="BF217">
        <f>(AR217-AQ217)/(AR217-AJ217)</f>
        <v>0</v>
      </c>
      <c r="BG217">
        <f>(AK217-AR217)/(AK217-AJ217)</f>
        <v>0</v>
      </c>
      <c r="BH217">
        <f>(BD217*BB217/AQ217)</f>
        <v>0</v>
      </c>
      <c r="BI217">
        <f>(1-BH217)</f>
        <v>0</v>
      </c>
      <c r="BJ217">
        <f>$B$11*CH217+$C$11*CI217+$F$11*CJ217*(1-CM217)</f>
        <v>0</v>
      </c>
      <c r="BK217">
        <f>BJ217*BL217</f>
        <v>0</v>
      </c>
      <c r="BL217">
        <f>($B$11*$D$9+$C$11*$D$9+$F$11*((CW217+CO217)/MAX(CW217+CO217+CX217, 0.1)*$I$9+CX217/MAX(CW217+CO217+CX217, 0.1)*$J$9))/($B$11+$C$11+$F$11)</f>
        <v>0</v>
      </c>
      <c r="BM217">
        <f>($B$11*$K$9+$C$11*$K$9+$F$11*((CW217+CO217)/MAX(CW217+CO217+CX217, 0.1)*$P$9+CX217/MAX(CW217+CO217+CX217, 0.1)*$Q$9))/($B$11+$C$11+$F$11)</f>
        <v>0</v>
      </c>
      <c r="BN217">
        <v>6</v>
      </c>
      <c r="BO217">
        <v>0.5</v>
      </c>
      <c r="BP217" t="s">
        <v>272</v>
      </c>
      <c r="BQ217">
        <v>2</v>
      </c>
      <c r="BR217">
        <v>1604418628.6</v>
      </c>
      <c r="BS217">
        <v>630.219</v>
      </c>
      <c r="BT217">
        <v>672.339</v>
      </c>
      <c r="BU217">
        <v>21.7231</v>
      </c>
      <c r="BV217">
        <v>19.9693</v>
      </c>
      <c r="BW217">
        <v>630.105</v>
      </c>
      <c r="BX217">
        <v>21.3955</v>
      </c>
      <c r="BY217">
        <v>500.061</v>
      </c>
      <c r="BZ217">
        <v>100.535</v>
      </c>
      <c r="CA217">
        <v>0.100124</v>
      </c>
      <c r="CB217">
        <v>25.1436</v>
      </c>
      <c r="CC217">
        <v>24.9947</v>
      </c>
      <c r="CD217">
        <v>999.9</v>
      </c>
      <c r="CE217">
        <v>0</v>
      </c>
      <c r="CF217">
        <v>0</v>
      </c>
      <c r="CG217">
        <v>9988.75</v>
      </c>
      <c r="CH217">
        <v>0</v>
      </c>
      <c r="CI217">
        <v>1.06395</v>
      </c>
      <c r="CJ217">
        <v>1199.96</v>
      </c>
      <c r="CK217">
        <v>0.967003</v>
      </c>
      <c r="CL217">
        <v>0.0329973</v>
      </c>
      <c r="CM217">
        <v>0</v>
      </c>
      <c r="CN217">
        <v>2.2363</v>
      </c>
      <c r="CO217">
        <v>0</v>
      </c>
      <c r="CP217">
        <v>9440.14</v>
      </c>
      <c r="CQ217">
        <v>11401.1</v>
      </c>
      <c r="CR217">
        <v>38.062</v>
      </c>
      <c r="CS217">
        <v>41.187</v>
      </c>
      <c r="CT217">
        <v>39.562</v>
      </c>
      <c r="CU217">
        <v>39.875</v>
      </c>
      <c r="CV217">
        <v>38.375</v>
      </c>
      <c r="CW217">
        <v>1160.36</v>
      </c>
      <c r="CX217">
        <v>39.6</v>
      </c>
      <c r="CY217">
        <v>0</v>
      </c>
      <c r="CZ217">
        <v>1604418628.7</v>
      </c>
      <c r="DA217">
        <v>0</v>
      </c>
      <c r="DB217">
        <v>2.616648</v>
      </c>
      <c r="DC217">
        <v>-0.294615395102741</v>
      </c>
      <c r="DD217">
        <v>425.684615303336</v>
      </c>
      <c r="DE217">
        <v>9389.8188</v>
      </c>
      <c r="DF217">
        <v>15</v>
      </c>
      <c r="DG217">
        <v>1604417947.1</v>
      </c>
      <c r="DH217" t="s">
        <v>273</v>
      </c>
      <c r="DI217">
        <v>1604417940.1</v>
      </c>
      <c r="DJ217">
        <v>1604417947.1</v>
      </c>
      <c r="DK217">
        <v>1</v>
      </c>
      <c r="DL217">
        <v>-0.134</v>
      </c>
      <c r="DM217">
        <v>0.013</v>
      </c>
      <c r="DN217">
        <v>0.037</v>
      </c>
      <c r="DO217">
        <v>0.31</v>
      </c>
      <c r="DP217">
        <v>420</v>
      </c>
      <c r="DQ217">
        <v>20</v>
      </c>
      <c r="DR217">
        <v>0.08</v>
      </c>
      <c r="DS217">
        <v>0.06</v>
      </c>
      <c r="DT217">
        <v>0</v>
      </c>
      <c r="DU217">
        <v>0</v>
      </c>
      <c r="DV217" t="s">
        <v>274</v>
      </c>
      <c r="DW217">
        <v>100</v>
      </c>
      <c r="DX217">
        <v>100</v>
      </c>
      <c r="DY217">
        <v>0.114</v>
      </c>
      <c r="DZ217">
        <v>0.3276</v>
      </c>
      <c r="EA217">
        <v>-0.278027610152098</v>
      </c>
      <c r="EB217">
        <v>0.00106189765250334</v>
      </c>
      <c r="EC217">
        <v>-8.23004791133579e-07</v>
      </c>
      <c r="ED217">
        <v>1.95222372915411e-10</v>
      </c>
      <c r="EE217">
        <v>0.0605696754882689</v>
      </c>
      <c r="EF217">
        <v>0.0242991256848972</v>
      </c>
      <c r="EG217">
        <v>-0.00102667963148939</v>
      </c>
      <c r="EH217">
        <v>2.21636158600722e-05</v>
      </c>
      <c r="EI217">
        <v>2</v>
      </c>
      <c r="EJ217">
        <v>2037</v>
      </c>
      <c r="EK217">
        <v>1</v>
      </c>
      <c r="EL217">
        <v>24</v>
      </c>
      <c r="EM217">
        <v>11.5</v>
      </c>
      <c r="EN217">
        <v>11.4</v>
      </c>
      <c r="EO217">
        <v>2</v>
      </c>
      <c r="EP217">
        <v>511.548</v>
      </c>
      <c r="EQ217">
        <v>527.891</v>
      </c>
      <c r="ER217">
        <v>22.7942</v>
      </c>
      <c r="ES217">
        <v>25.4324</v>
      </c>
      <c r="ET217">
        <v>29.9999</v>
      </c>
      <c r="EU217">
        <v>25.308</v>
      </c>
      <c r="EV217">
        <v>25.2717</v>
      </c>
      <c r="EW217">
        <v>30.6134</v>
      </c>
      <c r="EX217">
        <v>26.8481</v>
      </c>
      <c r="EY217">
        <v>100</v>
      </c>
      <c r="EZ217">
        <v>22.7967</v>
      </c>
      <c r="FA217">
        <v>682.39</v>
      </c>
      <c r="FB217">
        <v>20</v>
      </c>
      <c r="FC217">
        <v>102.33</v>
      </c>
      <c r="FD217">
        <v>102.102</v>
      </c>
    </row>
    <row r="218" spans="1:160">
      <c r="A218">
        <v>202</v>
      </c>
      <c r="B218">
        <v>1604418630.6</v>
      </c>
      <c r="C218">
        <v>401.5</v>
      </c>
      <c r="D218" t="s">
        <v>675</v>
      </c>
      <c r="E218" t="s">
        <v>676</v>
      </c>
      <c r="F218">
        <v>1604418630.6</v>
      </c>
      <c r="G218">
        <f>BY218*AE218*(BU218-BV218)/(100*BN218*(1000-AE218*BU218))</f>
        <v>0</v>
      </c>
      <c r="H218">
        <f>BY218*AE218*(BT218-BS218*(1000-AE218*BV218)/(1000-AE218*BU218))/(100*BN218)</f>
        <v>0</v>
      </c>
      <c r="I218">
        <f>BS218 - IF(AE218&gt;1, H218*BN218*100.0/(AG218*CG218), 0)</f>
        <v>0</v>
      </c>
      <c r="J218">
        <f>((P218-G218/2)*I218-H218)/(P218+G218/2)</f>
        <v>0</v>
      </c>
      <c r="K218">
        <f>J218*(BZ218+CA218)/1000.0</f>
        <v>0</v>
      </c>
      <c r="L218">
        <f>(BS218 - IF(AE218&gt;1, H218*BN218*100.0/(AG218*CG218), 0))*(BZ218+CA218)/1000.0</f>
        <v>0</v>
      </c>
      <c r="M218">
        <f>2.0/((1/O218-1/N218)+SIGN(O218)*SQRT((1/O218-1/N218)*(1/O218-1/N218) + 4*BO218/((BO218+1)*(BO218+1))*(2*1/O218*1/N218-1/N218*1/N218)))</f>
        <v>0</v>
      </c>
      <c r="N218">
        <f>IF(LEFT(BP218,1)&lt;&gt;"0",IF(LEFT(BP218,1)="1",3.0,BQ218),$D$5+$E$5*(CG218*BZ218/($K$5*1000))+$F$5*(CG218*BZ218/($K$5*1000))*MAX(MIN(BN218,$J$5),$I$5)*MAX(MIN(BN218,$J$5),$I$5)+$G$5*MAX(MIN(BN218,$J$5),$I$5)*(CG218*BZ218/($K$5*1000))+$H$5*(CG218*BZ218/($K$5*1000))*(CG218*BZ218/($K$5*1000)))</f>
        <v>0</v>
      </c>
      <c r="O218">
        <f>G218*(1000-(1000*0.61365*exp(17.502*S218/(240.97+S218))/(BZ218+CA218)+BU218)/2)/(1000*0.61365*exp(17.502*S218/(240.97+S218))/(BZ218+CA218)-BU218)</f>
        <v>0</v>
      </c>
      <c r="P218">
        <f>1/((BO218+1)/(M218/1.6)+1/(N218/1.37)) + BO218/((BO218+1)/(M218/1.6) + BO218/(N218/1.37))</f>
        <v>0</v>
      </c>
      <c r="Q218">
        <f>(BK218*BM218)</f>
        <v>0</v>
      </c>
      <c r="R218">
        <f>(CB218+(Q218+2*0.95*5.67E-8*(((CB218+$B$7)+273)^4-(CB218+273)^4)-44100*G218)/(1.84*29.3*N218+8*0.95*5.67E-8*(CB218+273)^3))</f>
        <v>0</v>
      </c>
      <c r="S218">
        <f>($C$7*CC218+$D$7*CD218+$E$7*R218)</f>
        <v>0</v>
      </c>
      <c r="T218">
        <f>0.61365*exp(17.502*S218/(240.97+S218))</f>
        <v>0</v>
      </c>
      <c r="U218">
        <f>(V218/W218*100)</f>
        <v>0</v>
      </c>
      <c r="V218">
        <f>BU218*(BZ218+CA218)/1000</f>
        <v>0</v>
      </c>
      <c r="W218">
        <f>0.61365*exp(17.502*CB218/(240.97+CB218))</f>
        <v>0</v>
      </c>
      <c r="X218">
        <f>(T218-BU218*(BZ218+CA218)/1000)</f>
        <v>0</v>
      </c>
      <c r="Y218">
        <f>(-G218*44100)</f>
        <v>0</v>
      </c>
      <c r="Z218">
        <f>2*29.3*N218*0.92*(CB218-S218)</f>
        <v>0</v>
      </c>
      <c r="AA218">
        <f>2*0.95*5.67E-8*(((CB218+$B$7)+273)^4-(S218+273)^4)</f>
        <v>0</v>
      </c>
      <c r="AB218">
        <f>Q218+AA218+Y218+Z218</f>
        <v>0</v>
      </c>
      <c r="AC218">
        <v>0</v>
      </c>
      <c r="AD218">
        <v>0</v>
      </c>
      <c r="AE218">
        <f>IF(AC218*$H$13&gt;=AG218,1.0,(AG218/(AG218-AC218*$H$13)))</f>
        <v>0</v>
      </c>
      <c r="AF218">
        <f>(AE218-1)*100</f>
        <v>0</v>
      </c>
      <c r="AG218">
        <f>MAX(0,($B$13+$C$13*CG218)/(1+$D$13*CG218)*BZ218/(CB218+273)*$E$13)</f>
        <v>0</v>
      </c>
      <c r="AH218" t="s">
        <v>271</v>
      </c>
      <c r="AI218" t="s">
        <v>271</v>
      </c>
      <c r="AJ218">
        <v>0</v>
      </c>
      <c r="AK218">
        <v>0</v>
      </c>
      <c r="AL218">
        <f>AK218-AJ218</f>
        <v>0</v>
      </c>
      <c r="AM218">
        <f>AL218/AK218</f>
        <v>0</v>
      </c>
      <c r="AN218">
        <v>0</v>
      </c>
      <c r="AO218" t="s">
        <v>271</v>
      </c>
      <c r="AP218" t="s">
        <v>271</v>
      </c>
      <c r="AQ218">
        <v>0</v>
      </c>
      <c r="AR218">
        <v>0</v>
      </c>
      <c r="AS218">
        <f>1-AQ218/AR218</f>
        <v>0</v>
      </c>
      <c r="AT218">
        <v>0.5</v>
      </c>
      <c r="AU218">
        <f>BK218</f>
        <v>0</v>
      </c>
      <c r="AV218">
        <f>H218</f>
        <v>0</v>
      </c>
      <c r="AW218">
        <f>AS218*AT218*AU218</f>
        <v>0</v>
      </c>
      <c r="AX218">
        <f>BC218/AR218</f>
        <v>0</v>
      </c>
      <c r="AY218">
        <f>(AV218-AN218)/AU218</f>
        <v>0</v>
      </c>
      <c r="AZ218">
        <f>(AK218-AR218)/AR218</f>
        <v>0</v>
      </c>
      <c r="BA218" t="s">
        <v>271</v>
      </c>
      <c r="BB218">
        <v>0</v>
      </c>
      <c r="BC218">
        <f>AR218-BB218</f>
        <v>0</v>
      </c>
      <c r="BD218">
        <f>(AR218-AQ218)/(AR218-BB218)</f>
        <v>0</v>
      </c>
      <c r="BE218">
        <f>(AK218-AR218)/(AK218-BB218)</f>
        <v>0</v>
      </c>
      <c r="BF218">
        <f>(AR218-AQ218)/(AR218-AJ218)</f>
        <v>0</v>
      </c>
      <c r="BG218">
        <f>(AK218-AR218)/(AK218-AJ218)</f>
        <v>0</v>
      </c>
      <c r="BH218">
        <f>(BD218*BB218/AQ218)</f>
        <v>0</v>
      </c>
      <c r="BI218">
        <f>(1-BH218)</f>
        <v>0</v>
      </c>
      <c r="BJ218">
        <f>$B$11*CH218+$C$11*CI218+$F$11*CJ218*(1-CM218)</f>
        <v>0</v>
      </c>
      <c r="BK218">
        <f>BJ218*BL218</f>
        <v>0</v>
      </c>
      <c r="BL218">
        <f>($B$11*$D$9+$C$11*$D$9+$F$11*((CW218+CO218)/MAX(CW218+CO218+CX218, 0.1)*$I$9+CX218/MAX(CW218+CO218+CX218, 0.1)*$J$9))/($B$11+$C$11+$F$11)</f>
        <v>0</v>
      </c>
      <c r="BM218">
        <f>($B$11*$K$9+$C$11*$K$9+$F$11*((CW218+CO218)/MAX(CW218+CO218+CX218, 0.1)*$P$9+CX218/MAX(CW218+CO218+CX218, 0.1)*$Q$9))/($B$11+$C$11+$F$11)</f>
        <v>0</v>
      </c>
      <c r="BN218">
        <v>6</v>
      </c>
      <c r="BO218">
        <v>0.5</v>
      </c>
      <c r="BP218" t="s">
        <v>272</v>
      </c>
      <c r="BQ218">
        <v>2</v>
      </c>
      <c r="BR218">
        <v>1604418630.6</v>
      </c>
      <c r="BS218">
        <v>633.278</v>
      </c>
      <c r="BT218">
        <v>675.815</v>
      </c>
      <c r="BU218">
        <v>21.7181</v>
      </c>
      <c r="BV218">
        <v>19.9683</v>
      </c>
      <c r="BW218">
        <v>633.164</v>
      </c>
      <c r="BX218">
        <v>21.3906</v>
      </c>
      <c r="BY218">
        <v>499.923</v>
      </c>
      <c r="BZ218">
        <v>100.535</v>
      </c>
      <c r="CA218">
        <v>0.0997868</v>
      </c>
      <c r="CB218">
        <v>25.1431</v>
      </c>
      <c r="CC218">
        <v>24.9977</v>
      </c>
      <c r="CD218">
        <v>999.9</v>
      </c>
      <c r="CE218">
        <v>0</v>
      </c>
      <c r="CF218">
        <v>0</v>
      </c>
      <c r="CG218">
        <v>9997.5</v>
      </c>
      <c r="CH218">
        <v>0</v>
      </c>
      <c r="CI218">
        <v>1.06395</v>
      </c>
      <c r="CJ218">
        <v>1200.26</v>
      </c>
      <c r="CK218">
        <v>0.967011</v>
      </c>
      <c r="CL218">
        <v>0.032989</v>
      </c>
      <c r="CM218">
        <v>0</v>
      </c>
      <c r="CN218">
        <v>2.6912</v>
      </c>
      <c r="CO218">
        <v>0</v>
      </c>
      <c r="CP218">
        <v>9455.29</v>
      </c>
      <c r="CQ218">
        <v>11404</v>
      </c>
      <c r="CR218">
        <v>38.062</v>
      </c>
      <c r="CS218">
        <v>41.187</v>
      </c>
      <c r="CT218">
        <v>39.5</v>
      </c>
      <c r="CU218">
        <v>39.875</v>
      </c>
      <c r="CV218">
        <v>38.375</v>
      </c>
      <c r="CW218">
        <v>1160.66</v>
      </c>
      <c r="CX218">
        <v>39.6</v>
      </c>
      <c r="CY218">
        <v>0</v>
      </c>
      <c r="CZ218">
        <v>1604418630.5</v>
      </c>
      <c r="DA218">
        <v>0</v>
      </c>
      <c r="DB218">
        <v>2.62013076923077</v>
      </c>
      <c r="DC218">
        <v>-0.164382911547946</v>
      </c>
      <c r="DD218">
        <v>426.034529273473</v>
      </c>
      <c r="DE218">
        <v>9400.40423076923</v>
      </c>
      <c r="DF218">
        <v>15</v>
      </c>
      <c r="DG218">
        <v>1604417947.1</v>
      </c>
      <c r="DH218" t="s">
        <v>273</v>
      </c>
      <c r="DI218">
        <v>1604417940.1</v>
      </c>
      <c r="DJ218">
        <v>1604417947.1</v>
      </c>
      <c r="DK218">
        <v>1</v>
      </c>
      <c r="DL218">
        <v>-0.134</v>
      </c>
      <c r="DM218">
        <v>0.013</v>
      </c>
      <c r="DN218">
        <v>0.037</v>
      </c>
      <c r="DO218">
        <v>0.31</v>
      </c>
      <c r="DP218">
        <v>420</v>
      </c>
      <c r="DQ218">
        <v>20</v>
      </c>
      <c r="DR218">
        <v>0.08</v>
      </c>
      <c r="DS218">
        <v>0.06</v>
      </c>
      <c r="DT218">
        <v>0</v>
      </c>
      <c r="DU218">
        <v>0</v>
      </c>
      <c r="DV218" t="s">
        <v>274</v>
      </c>
      <c r="DW218">
        <v>100</v>
      </c>
      <c r="DX218">
        <v>100</v>
      </c>
      <c r="DY218">
        <v>0.114</v>
      </c>
      <c r="DZ218">
        <v>0.3275</v>
      </c>
      <c r="EA218">
        <v>-0.278027610152098</v>
      </c>
      <c r="EB218">
        <v>0.00106189765250334</v>
      </c>
      <c r="EC218">
        <v>-8.23004791133579e-07</v>
      </c>
      <c r="ED218">
        <v>1.95222372915411e-10</v>
      </c>
      <c r="EE218">
        <v>0.0605696754882689</v>
      </c>
      <c r="EF218">
        <v>0.0242991256848972</v>
      </c>
      <c r="EG218">
        <v>-0.00102667963148939</v>
      </c>
      <c r="EH218">
        <v>2.21636158600722e-05</v>
      </c>
      <c r="EI218">
        <v>2</v>
      </c>
      <c r="EJ218">
        <v>2037</v>
      </c>
      <c r="EK218">
        <v>1</v>
      </c>
      <c r="EL218">
        <v>24</v>
      </c>
      <c r="EM218">
        <v>11.5</v>
      </c>
      <c r="EN218">
        <v>11.4</v>
      </c>
      <c r="EO218">
        <v>2</v>
      </c>
      <c r="EP218">
        <v>511.396</v>
      </c>
      <c r="EQ218">
        <v>528.119</v>
      </c>
      <c r="ER218">
        <v>22.796</v>
      </c>
      <c r="ES218">
        <v>25.4324</v>
      </c>
      <c r="ET218">
        <v>29.9999</v>
      </c>
      <c r="EU218">
        <v>25.307</v>
      </c>
      <c r="EV218">
        <v>25.2715</v>
      </c>
      <c r="EW218">
        <v>30.7482</v>
      </c>
      <c r="EX218">
        <v>26.8481</v>
      </c>
      <c r="EY218">
        <v>100</v>
      </c>
      <c r="EZ218">
        <v>22.7967</v>
      </c>
      <c r="FA218">
        <v>687.47</v>
      </c>
      <c r="FB218">
        <v>20</v>
      </c>
      <c r="FC218">
        <v>102.33</v>
      </c>
      <c r="FD218">
        <v>102.103</v>
      </c>
    </row>
    <row r="219" spans="1:160">
      <c r="A219">
        <v>203</v>
      </c>
      <c r="B219">
        <v>1604418632.6</v>
      </c>
      <c r="C219">
        <v>403.5</v>
      </c>
      <c r="D219" t="s">
        <v>677</v>
      </c>
      <c r="E219" t="s">
        <v>678</v>
      </c>
      <c r="F219">
        <v>1604418632.6</v>
      </c>
      <c r="G219">
        <f>BY219*AE219*(BU219-BV219)/(100*BN219*(1000-AE219*BU219))</f>
        <v>0</v>
      </c>
      <c r="H219">
        <f>BY219*AE219*(BT219-BS219*(1000-AE219*BV219)/(1000-AE219*BU219))/(100*BN219)</f>
        <v>0</v>
      </c>
      <c r="I219">
        <f>BS219 - IF(AE219&gt;1, H219*BN219*100.0/(AG219*CG219), 0)</f>
        <v>0</v>
      </c>
      <c r="J219">
        <f>((P219-G219/2)*I219-H219)/(P219+G219/2)</f>
        <v>0</v>
      </c>
      <c r="K219">
        <f>J219*(BZ219+CA219)/1000.0</f>
        <v>0</v>
      </c>
      <c r="L219">
        <f>(BS219 - IF(AE219&gt;1, H219*BN219*100.0/(AG219*CG219), 0))*(BZ219+CA219)/1000.0</f>
        <v>0</v>
      </c>
      <c r="M219">
        <f>2.0/((1/O219-1/N219)+SIGN(O219)*SQRT((1/O219-1/N219)*(1/O219-1/N219) + 4*BO219/((BO219+1)*(BO219+1))*(2*1/O219*1/N219-1/N219*1/N219)))</f>
        <v>0</v>
      </c>
      <c r="N219">
        <f>IF(LEFT(BP219,1)&lt;&gt;"0",IF(LEFT(BP219,1)="1",3.0,BQ219),$D$5+$E$5*(CG219*BZ219/($K$5*1000))+$F$5*(CG219*BZ219/($K$5*1000))*MAX(MIN(BN219,$J$5),$I$5)*MAX(MIN(BN219,$J$5),$I$5)+$G$5*MAX(MIN(BN219,$J$5),$I$5)*(CG219*BZ219/($K$5*1000))+$H$5*(CG219*BZ219/($K$5*1000))*(CG219*BZ219/($K$5*1000)))</f>
        <v>0</v>
      </c>
      <c r="O219">
        <f>G219*(1000-(1000*0.61365*exp(17.502*S219/(240.97+S219))/(BZ219+CA219)+BU219)/2)/(1000*0.61365*exp(17.502*S219/(240.97+S219))/(BZ219+CA219)-BU219)</f>
        <v>0</v>
      </c>
      <c r="P219">
        <f>1/((BO219+1)/(M219/1.6)+1/(N219/1.37)) + BO219/((BO219+1)/(M219/1.6) + BO219/(N219/1.37))</f>
        <v>0</v>
      </c>
      <c r="Q219">
        <f>(BK219*BM219)</f>
        <v>0</v>
      </c>
      <c r="R219">
        <f>(CB219+(Q219+2*0.95*5.67E-8*(((CB219+$B$7)+273)^4-(CB219+273)^4)-44100*G219)/(1.84*29.3*N219+8*0.95*5.67E-8*(CB219+273)^3))</f>
        <v>0</v>
      </c>
      <c r="S219">
        <f>($C$7*CC219+$D$7*CD219+$E$7*R219)</f>
        <v>0</v>
      </c>
      <c r="T219">
        <f>0.61365*exp(17.502*S219/(240.97+S219))</f>
        <v>0</v>
      </c>
      <c r="U219">
        <f>(V219/W219*100)</f>
        <v>0</v>
      </c>
      <c r="V219">
        <f>BU219*(BZ219+CA219)/1000</f>
        <v>0</v>
      </c>
      <c r="W219">
        <f>0.61365*exp(17.502*CB219/(240.97+CB219))</f>
        <v>0</v>
      </c>
      <c r="X219">
        <f>(T219-BU219*(BZ219+CA219)/1000)</f>
        <v>0</v>
      </c>
      <c r="Y219">
        <f>(-G219*44100)</f>
        <v>0</v>
      </c>
      <c r="Z219">
        <f>2*29.3*N219*0.92*(CB219-S219)</f>
        <v>0</v>
      </c>
      <c r="AA219">
        <f>2*0.95*5.67E-8*(((CB219+$B$7)+273)^4-(S219+273)^4)</f>
        <v>0</v>
      </c>
      <c r="AB219">
        <f>Q219+AA219+Y219+Z219</f>
        <v>0</v>
      </c>
      <c r="AC219">
        <v>0</v>
      </c>
      <c r="AD219">
        <v>0</v>
      </c>
      <c r="AE219">
        <f>IF(AC219*$H$13&gt;=AG219,1.0,(AG219/(AG219-AC219*$H$13)))</f>
        <v>0</v>
      </c>
      <c r="AF219">
        <f>(AE219-1)*100</f>
        <v>0</v>
      </c>
      <c r="AG219">
        <f>MAX(0,($B$13+$C$13*CG219)/(1+$D$13*CG219)*BZ219/(CB219+273)*$E$13)</f>
        <v>0</v>
      </c>
      <c r="AH219" t="s">
        <v>271</v>
      </c>
      <c r="AI219" t="s">
        <v>271</v>
      </c>
      <c r="AJ219">
        <v>0</v>
      </c>
      <c r="AK219">
        <v>0</v>
      </c>
      <c r="AL219">
        <f>AK219-AJ219</f>
        <v>0</v>
      </c>
      <c r="AM219">
        <f>AL219/AK219</f>
        <v>0</v>
      </c>
      <c r="AN219">
        <v>0</v>
      </c>
      <c r="AO219" t="s">
        <v>271</v>
      </c>
      <c r="AP219" t="s">
        <v>271</v>
      </c>
      <c r="AQ219">
        <v>0</v>
      </c>
      <c r="AR219">
        <v>0</v>
      </c>
      <c r="AS219">
        <f>1-AQ219/AR219</f>
        <v>0</v>
      </c>
      <c r="AT219">
        <v>0.5</v>
      </c>
      <c r="AU219">
        <f>BK219</f>
        <v>0</v>
      </c>
      <c r="AV219">
        <f>H219</f>
        <v>0</v>
      </c>
      <c r="AW219">
        <f>AS219*AT219*AU219</f>
        <v>0</v>
      </c>
      <c r="AX219">
        <f>BC219/AR219</f>
        <v>0</v>
      </c>
      <c r="AY219">
        <f>(AV219-AN219)/AU219</f>
        <v>0</v>
      </c>
      <c r="AZ219">
        <f>(AK219-AR219)/AR219</f>
        <v>0</v>
      </c>
      <c r="BA219" t="s">
        <v>271</v>
      </c>
      <c r="BB219">
        <v>0</v>
      </c>
      <c r="BC219">
        <f>AR219-BB219</f>
        <v>0</v>
      </c>
      <c r="BD219">
        <f>(AR219-AQ219)/(AR219-BB219)</f>
        <v>0</v>
      </c>
      <c r="BE219">
        <f>(AK219-AR219)/(AK219-BB219)</f>
        <v>0</v>
      </c>
      <c r="BF219">
        <f>(AR219-AQ219)/(AR219-AJ219)</f>
        <v>0</v>
      </c>
      <c r="BG219">
        <f>(AK219-AR219)/(AK219-AJ219)</f>
        <v>0</v>
      </c>
      <c r="BH219">
        <f>(BD219*BB219/AQ219)</f>
        <v>0</v>
      </c>
      <c r="BI219">
        <f>(1-BH219)</f>
        <v>0</v>
      </c>
      <c r="BJ219">
        <f>$B$11*CH219+$C$11*CI219+$F$11*CJ219*(1-CM219)</f>
        <v>0</v>
      </c>
      <c r="BK219">
        <f>BJ219*BL219</f>
        <v>0</v>
      </c>
      <c r="BL219">
        <f>($B$11*$D$9+$C$11*$D$9+$F$11*((CW219+CO219)/MAX(CW219+CO219+CX219, 0.1)*$I$9+CX219/MAX(CW219+CO219+CX219, 0.1)*$J$9))/($B$11+$C$11+$F$11)</f>
        <v>0</v>
      </c>
      <c r="BM219">
        <f>($B$11*$K$9+$C$11*$K$9+$F$11*((CW219+CO219)/MAX(CW219+CO219+CX219, 0.1)*$P$9+CX219/MAX(CW219+CO219+CX219, 0.1)*$Q$9))/($B$11+$C$11+$F$11)</f>
        <v>0</v>
      </c>
      <c r="BN219">
        <v>6</v>
      </c>
      <c r="BO219">
        <v>0.5</v>
      </c>
      <c r="BP219" t="s">
        <v>272</v>
      </c>
      <c r="BQ219">
        <v>2</v>
      </c>
      <c r="BR219">
        <v>1604418632.6</v>
      </c>
      <c r="BS219">
        <v>636.442</v>
      </c>
      <c r="BT219">
        <v>679.164</v>
      </c>
      <c r="BU219">
        <v>21.7161</v>
      </c>
      <c r="BV219">
        <v>19.9686</v>
      </c>
      <c r="BW219">
        <v>636.327</v>
      </c>
      <c r="BX219">
        <v>21.3886</v>
      </c>
      <c r="BY219">
        <v>500.015</v>
      </c>
      <c r="BZ219">
        <v>100.534</v>
      </c>
      <c r="CA219">
        <v>0.0998111</v>
      </c>
      <c r="CB219">
        <v>25.1436</v>
      </c>
      <c r="CC219">
        <v>24.9858</v>
      </c>
      <c r="CD219">
        <v>999.9</v>
      </c>
      <c r="CE219">
        <v>0</v>
      </c>
      <c r="CF219">
        <v>0</v>
      </c>
      <c r="CG219">
        <v>10041.9</v>
      </c>
      <c r="CH219">
        <v>0</v>
      </c>
      <c r="CI219">
        <v>1.06395</v>
      </c>
      <c r="CJ219">
        <v>1199.96</v>
      </c>
      <c r="CK219">
        <v>0.967003</v>
      </c>
      <c r="CL219">
        <v>0.0329973</v>
      </c>
      <c r="CM219">
        <v>0</v>
      </c>
      <c r="CN219">
        <v>2.9453</v>
      </c>
      <c r="CO219">
        <v>0</v>
      </c>
      <c r="CP219">
        <v>9464.26</v>
      </c>
      <c r="CQ219">
        <v>11401</v>
      </c>
      <c r="CR219">
        <v>38.062</v>
      </c>
      <c r="CS219">
        <v>41.187</v>
      </c>
      <c r="CT219">
        <v>39.562</v>
      </c>
      <c r="CU219">
        <v>39.875</v>
      </c>
      <c r="CV219">
        <v>38.375</v>
      </c>
      <c r="CW219">
        <v>1160.36</v>
      </c>
      <c r="CX219">
        <v>39.6</v>
      </c>
      <c r="CY219">
        <v>0</v>
      </c>
      <c r="CZ219">
        <v>1604418632.3</v>
      </c>
      <c r="DA219">
        <v>0</v>
      </c>
      <c r="DB219">
        <v>2.63958</v>
      </c>
      <c r="DC219">
        <v>-0.229723090213765</v>
      </c>
      <c r="DD219">
        <v>418.951539035302</v>
      </c>
      <c r="DE219">
        <v>9415.1616</v>
      </c>
      <c r="DF219">
        <v>15</v>
      </c>
      <c r="DG219">
        <v>1604417947.1</v>
      </c>
      <c r="DH219" t="s">
        <v>273</v>
      </c>
      <c r="DI219">
        <v>1604417940.1</v>
      </c>
      <c r="DJ219">
        <v>1604417947.1</v>
      </c>
      <c r="DK219">
        <v>1</v>
      </c>
      <c r="DL219">
        <v>-0.134</v>
      </c>
      <c r="DM219">
        <v>0.013</v>
      </c>
      <c r="DN219">
        <v>0.037</v>
      </c>
      <c r="DO219">
        <v>0.31</v>
      </c>
      <c r="DP219">
        <v>420</v>
      </c>
      <c r="DQ219">
        <v>20</v>
      </c>
      <c r="DR219">
        <v>0.08</v>
      </c>
      <c r="DS219">
        <v>0.06</v>
      </c>
      <c r="DT219">
        <v>0</v>
      </c>
      <c r="DU219">
        <v>0</v>
      </c>
      <c r="DV219" t="s">
        <v>274</v>
      </c>
      <c r="DW219">
        <v>100</v>
      </c>
      <c r="DX219">
        <v>100</v>
      </c>
      <c r="DY219">
        <v>0.115</v>
      </c>
      <c r="DZ219">
        <v>0.3275</v>
      </c>
      <c r="EA219">
        <v>-0.278027610152098</v>
      </c>
      <c r="EB219">
        <v>0.00106189765250334</v>
      </c>
      <c r="EC219">
        <v>-8.23004791133579e-07</v>
      </c>
      <c r="ED219">
        <v>1.95222372915411e-10</v>
      </c>
      <c r="EE219">
        <v>0.0605696754882689</v>
      </c>
      <c r="EF219">
        <v>0.0242991256848972</v>
      </c>
      <c r="EG219">
        <v>-0.00102667963148939</v>
      </c>
      <c r="EH219">
        <v>2.21636158600722e-05</v>
      </c>
      <c r="EI219">
        <v>2</v>
      </c>
      <c r="EJ219">
        <v>2037</v>
      </c>
      <c r="EK219">
        <v>1</v>
      </c>
      <c r="EL219">
        <v>24</v>
      </c>
      <c r="EM219">
        <v>11.5</v>
      </c>
      <c r="EN219">
        <v>11.4</v>
      </c>
      <c r="EO219">
        <v>2</v>
      </c>
      <c r="EP219">
        <v>511.548</v>
      </c>
      <c r="EQ219">
        <v>527.966</v>
      </c>
      <c r="ER219">
        <v>22.7975</v>
      </c>
      <c r="ES219">
        <v>25.4319</v>
      </c>
      <c r="ET219">
        <v>29.9999</v>
      </c>
      <c r="EU219">
        <v>25.3064</v>
      </c>
      <c r="EV219">
        <v>25.2715</v>
      </c>
      <c r="EW219">
        <v>30.8342</v>
      </c>
      <c r="EX219">
        <v>26.8481</v>
      </c>
      <c r="EY219">
        <v>100</v>
      </c>
      <c r="EZ219">
        <v>22.7967</v>
      </c>
      <c r="FA219">
        <v>687.47</v>
      </c>
      <c r="FB219">
        <v>20</v>
      </c>
      <c r="FC219">
        <v>102.33</v>
      </c>
      <c r="FD219">
        <v>102.102</v>
      </c>
    </row>
    <row r="220" spans="1:160">
      <c r="A220">
        <v>204</v>
      </c>
      <c r="B220">
        <v>1604418634.6</v>
      </c>
      <c r="C220">
        <v>405.5</v>
      </c>
      <c r="D220" t="s">
        <v>679</v>
      </c>
      <c r="E220" t="s">
        <v>680</v>
      </c>
      <c r="F220">
        <v>1604418634.6</v>
      </c>
      <c r="G220">
        <f>BY220*AE220*(BU220-BV220)/(100*BN220*(1000-AE220*BU220))</f>
        <v>0</v>
      </c>
      <c r="H220">
        <f>BY220*AE220*(BT220-BS220*(1000-AE220*BV220)/(1000-AE220*BU220))/(100*BN220)</f>
        <v>0</v>
      </c>
      <c r="I220">
        <f>BS220 - IF(AE220&gt;1, H220*BN220*100.0/(AG220*CG220), 0)</f>
        <v>0</v>
      </c>
      <c r="J220">
        <f>((P220-G220/2)*I220-H220)/(P220+G220/2)</f>
        <v>0</v>
      </c>
      <c r="K220">
        <f>J220*(BZ220+CA220)/1000.0</f>
        <v>0</v>
      </c>
      <c r="L220">
        <f>(BS220 - IF(AE220&gt;1, H220*BN220*100.0/(AG220*CG220), 0))*(BZ220+CA220)/1000.0</f>
        <v>0</v>
      </c>
      <c r="M220">
        <f>2.0/((1/O220-1/N220)+SIGN(O220)*SQRT((1/O220-1/N220)*(1/O220-1/N220) + 4*BO220/((BO220+1)*(BO220+1))*(2*1/O220*1/N220-1/N220*1/N220)))</f>
        <v>0</v>
      </c>
      <c r="N220">
        <f>IF(LEFT(BP220,1)&lt;&gt;"0",IF(LEFT(BP220,1)="1",3.0,BQ220),$D$5+$E$5*(CG220*BZ220/($K$5*1000))+$F$5*(CG220*BZ220/($K$5*1000))*MAX(MIN(BN220,$J$5),$I$5)*MAX(MIN(BN220,$J$5),$I$5)+$G$5*MAX(MIN(BN220,$J$5),$I$5)*(CG220*BZ220/($K$5*1000))+$H$5*(CG220*BZ220/($K$5*1000))*(CG220*BZ220/($K$5*1000)))</f>
        <v>0</v>
      </c>
      <c r="O220">
        <f>G220*(1000-(1000*0.61365*exp(17.502*S220/(240.97+S220))/(BZ220+CA220)+BU220)/2)/(1000*0.61365*exp(17.502*S220/(240.97+S220))/(BZ220+CA220)-BU220)</f>
        <v>0</v>
      </c>
      <c r="P220">
        <f>1/((BO220+1)/(M220/1.6)+1/(N220/1.37)) + BO220/((BO220+1)/(M220/1.6) + BO220/(N220/1.37))</f>
        <v>0</v>
      </c>
      <c r="Q220">
        <f>(BK220*BM220)</f>
        <v>0</v>
      </c>
      <c r="R220">
        <f>(CB220+(Q220+2*0.95*5.67E-8*(((CB220+$B$7)+273)^4-(CB220+273)^4)-44100*G220)/(1.84*29.3*N220+8*0.95*5.67E-8*(CB220+273)^3))</f>
        <v>0</v>
      </c>
      <c r="S220">
        <f>($C$7*CC220+$D$7*CD220+$E$7*R220)</f>
        <v>0</v>
      </c>
      <c r="T220">
        <f>0.61365*exp(17.502*S220/(240.97+S220))</f>
        <v>0</v>
      </c>
      <c r="U220">
        <f>(V220/W220*100)</f>
        <v>0</v>
      </c>
      <c r="V220">
        <f>BU220*(BZ220+CA220)/1000</f>
        <v>0</v>
      </c>
      <c r="W220">
        <f>0.61365*exp(17.502*CB220/(240.97+CB220))</f>
        <v>0</v>
      </c>
      <c r="X220">
        <f>(T220-BU220*(BZ220+CA220)/1000)</f>
        <v>0</v>
      </c>
      <c r="Y220">
        <f>(-G220*44100)</f>
        <v>0</v>
      </c>
      <c r="Z220">
        <f>2*29.3*N220*0.92*(CB220-S220)</f>
        <v>0</v>
      </c>
      <c r="AA220">
        <f>2*0.95*5.67E-8*(((CB220+$B$7)+273)^4-(S220+273)^4)</f>
        <v>0</v>
      </c>
      <c r="AB220">
        <f>Q220+AA220+Y220+Z220</f>
        <v>0</v>
      </c>
      <c r="AC220">
        <v>0</v>
      </c>
      <c r="AD220">
        <v>0</v>
      </c>
      <c r="AE220">
        <f>IF(AC220*$H$13&gt;=AG220,1.0,(AG220/(AG220-AC220*$H$13)))</f>
        <v>0</v>
      </c>
      <c r="AF220">
        <f>(AE220-1)*100</f>
        <v>0</v>
      </c>
      <c r="AG220">
        <f>MAX(0,($B$13+$C$13*CG220)/(1+$D$13*CG220)*BZ220/(CB220+273)*$E$13)</f>
        <v>0</v>
      </c>
      <c r="AH220" t="s">
        <v>271</v>
      </c>
      <c r="AI220" t="s">
        <v>271</v>
      </c>
      <c r="AJ220">
        <v>0</v>
      </c>
      <c r="AK220">
        <v>0</v>
      </c>
      <c r="AL220">
        <f>AK220-AJ220</f>
        <v>0</v>
      </c>
      <c r="AM220">
        <f>AL220/AK220</f>
        <v>0</v>
      </c>
      <c r="AN220">
        <v>0</v>
      </c>
      <c r="AO220" t="s">
        <v>271</v>
      </c>
      <c r="AP220" t="s">
        <v>271</v>
      </c>
      <c r="AQ220">
        <v>0</v>
      </c>
      <c r="AR220">
        <v>0</v>
      </c>
      <c r="AS220">
        <f>1-AQ220/AR220</f>
        <v>0</v>
      </c>
      <c r="AT220">
        <v>0.5</v>
      </c>
      <c r="AU220">
        <f>BK220</f>
        <v>0</v>
      </c>
      <c r="AV220">
        <f>H220</f>
        <v>0</v>
      </c>
      <c r="AW220">
        <f>AS220*AT220*AU220</f>
        <v>0</v>
      </c>
      <c r="AX220">
        <f>BC220/AR220</f>
        <v>0</v>
      </c>
      <c r="AY220">
        <f>(AV220-AN220)/AU220</f>
        <v>0</v>
      </c>
      <c r="AZ220">
        <f>(AK220-AR220)/AR220</f>
        <v>0</v>
      </c>
      <c r="BA220" t="s">
        <v>271</v>
      </c>
      <c r="BB220">
        <v>0</v>
      </c>
      <c r="BC220">
        <f>AR220-BB220</f>
        <v>0</v>
      </c>
      <c r="BD220">
        <f>(AR220-AQ220)/(AR220-BB220)</f>
        <v>0</v>
      </c>
      <c r="BE220">
        <f>(AK220-AR220)/(AK220-BB220)</f>
        <v>0</v>
      </c>
      <c r="BF220">
        <f>(AR220-AQ220)/(AR220-AJ220)</f>
        <v>0</v>
      </c>
      <c r="BG220">
        <f>(AK220-AR220)/(AK220-AJ220)</f>
        <v>0</v>
      </c>
      <c r="BH220">
        <f>(BD220*BB220/AQ220)</f>
        <v>0</v>
      </c>
      <c r="BI220">
        <f>(1-BH220)</f>
        <v>0</v>
      </c>
      <c r="BJ220">
        <f>$B$11*CH220+$C$11*CI220+$F$11*CJ220*(1-CM220)</f>
        <v>0</v>
      </c>
      <c r="BK220">
        <f>BJ220*BL220</f>
        <v>0</v>
      </c>
      <c r="BL220">
        <f>($B$11*$D$9+$C$11*$D$9+$F$11*((CW220+CO220)/MAX(CW220+CO220+CX220, 0.1)*$I$9+CX220/MAX(CW220+CO220+CX220, 0.1)*$J$9))/($B$11+$C$11+$F$11)</f>
        <v>0</v>
      </c>
      <c r="BM220">
        <f>($B$11*$K$9+$C$11*$K$9+$F$11*((CW220+CO220)/MAX(CW220+CO220+CX220, 0.1)*$P$9+CX220/MAX(CW220+CO220+CX220, 0.1)*$Q$9))/($B$11+$C$11+$F$11)</f>
        <v>0</v>
      </c>
      <c r="BN220">
        <v>6</v>
      </c>
      <c r="BO220">
        <v>0.5</v>
      </c>
      <c r="BP220" t="s">
        <v>272</v>
      </c>
      <c r="BQ220">
        <v>2</v>
      </c>
      <c r="BR220">
        <v>1604418634.6</v>
      </c>
      <c r="BS220">
        <v>639.586</v>
      </c>
      <c r="BT220">
        <v>682.462</v>
      </c>
      <c r="BU220">
        <v>21.7139</v>
      </c>
      <c r="BV220">
        <v>19.9685</v>
      </c>
      <c r="BW220">
        <v>639.471</v>
      </c>
      <c r="BX220">
        <v>21.3865</v>
      </c>
      <c r="BY220">
        <v>500.065</v>
      </c>
      <c r="BZ220">
        <v>100.535</v>
      </c>
      <c r="CA220">
        <v>0.100116</v>
      </c>
      <c r="CB220">
        <v>25.1441</v>
      </c>
      <c r="CC220">
        <v>24.9891</v>
      </c>
      <c r="CD220">
        <v>999.9</v>
      </c>
      <c r="CE220">
        <v>0</v>
      </c>
      <c r="CF220">
        <v>0</v>
      </c>
      <c r="CG220">
        <v>10015.6</v>
      </c>
      <c r="CH220">
        <v>0</v>
      </c>
      <c r="CI220">
        <v>1.06395</v>
      </c>
      <c r="CJ220">
        <v>1199.96</v>
      </c>
      <c r="CK220">
        <v>0.967003</v>
      </c>
      <c r="CL220">
        <v>0.0329973</v>
      </c>
      <c r="CM220">
        <v>0</v>
      </c>
      <c r="CN220">
        <v>2.5911</v>
      </c>
      <c r="CO220">
        <v>0</v>
      </c>
      <c r="CP220">
        <v>9480.66</v>
      </c>
      <c r="CQ220">
        <v>11401</v>
      </c>
      <c r="CR220">
        <v>38.062</v>
      </c>
      <c r="CS220">
        <v>41.187</v>
      </c>
      <c r="CT220">
        <v>39.562</v>
      </c>
      <c r="CU220">
        <v>39.875</v>
      </c>
      <c r="CV220">
        <v>38.375</v>
      </c>
      <c r="CW220">
        <v>1160.36</v>
      </c>
      <c r="CX220">
        <v>39.6</v>
      </c>
      <c r="CY220">
        <v>0</v>
      </c>
      <c r="CZ220">
        <v>1604418634.7</v>
      </c>
      <c r="DA220">
        <v>0</v>
      </c>
      <c r="DB220">
        <v>2.633184</v>
      </c>
      <c r="DC220">
        <v>-0.0085077087237255</v>
      </c>
      <c r="DD220">
        <v>413.651538437436</v>
      </c>
      <c r="DE220">
        <v>9431.7392</v>
      </c>
      <c r="DF220">
        <v>15</v>
      </c>
      <c r="DG220">
        <v>1604417947.1</v>
      </c>
      <c r="DH220" t="s">
        <v>273</v>
      </c>
      <c r="DI220">
        <v>1604417940.1</v>
      </c>
      <c r="DJ220">
        <v>1604417947.1</v>
      </c>
      <c r="DK220">
        <v>1</v>
      </c>
      <c r="DL220">
        <v>-0.134</v>
      </c>
      <c r="DM220">
        <v>0.013</v>
      </c>
      <c r="DN220">
        <v>0.037</v>
      </c>
      <c r="DO220">
        <v>0.31</v>
      </c>
      <c r="DP220">
        <v>420</v>
      </c>
      <c r="DQ220">
        <v>20</v>
      </c>
      <c r="DR220">
        <v>0.08</v>
      </c>
      <c r="DS220">
        <v>0.06</v>
      </c>
      <c r="DT220">
        <v>0</v>
      </c>
      <c r="DU220">
        <v>0</v>
      </c>
      <c r="DV220" t="s">
        <v>274</v>
      </c>
      <c r="DW220">
        <v>100</v>
      </c>
      <c r="DX220">
        <v>100</v>
      </c>
      <c r="DY220">
        <v>0.115</v>
      </c>
      <c r="DZ220">
        <v>0.3274</v>
      </c>
      <c r="EA220">
        <v>-0.278027610152098</v>
      </c>
      <c r="EB220">
        <v>0.00106189765250334</v>
      </c>
      <c r="EC220">
        <v>-8.23004791133579e-07</v>
      </c>
      <c r="ED220">
        <v>1.95222372915411e-10</v>
      </c>
      <c r="EE220">
        <v>0.0605696754882689</v>
      </c>
      <c r="EF220">
        <v>0.0242991256848972</v>
      </c>
      <c r="EG220">
        <v>-0.00102667963148939</v>
      </c>
      <c r="EH220">
        <v>2.21636158600722e-05</v>
      </c>
      <c r="EI220">
        <v>2</v>
      </c>
      <c r="EJ220">
        <v>2037</v>
      </c>
      <c r="EK220">
        <v>1</v>
      </c>
      <c r="EL220">
        <v>24</v>
      </c>
      <c r="EM220">
        <v>11.6</v>
      </c>
      <c r="EN220">
        <v>11.5</v>
      </c>
      <c r="EO220">
        <v>2</v>
      </c>
      <c r="EP220">
        <v>511.577</v>
      </c>
      <c r="EQ220">
        <v>527.889</v>
      </c>
      <c r="ER220">
        <v>22.7987</v>
      </c>
      <c r="ES220">
        <v>25.4308</v>
      </c>
      <c r="ET220">
        <v>29.9999</v>
      </c>
      <c r="EU220">
        <v>25.3064</v>
      </c>
      <c r="EV220">
        <v>25.2715</v>
      </c>
      <c r="EW220">
        <v>30.9885</v>
      </c>
      <c r="EX220">
        <v>26.8481</v>
      </c>
      <c r="EY220">
        <v>100</v>
      </c>
      <c r="EZ220">
        <v>22.802</v>
      </c>
      <c r="FA220">
        <v>692.53</v>
      </c>
      <c r="FB220">
        <v>20</v>
      </c>
      <c r="FC220">
        <v>102.332</v>
      </c>
      <c r="FD220">
        <v>102.104</v>
      </c>
    </row>
    <row r="221" spans="1:160">
      <c r="A221">
        <v>205</v>
      </c>
      <c r="B221">
        <v>1604418636.6</v>
      </c>
      <c r="C221">
        <v>407.5</v>
      </c>
      <c r="D221" t="s">
        <v>681</v>
      </c>
      <c r="E221" t="s">
        <v>682</v>
      </c>
      <c r="F221">
        <v>1604418636.6</v>
      </c>
      <c r="G221">
        <f>BY221*AE221*(BU221-BV221)/(100*BN221*(1000-AE221*BU221))</f>
        <v>0</v>
      </c>
      <c r="H221">
        <f>BY221*AE221*(BT221-BS221*(1000-AE221*BV221)/(1000-AE221*BU221))/(100*BN221)</f>
        <v>0</v>
      </c>
      <c r="I221">
        <f>BS221 - IF(AE221&gt;1, H221*BN221*100.0/(AG221*CG221), 0)</f>
        <v>0</v>
      </c>
      <c r="J221">
        <f>((P221-G221/2)*I221-H221)/(P221+G221/2)</f>
        <v>0</v>
      </c>
      <c r="K221">
        <f>J221*(BZ221+CA221)/1000.0</f>
        <v>0</v>
      </c>
      <c r="L221">
        <f>(BS221 - IF(AE221&gt;1, H221*BN221*100.0/(AG221*CG221), 0))*(BZ221+CA221)/1000.0</f>
        <v>0</v>
      </c>
      <c r="M221">
        <f>2.0/((1/O221-1/N221)+SIGN(O221)*SQRT((1/O221-1/N221)*(1/O221-1/N221) + 4*BO221/((BO221+1)*(BO221+1))*(2*1/O221*1/N221-1/N221*1/N221)))</f>
        <v>0</v>
      </c>
      <c r="N221">
        <f>IF(LEFT(BP221,1)&lt;&gt;"0",IF(LEFT(BP221,1)="1",3.0,BQ221),$D$5+$E$5*(CG221*BZ221/($K$5*1000))+$F$5*(CG221*BZ221/($K$5*1000))*MAX(MIN(BN221,$J$5),$I$5)*MAX(MIN(BN221,$J$5),$I$5)+$G$5*MAX(MIN(BN221,$J$5),$I$5)*(CG221*BZ221/($K$5*1000))+$H$5*(CG221*BZ221/($K$5*1000))*(CG221*BZ221/($K$5*1000)))</f>
        <v>0</v>
      </c>
      <c r="O221">
        <f>G221*(1000-(1000*0.61365*exp(17.502*S221/(240.97+S221))/(BZ221+CA221)+BU221)/2)/(1000*0.61365*exp(17.502*S221/(240.97+S221))/(BZ221+CA221)-BU221)</f>
        <v>0</v>
      </c>
      <c r="P221">
        <f>1/((BO221+1)/(M221/1.6)+1/(N221/1.37)) + BO221/((BO221+1)/(M221/1.6) + BO221/(N221/1.37))</f>
        <v>0</v>
      </c>
      <c r="Q221">
        <f>(BK221*BM221)</f>
        <v>0</v>
      </c>
      <c r="R221">
        <f>(CB221+(Q221+2*0.95*5.67E-8*(((CB221+$B$7)+273)^4-(CB221+273)^4)-44100*G221)/(1.84*29.3*N221+8*0.95*5.67E-8*(CB221+273)^3))</f>
        <v>0</v>
      </c>
      <c r="S221">
        <f>($C$7*CC221+$D$7*CD221+$E$7*R221)</f>
        <v>0</v>
      </c>
      <c r="T221">
        <f>0.61365*exp(17.502*S221/(240.97+S221))</f>
        <v>0</v>
      </c>
      <c r="U221">
        <f>(V221/W221*100)</f>
        <v>0</v>
      </c>
      <c r="V221">
        <f>BU221*(BZ221+CA221)/1000</f>
        <v>0</v>
      </c>
      <c r="W221">
        <f>0.61365*exp(17.502*CB221/(240.97+CB221))</f>
        <v>0</v>
      </c>
      <c r="X221">
        <f>(T221-BU221*(BZ221+CA221)/1000)</f>
        <v>0</v>
      </c>
      <c r="Y221">
        <f>(-G221*44100)</f>
        <v>0</v>
      </c>
      <c r="Z221">
        <f>2*29.3*N221*0.92*(CB221-S221)</f>
        <v>0</v>
      </c>
      <c r="AA221">
        <f>2*0.95*5.67E-8*(((CB221+$B$7)+273)^4-(S221+273)^4)</f>
        <v>0</v>
      </c>
      <c r="AB221">
        <f>Q221+AA221+Y221+Z221</f>
        <v>0</v>
      </c>
      <c r="AC221">
        <v>0</v>
      </c>
      <c r="AD221">
        <v>0</v>
      </c>
      <c r="AE221">
        <f>IF(AC221*$H$13&gt;=AG221,1.0,(AG221/(AG221-AC221*$H$13)))</f>
        <v>0</v>
      </c>
      <c r="AF221">
        <f>(AE221-1)*100</f>
        <v>0</v>
      </c>
      <c r="AG221">
        <f>MAX(0,($B$13+$C$13*CG221)/(1+$D$13*CG221)*BZ221/(CB221+273)*$E$13)</f>
        <v>0</v>
      </c>
      <c r="AH221" t="s">
        <v>271</v>
      </c>
      <c r="AI221" t="s">
        <v>271</v>
      </c>
      <c r="AJ221">
        <v>0</v>
      </c>
      <c r="AK221">
        <v>0</v>
      </c>
      <c r="AL221">
        <f>AK221-AJ221</f>
        <v>0</v>
      </c>
      <c r="AM221">
        <f>AL221/AK221</f>
        <v>0</v>
      </c>
      <c r="AN221">
        <v>0</v>
      </c>
      <c r="AO221" t="s">
        <v>271</v>
      </c>
      <c r="AP221" t="s">
        <v>271</v>
      </c>
      <c r="AQ221">
        <v>0</v>
      </c>
      <c r="AR221">
        <v>0</v>
      </c>
      <c r="AS221">
        <f>1-AQ221/AR221</f>
        <v>0</v>
      </c>
      <c r="AT221">
        <v>0.5</v>
      </c>
      <c r="AU221">
        <f>BK221</f>
        <v>0</v>
      </c>
      <c r="AV221">
        <f>H221</f>
        <v>0</v>
      </c>
      <c r="AW221">
        <f>AS221*AT221*AU221</f>
        <v>0</v>
      </c>
      <c r="AX221">
        <f>BC221/AR221</f>
        <v>0</v>
      </c>
      <c r="AY221">
        <f>(AV221-AN221)/AU221</f>
        <v>0</v>
      </c>
      <c r="AZ221">
        <f>(AK221-AR221)/AR221</f>
        <v>0</v>
      </c>
      <c r="BA221" t="s">
        <v>271</v>
      </c>
      <c r="BB221">
        <v>0</v>
      </c>
      <c r="BC221">
        <f>AR221-BB221</f>
        <v>0</v>
      </c>
      <c r="BD221">
        <f>(AR221-AQ221)/(AR221-BB221)</f>
        <v>0</v>
      </c>
      <c r="BE221">
        <f>(AK221-AR221)/(AK221-BB221)</f>
        <v>0</v>
      </c>
      <c r="BF221">
        <f>(AR221-AQ221)/(AR221-AJ221)</f>
        <v>0</v>
      </c>
      <c r="BG221">
        <f>(AK221-AR221)/(AK221-AJ221)</f>
        <v>0</v>
      </c>
      <c r="BH221">
        <f>(BD221*BB221/AQ221)</f>
        <v>0</v>
      </c>
      <c r="BI221">
        <f>(1-BH221)</f>
        <v>0</v>
      </c>
      <c r="BJ221">
        <f>$B$11*CH221+$C$11*CI221+$F$11*CJ221*(1-CM221)</f>
        <v>0</v>
      </c>
      <c r="BK221">
        <f>BJ221*BL221</f>
        <v>0</v>
      </c>
      <c r="BL221">
        <f>($B$11*$D$9+$C$11*$D$9+$F$11*((CW221+CO221)/MAX(CW221+CO221+CX221, 0.1)*$I$9+CX221/MAX(CW221+CO221+CX221, 0.1)*$J$9))/($B$11+$C$11+$F$11)</f>
        <v>0</v>
      </c>
      <c r="BM221">
        <f>($B$11*$K$9+$C$11*$K$9+$F$11*((CW221+CO221)/MAX(CW221+CO221+CX221, 0.1)*$P$9+CX221/MAX(CW221+CO221+CX221, 0.1)*$Q$9))/($B$11+$C$11+$F$11)</f>
        <v>0</v>
      </c>
      <c r="BN221">
        <v>6</v>
      </c>
      <c r="BO221">
        <v>0.5</v>
      </c>
      <c r="BP221" t="s">
        <v>272</v>
      </c>
      <c r="BQ221">
        <v>2</v>
      </c>
      <c r="BR221">
        <v>1604418636.6</v>
      </c>
      <c r="BS221">
        <v>642.734</v>
      </c>
      <c r="BT221">
        <v>685.884</v>
      </c>
      <c r="BU221">
        <v>21.7105</v>
      </c>
      <c r="BV221">
        <v>19.9682</v>
      </c>
      <c r="BW221">
        <v>642.617</v>
      </c>
      <c r="BX221">
        <v>21.3831</v>
      </c>
      <c r="BY221">
        <v>499.952</v>
      </c>
      <c r="BZ221">
        <v>100.535</v>
      </c>
      <c r="CA221">
        <v>0.100006</v>
      </c>
      <c r="CB221">
        <v>25.1452</v>
      </c>
      <c r="CC221">
        <v>25.0049</v>
      </c>
      <c r="CD221">
        <v>999.9</v>
      </c>
      <c r="CE221">
        <v>0</v>
      </c>
      <c r="CF221">
        <v>0</v>
      </c>
      <c r="CG221">
        <v>9973.75</v>
      </c>
      <c r="CH221">
        <v>0</v>
      </c>
      <c r="CI221">
        <v>1.06395</v>
      </c>
      <c r="CJ221">
        <v>1199.97</v>
      </c>
      <c r="CK221">
        <v>0.967003</v>
      </c>
      <c r="CL221">
        <v>0.0329973</v>
      </c>
      <c r="CM221">
        <v>0</v>
      </c>
      <c r="CN221">
        <v>2.3125</v>
      </c>
      <c r="CO221">
        <v>0</v>
      </c>
      <c r="CP221">
        <v>9493</v>
      </c>
      <c r="CQ221">
        <v>11401.1</v>
      </c>
      <c r="CR221">
        <v>38.062</v>
      </c>
      <c r="CS221">
        <v>41.187</v>
      </c>
      <c r="CT221">
        <v>39.562</v>
      </c>
      <c r="CU221">
        <v>39.875</v>
      </c>
      <c r="CV221">
        <v>38.375</v>
      </c>
      <c r="CW221">
        <v>1160.37</v>
      </c>
      <c r="CX221">
        <v>39.6</v>
      </c>
      <c r="CY221">
        <v>0</v>
      </c>
      <c r="CZ221">
        <v>1604418636.5</v>
      </c>
      <c r="DA221">
        <v>0</v>
      </c>
      <c r="DB221">
        <v>2.6285</v>
      </c>
      <c r="DC221">
        <v>0.0483281927751903</v>
      </c>
      <c r="DD221">
        <v>411.261196033077</v>
      </c>
      <c r="DE221">
        <v>9442.165</v>
      </c>
      <c r="DF221">
        <v>15</v>
      </c>
      <c r="DG221">
        <v>1604417947.1</v>
      </c>
      <c r="DH221" t="s">
        <v>273</v>
      </c>
      <c r="DI221">
        <v>1604417940.1</v>
      </c>
      <c r="DJ221">
        <v>1604417947.1</v>
      </c>
      <c r="DK221">
        <v>1</v>
      </c>
      <c r="DL221">
        <v>-0.134</v>
      </c>
      <c r="DM221">
        <v>0.013</v>
      </c>
      <c r="DN221">
        <v>0.037</v>
      </c>
      <c r="DO221">
        <v>0.31</v>
      </c>
      <c r="DP221">
        <v>420</v>
      </c>
      <c r="DQ221">
        <v>20</v>
      </c>
      <c r="DR221">
        <v>0.08</v>
      </c>
      <c r="DS221">
        <v>0.06</v>
      </c>
      <c r="DT221">
        <v>0</v>
      </c>
      <c r="DU221">
        <v>0</v>
      </c>
      <c r="DV221" t="s">
        <v>274</v>
      </c>
      <c r="DW221">
        <v>100</v>
      </c>
      <c r="DX221">
        <v>100</v>
      </c>
      <c r="DY221">
        <v>0.117</v>
      </c>
      <c r="DZ221">
        <v>0.3274</v>
      </c>
      <c r="EA221">
        <v>-0.278027610152098</v>
      </c>
      <c r="EB221">
        <v>0.00106189765250334</v>
      </c>
      <c r="EC221">
        <v>-8.23004791133579e-07</v>
      </c>
      <c r="ED221">
        <v>1.95222372915411e-10</v>
      </c>
      <c r="EE221">
        <v>0.0605696754882689</v>
      </c>
      <c r="EF221">
        <v>0.0242991256848972</v>
      </c>
      <c r="EG221">
        <v>-0.00102667963148939</v>
      </c>
      <c r="EH221">
        <v>2.21636158600722e-05</v>
      </c>
      <c r="EI221">
        <v>2</v>
      </c>
      <c r="EJ221">
        <v>2037</v>
      </c>
      <c r="EK221">
        <v>1</v>
      </c>
      <c r="EL221">
        <v>24</v>
      </c>
      <c r="EM221">
        <v>11.6</v>
      </c>
      <c r="EN221">
        <v>11.5</v>
      </c>
      <c r="EO221">
        <v>2</v>
      </c>
      <c r="EP221">
        <v>511.505</v>
      </c>
      <c r="EQ221">
        <v>528.023</v>
      </c>
      <c r="ER221">
        <v>22.8003</v>
      </c>
      <c r="ES221">
        <v>25.4303</v>
      </c>
      <c r="ET221">
        <v>29.9999</v>
      </c>
      <c r="EU221">
        <v>25.3064</v>
      </c>
      <c r="EV221">
        <v>25.2715</v>
      </c>
      <c r="EW221">
        <v>31.1255</v>
      </c>
      <c r="EX221">
        <v>26.8481</v>
      </c>
      <c r="EY221">
        <v>100</v>
      </c>
      <c r="EZ221">
        <v>22.802</v>
      </c>
      <c r="FA221">
        <v>697.57</v>
      </c>
      <c r="FB221">
        <v>20</v>
      </c>
      <c r="FC221">
        <v>102.332</v>
      </c>
      <c r="FD221">
        <v>102.104</v>
      </c>
    </row>
    <row r="222" spans="1:160">
      <c r="A222">
        <v>206</v>
      </c>
      <c r="B222">
        <v>1604418638.6</v>
      </c>
      <c r="C222">
        <v>409.5</v>
      </c>
      <c r="D222" t="s">
        <v>683</v>
      </c>
      <c r="E222" t="s">
        <v>684</v>
      </c>
      <c r="F222">
        <v>1604418638.6</v>
      </c>
      <c r="G222">
        <f>BY222*AE222*(BU222-BV222)/(100*BN222*(1000-AE222*BU222))</f>
        <v>0</v>
      </c>
      <c r="H222">
        <f>BY222*AE222*(BT222-BS222*(1000-AE222*BV222)/(1000-AE222*BU222))/(100*BN222)</f>
        <v>0</v>
      </c>
      <c r="I222">
        <f>BS222 - IF(AE222&gt;1, H222*BN222*100.0/(AG222*CG222), 0)</f>
        <v>0</v>
      </c>
      <c r="J222">
        <f>((P222-G222/2)*I222-H222)/(P222+G222/2)</f>
        <v>0</v>
      </c>
      <c r="K222">
        <f>J222*(BZ222+CA222)/1000.0</f>
        <v>0</v>
      </c>
      <c r="L222">
        <f>(BS222 - IF(AE222&gt;1, H222*BN222*100.0/(AG222*CG222), 0))*(BZ222+CA222)/1000.0</f>
        <v>0</v>
      </c>
      <c r="M222">
        <f>2.0/((1/O222-1/N222)+SIGN(O222)*SQRT((1/O222-1/N222)*(1/O222-1/N222) + 4*BO222/((BO222+1)*(BO222+1))*(2*1/O222*1/N222-1/N222*1/N222)))</f>
        <v>0</v>
      </c>
      <c r="N222">
        <f>IF(LEFT(BP222,1)&lt;&gt;"0",IF(LEFT(BP222,1)="1",3.0,BQ222),$D$5+$E$5*(CG222*BZ222/($K$5*1000))+$F$5*(CG222*BZ222/($K$5*1000))*MAX(MIN(BN222,$J$5),$I$5)*MAX(MIN(BN222,$J$5),$I$5)+$G$5*MAX(MIN(BN222,$J$5),$I$5)*(CG222*BZ222/($K$5*1000))+$H$5*(CG222*BZ222/($K$5*1000))*(CG222*BZ222/($K$5*1000)))</f>
        <v>0</v>
      </c>
      <c r="O222">
        <f>G222*(1000-(1000*0.61365*exp(17.502*S222/(240.97+S222))/(BZ222+CA222)+BU222)/2)/(1000*0.61365*exp(17.502*S222/(240.97+S222))/(BZ222+CA222)-BU222)</f>
        <v>0</v>
      </c>
      <c r="P222">
        <f>1/((BO222+1)/(M222/1.6)+1/(N222/1.37)) + BO222/((BO222+1)/(M222/1.6) + BO222/(N222/1.37))</f>
        <v>0</v>
      </c>
      <c r="Q222">
        <f>(BK222*BM222)</f>
        <v>0</v>
      </c>
      <c r="R222">
        <f>(CB222+(Q222+2*0.95*5.67E-8*(((CB222+$B$7)+273)^4-(CB222+273)^4)-44100*G222)/(1.84*29.3*N222+8*0.95*5.67E-8*(CB222+273)^3))</f>
        <v>0</v>
      </c>
      <c r="S222">
        <f>($C$7*CC222+$D$7*CD222+$E$7*R222)</f>
        <v>0</v>
      </c>
      <c r="T222">
        <f>0.61365*exp(17.502*S222/(240.97+S222))</f>
        <v>0</v>
      </c>
      <c r="U222">
        <f>(V222/W222*100)</f>
        <v>0</v>
      </c>
      <c r="V222">
        <f>BU222*(BZ222+CA222)/1000</f>
        <v>0</v>
      </c>
      <c r="W222">
        <f>0.61365*exp(17.502*CB222/(240.97+CB222))</f>
        <v>0</v>
      </c>
      <c r="X222">
        <f>(T222-BU222*(BZ222+CA222)/1000)</f>
        <v>0</v>
      </c>
      <c r="Y222">
        <f>(-G222*44100)</f>
        <v>0</v>
      </c>
      <c r="Z222">
        <f>2*29.3*N222*0.92*(CB222-S222)</f>
        <v>0</v>
      </c>
      <c r="AA222">
        <f>2*0.95*5.67E-8*(((CB222+$B$7)+273)^4-(S222+273)^4)</f>
        <v>0</v>
      </c>
      <c r="AB222">
        <f>Q222+AA222+Y222+Z222</f>
        <v>0</v>
      </c>
      <c r="AC222">
        <v>0</v>
      </c>
      <c r="AD222">
        <v>0</v>
      </c>
      <c r="AE222">
        <f>IF(AC222*$H$13&gt;=AG222,1.0,(AG222/(AG222-AC222*$H$13)))</f>
        <v>0</v>
      </c>
      <c r="AF222">
        <f>(AE222-1)*100</f>
        <v>0</v>
      </c>
      <c r="AG222">
        <f>MAX(0,($B$13+$C$13*CG222)/(1+$D$13*CG222)*BZ222/(CB222+273)*$E$13)</f>
        <v>0</v>
      </c>
      <c r="AH222" t="s">
        <v>271</v>
      </c>
      <c r="AI222" t="s">
        <v>271</v>
      </c>
      <c r="AJ222">
        <v>0</v>
      </c>
      <c r="AK222">
        <v>0</v>
      </c>
      <c r="AL222">
        <f>AK222-AJ222</f>
        <v>0</v>
      </c>
      <c r="AM222">
        <f>AL222/AK222</f>
        <v>0</v>
      </c>
      <c r="AN222">
        <v>0</v>
      </c>
      <c r="AO222" t="s">
        <v>271</v>
      </c>
      <c r="AP222" t="s">
        <v>271</v>
      </c>
      <c r="AQ222">
        <v>0</v>
      </c>
      <c r="AR222">
        <v>0</v>
      </c>
      <c r="AS222">
        <f>1-AQ222/AR222</f>
        <v>0</v>
      </c>
      <c r="AT222">
        <v>0.5</v>
      </c>
      <c r="AU222">
        <f>BK222</f>
        <v>0</v>
      </c>
      <c r="AV222">
        <f>H222</f>
        <v>0</v>
      </c>
      <c r="AW222">
        <f>AS222*AT222*AU222</f>
        <v>0</v>
      </c>
      <c r="AX222">
        <f>BC222/AR222</f>
        <v>0</v>
      </c>
      <c r="AY222">
        <f>(AV222-AN222)/AU222</f>
        <v>0</v>
      </c>
      <c r="AZ222">
        <f>(AK222-AR222)/AR222</f>
        <v>0</v>
      </c>
      <c r="BA222" t="s">
        <v>271</v>
      </c>
      <c r="BB222">
        <v>0</v>
      </c>
      <c r="BC222">
        <f>AR222-BB222</f>
        <v>0</v>
      </c>
      <c r="BD222">
        <f>(AR222-AQ222)/(AR222-BB222)</f>
        <v>0</v>
      </c>
      <c r="BE222">
        <f>(AK222-AR222)/(AK222-BB222)</f>
        <v>0</v>
      </c>
      <c r="BF222">
        <f>(AR222-AQ222)/(AR222-AJ222)</f>
        <v>0</v>
      </c>
      <c r="BG222">
        <f>(AK222-AR222)/(AK222-AJ222)</f>
        <v>0</v>
      </c>
      <c r="BH222">
        <f>(BD222*BB222/AQ222)</f>
        <v>0</v>
      </c>
      <c r="BI222">
        <f>(1-BH222)</f>
        <v>0</v>
      </c>
      <c r="BJ222">
        <f>$B$11*CH222+$C$11*CI222+$F$11*CJ222*(1-CM222)</f>
        <v>0</v>
      </c>
      <c r="BK222">
        <f>BJ222*BL222</f>
        <v>0</v>
      </c>
      <c r="BL222">
        <f>($B$11*$D$9+$C$11*$D$9+$F$11*((CW222+CO222)/MAX(CW222+CO222+CX222, 0.1)*$I$9+CX222/MAX(CW222+CO222+CX222, 0.1)*$J$9))/($B$11+$C$11+$F$11)</f>
        <v>0</v>
      </c>
      <c r="BM222">
        <f>($B$11*$K$9+$C$11*$K$9+$F$11*((CW222+CO222)/MAX(CW222+CO222+CX222, 0.1)*$P$9+CX222/MAX(CW222+CO222+CX222, 0.1)*$Q$9))/($B$11+$C$11+$F$11)</f>
        <v>0</v>
      </c>
      <c r="BN222">
        <v>6</v>
      </c>
      <c r="BO222">
        <v>0.5</v>
      </c>
      <c r="BP222" t="s">
        <v>272</v>
      </c>
      <c r="BQ222">
        <v>2</v>
      </c>
      <c r="BR222">
        <v>1604418638.6</v>
      </c>
      <c r="BS222">
        <v>645.923</v>
      </c>
      <c r="BT222">
        <v>689.256</v>
      </c>
      <c r="BU222">
        <v>21.7085</v>
      </c>
      <c r="BV222">
        <v>19.9689</v>
      </c>
      <c r="BW222">
        <v>645.806</v>
      </c>
      <c r="BX222">
        <v>21.3811</v>
      </c>
      <c r="BY222">
        <v>500.047</v>
      </c>
      <c r="BZ222">
        <v>100.534</v>
      </c>
      <c r="CA222">
        <v>0.099851</v>
      </c>
      <c r="CB222">
        <v>25.1457</v>
      </c>
      <c r="CC222">
        <v>24.9969</v>
      </c>
      <c r="CD222">
        <v>999.9</v>
      </c>
      <c r="CE222">
        <v>0</v>
      </c>
      <c r="CF222">
        <v>0</v>
      </c>
      <c r="CG222">
        <v>10008.8</v>
      </c>
      <c r="CH222">
        <v>0</v>
      </c>
      <c r="CI222">
        <v>1.06395</v>
      </c>
      <c r="CJ222">
        <v>1199.96</v>
      </c>
      <c r="CK222">
        <v>0.967003</v>
      </c>
      <c r="CL222">
        <v>0.0329973</v>
      </c>
      <c r="CM222">
        <v>0</v>
      </c>
      <c r="CN222">
        <v>2.6367</v>
      </c>
      <c r="CO222">
        <v>0</v>
      </c>
      <c r="CP222">
        <v>9504.76</v>
      </c>
      <c r="CQ222">
        <v>11401.1</v>
      </c>
      <c r="CR222">
        <v>38.062</v>
      </c>
      <c r="CS222">
        <v>41.187</v>
      </c>
      <c r="CT222">
        <v>39.562</v>
      </c>
      <c r="CU222">
        <v>39.875</v>
      </c>
      <c r="CV222">
        <v>38.375</v>
      </c>
      <c r="CW222">
        <v>1160.36</v>
      </c>
      <c r="CX222">
        <v>39.6</v>
      </c>
      <c r="CY222">
        <v>0</v>
      </c>
      <c r="CZ222">
        <v>1604418638.3</v>
      </c>
      <c r="DA222">
        <v>0</v>
      </c>
      <c r="DB222">
        <v>2.637492</v>
      </c>
      <c r="DC222">
        <v>0.37227691219121</v>
      </c>
      <c r="DD222">
        <v>404.296923699951</v>
      </c>
      <c r="DE222">
        <v>9456.5664</v>
      </c>
      <c r="DF222">
        <v>15</v>
      </c>
      <c r="DG222">
        <v>1604417947.1</v>
      </c>
      <c r="DH222" t="s">
        <v>273</v>
      </c>
      <c r="DI222">
        <v>1604417940.1</v>
      </c>
      <c r="DJ222">
        <v>1604417947.1</v>
      </c>
      <c r="DK222">
        <v>1</v>
      </c>
      <c r="DL222">
        <v>-0.134</v>
      </c>
      <c r="DM222">
        <v>0.013</v>
      </c>
      <c r="DN222">
        <v>0.037</v>
      </c>
      <c r="DO222">
        <v>0.31</v>
      </c>
      <c r="DP222">
        <v>420</v>
      </c>
      <c r="DQ222">
        <v>20</v>
      </c>
      <c r="DR222">
        <v>0.08</v>
      </c>
      <c r="DS222">
        <v>0.06</v>
      </c>
      <c r="DT222">
        <v>0</v>
      </c>
      <c r="DU222">
        <v>0</v>
      </c>
      <c r="DV222" t="s">
        <v>274</v>
      </c>
      <c r="DW222">
        <v>100</v>
      </c>
      <c r="DX222">
        <v>100</v>
      </c>
      <c r="DY222">
        <v>0.117</v>
      </c>
      <c r="DZ222">
        <v>0.3274</v>
      </c>
      <c r="EA222">
        <v>-0.278027610152098</v>
      </c>
      <c r="EB222">
        <v>0.00106189765250334</v>
      </c>
      <c r="EC222">
        <v>-8.23004791133579e-07</v>
      </c>
      <c r="ED222">
        <v>1.95222372915411e-10</v>
      </c>
      <c r="EE222">
        <v>0.0605696754882689</v>
      </c>
      <c r="EF222">
        <v>0.0242991256848972</v>
      </c>
      <c r="EG222">
        <v>-0.00102667963148939</v>
      </c>
      <c r="EH222">
        <v>2.21636158600722e-05</v>
      </c>
      <c r="EI222">
        <v>2</v>
      </c>
      <c r="EJ222">
        <v>2037</v>
      </c>
      <c r="EK222">
        <v>1</v>
      </c>
      <c r="EL222">
        <v>24</v>
      </c>
      <c r="EM222">
        <v>11.6</v>
      </c>
      <c r="EN222">
        <v>11.5</v>
      </c>
      <c r="EO222">
        <v>2</v>
      </c>
      <c r="EP222">
        <v>511.662</v>
      </c>
      <c r="EQ222">
        <v>527.851</v>
      </c>
      <c r="ER222">
        <v>22.8024</v>
      </c>
      <c r="ES222">
        <v>25.4303</v>
      </c>
      <c r="ET222">
        <v>29.9999</v>
      </c>
      <c r="EU222">
        <v>25.3064</v>
      </c>
      <c r="EV222">
        <v>25.2715</v>
      </c>
      <c r="EW222">
        <v>31.2096</v>
      </c>
      <c r="EX222">
        <v>26.8481</v>
      </c>
      <c r="EY222">
        <v>100</v>
      </c>
      <c r="EZ222">
        <v>22.8042</v>
      </c>
      <c r="FA222">
        <v>697.57</v>
      </c>
      <c r="FB222">
        <v>20</v>
      </c>
      <c r="FC222">
        <v>102.332</v>
      </c>
      <c r="FD222">
        <v>102.104</v>
      </c>
    </row>
    <row r="223" spans="1:160">
      <c r="A223">
        <v>207</v>
      </c>
      <c r="B223">
        <v>1604418640.6</v>
      </c>
      <c r="C223">
        <v>411.5</v>
      </c>
      <c r="D223" t="s">
        <v>685</v>
      </c>
      <c r="E223" t="s">
        <v>686</v>
      </c>
      <c r="F223">
        <v>1604418640.6</v>
      </c>
      <c r="G223">
        <f>BY223*AE223*(BU223-BV223)/(100*BN223*(1000-AE223*BU223))</f>
        <v>0</v>
      </c>
      <c r="H223">
        <f>BY223*AE223*(BT223-BS223*(1000-AE223*BV223)/(1000-AE223*BU223))/(100*BN223)</f>
        <v>0</v>
      </c>
      <c r="I223">
        <f>BS223 - IF(AE223&gt;1, H223*BN223*100.0/(AG223*CG223), 0)</f>
        <v>0</v>
      </c>
      <c r="J223">
        <f>((P223-G223/2)*I223-H223)/(P223+G223/2)</f>
        <v>0</v>
      </c>
      <c r="K223">
        <f>J223*(BZ223+CA223)/1000.0</f>
        <v>0</v>
      </c>
      <c r="L223">
        <f>(BS223 - IF(AE223&gt;1, H223*BN223*100.0/(AG223*CG223), 0))*(BZ223+CA223)/1000.0</f>
        <v>0</v>
      </c>
      <c r="M223">
        <f>2.0/((1/O223-1/N223)+SIGN(O223)*SQRT((1/O223-1/N223)*(1/O223-1/N223) + 4*BO223/((BO223+1)*(BO223+1))*(2*1/O223*1/N223-1/N223*1/N223)))</f>
        <v>0</v>
      </c>
      <c r="N223">
        <f>IF(LEFT(BP223,1)&lt;&gt;"0",IF(LEFT(BP223,1)="1",3.0,BQ223),$D$5+$E$5*(CG223*BZ223/($K$5*1000))+$F$5*(CG223*BZ223/($K$5*1000))*MAX(MIN(BN223,$J$5),$I$5)*MAX(MIN(BN223,$J$5),$I$5)+$G$5*MAX(MIN(BN223,$J$5),$I$5)*(CG223*BZ223/($K$5*1000))+$H$5*(CG223*BZ223/($K$5*1000))*(CG223*BZ223/($K$5*1000)))</f>
        <v>0</v>
      </c>
      <c r="O223">
        <f>G223*(1000-(1000*0.61365*exp(17.502*S223/(240.97+S223))/(BZ223+CA223)+BU223)/2)/(1000*0.61365*exp(17.502*S223/(240.97+S223))/(BZ223+CA223)-BU223)</f>
        <v>0</v>
      </c>
      <c r="P223">
        <f>1/((BO223+1)/(M223/1.6)+1/(N223/1.37)) + BO223/((BO223+1)/(M223/1.6) + BO223/(N223/1.37))</f>
        <v>0</v>
      </c>
      <c r="Q223">
        <f>(BK223*BM223)</f>
        <v>0</v>
      </c>
      <c r="R223">
        <f>(CB223+(Q223+2*0.95*5.67E-8*(((CB223+$B$7)+273)^4-(CB223+273)^4)-44100*G223)/(1.84*29.3*N223+8*0.95*5.67E-8*(CB223+273)^3))</f>
        <v>0</v>
      </c>
      <c r="S223">
        <f>($C$7*CC223+$D$7*CD223+$E$7*R223)</f>
        <v>0</v>
      </c>
      <c r="T223">
        <f>0.61365*exp(17.502*S223/(240.97+S223))</f>
        <v>0</v>
      </c>
      <c r="U223">
        <f>(V223/W223*100)</f>
        <v>0</v>
      </c>
      <c r="V223">
        <f>BU223*(BZ223+CA223)/1000</f>
        <v>0</v>
      </c>
      <c r="W223">
        <f>0.61365*exp(17.502*CB223/(240.97+CB223))</f>
        <v>0</v>
      </c>
      <c r="X223">
        <f>(T223-BU223*(BZ223+CA223)/1000)</f>
        <v>0</v>
      </c>
      <c r="Y223">
        <f>(-G223*44100)</f>
        <v>0</v>
      </c>
      <c r="Z223">
        <f>2*29.3*N223*0.92*(CB223-S223)</f>
        <v>0</v>
      </c>
      <c r="AA223">
        <f>2*0.95*5.67E-8*(((CB223+$B$7)+273)^4-(S223+273)^4)</f>
        <v>0</v>
      </c>
      <c r="AB223">
        <f>Q223+AA223+Y223+Z223</f>
        <v>0</v>
      </c>
      <c r="AC223">
        <v>0</v>
      </c>
      <c r="AD223">
        <v>0</v>
      </c>
      <c r="AE223">
        <f>IF(AC223*$H$13&gt;=AG223,1.0,(AG223/(AG223-AC223*$H$13)))</f>
        <v>0</v>
      </c>
      <c r="AF223">
        <f>(AE223-1)*100</f>
        <v>0</v>
      </c>
      <c r="AG223">
        <f>MAX(0,($B$13+$C$13*CG223)/(1+$D$13*CG223)*BZ223/(CB223+273)*$E$13)</f>
        <v>0</v>
      </c>
      <c r="AH223" t="s">
        <v>271</v>
      </c>
      <c r="AI223" t="s">
        <v>271</v>
      </c>
      <c r="AJ223">
        <v>0</v>
      </c>
      <c r="AK223">
        <v>0</v>
      </c>
      <c r="AL223">
        <f>AK223-AJ223</f>
        <v>0</v>
      </c>
      <c r="AM223">
        <f>AL223/AK223</f>
        <v>0</v>
      </c>
      <c r="AN223">
        <v>0</v>
      </c>
      <c r="AO223" t="s">
        <v>271</v>
      </c>
      <c r="AP223" t="s">
        <v>271</v>
      </c>
      <c r="AQ223">
        <v>0</v>
      </c>
      <c r="AR223">
        <v>0</v>
      </c>
      <c r="AS223">
        <f>1-AQ223/AR223</f>
        <v>0</v>
      </c>
      <c r="AT223">
        <v>0.5</v>
      </c>
      <c r="AU223">
        <f>BK223</f>
        <v>0</v>
      </c>
      <c r="AV223">
        <f>H223</f>
        <v>0</v>
      </c>
      <c r="AW223">
        <f>AS223*AT223*AU223</f>
        <v>0</v>
      </c>
      <c r="AX223">
        <f>BC223/AR223</f>
        <v>0</v>
      </c>
      <c r="AY223">
        <f>(AV223-AN223)/AU223</f>
        <v>0</v>
      </c>
      <c r="AZ223">
        <f>(AK223-AR223)/AR223</f>
        <v>0</v>
      </c>
      <c r="BA223" t="s">
        <v>271</v>
      </c>
      <c r="BB223">
        <v>0</v>
      </c>
      <c r="BC223">
        <f>AR223-BB223</f>
        <v>0</v>
      </c>
      <c r="BD223">
        <f>(AR223-AQ223)/(AR223-BB223)</f>
        <v>0</v>
      </c>
      <c r="BE223">
        <f>(AK223-AR223)/(AK223-BB223)</f>
        <v>0</v>
      </c>
      <c r="BF223">
        <f>(AR223-AQ223)/(AR223-AJ223)</f>
        <v>0</v>
      </c>
      <c r="BG223">
        <f>(AK223-AR223)/(AK223-AJ223)</f>
        <v>0</v>
      </c>
      <c r="BH223">
        <f>(BD223*BB223/AQ223)</f>
        <v>0</v>
      </c>
      <c r="BI223">
        <f>(1-BH223)</f>
        <v>0</v>
      </c>
      <c r="BJ223">
        <f>$B$11*CH223+$C$11*CI223+$F$11*CJ223*(1-CM223)</f>
        <v>0</v>
      </c>
      <c r="BK223">
        <f>BJ223*BL223</f>
        <v>0</v>
      </c>
      <c r="BL223">
        <f>($B$11*$D$9+$C$11*$D$9+$F$11*((CW223+CO223)/MAX(CW223+CO223+CX223, 0.1)*$I$9+CX223/MAX(CW223+CO223+CX223, 0.1)*$J$9))/($B$11+$C$11+$F$11)</f>
        <v>0</v>
      </c>
      <c r="BM223">
        <f>($B$11*$K$9+$C$11*$K$9+$F$11*((CW223+CO223)/MAX(CW223+CO223+CX223, 0.1)*$P$9+CX223/MAX(CW223+CO223+CX223, 0.1)*$Q$9))/($B$11+$C$11+$F$11)</f>
        <v>0</v>
      </c>
      <c r="BN223">
        <v>6</v>
      </c>
      <c r="BO223">
        <v>0.5</v>
      </c>
      <c r="BP223" t="s">
        <v>272</v>
      </c>
      <c r="BQ223">
        <v>2</v>
      </c>
      <c r="BR223">
        <v>1604418640.6</v>
      </c>
      <c r="BS223">
        <v>649.151</v>
      </c>
      <c r="BT223">
        <v>692.629</v>
      </c>
      <c r="BU223">
        <v>21.7068</v>
      </c>
      <c r="BV223">
        <v>19.9705</v>
      </c>
      <c r="BW223">
        <v>649.034</v>
      </c>
      <c r="BX223">
        <v>21.3795</v>
      </c>
      <c r="BY223">
        <v>500.113</v>
      </c>
      <c r="BZ223">
        <v>100.533</v>
      </c>
      <c r="CA223">
        <v>0.100341</v>
      </c>
      <c r="CB223">
        <v>25.1457</v>
      </c>
      <c r="CC223">
        <v>24.9866</v>
      </c>
      <c r="CD223">
        <v>999.9</v>
      </c>
      <c r="CE223">
        <v>0</v>
      </c>
      <c r="CF223">
        <v>0</v>
      </c>
      <c r="CG223">
        <v>9978.12</v>
      </c>
      <c r="CH223">
        <v>0</v>
      </c>
      <c r="CI223">
        <v>1.06395</v>
      </c>
      <c r="CJ223">
        <v>1199.96</v>
      </c>
      <c r="CK223">
        <v>0.967003</v>
      </c>
      <c r="CL223">
        <v>0.0329973</v>
      </c>
      <c r="CM223">
        <v>0</v>
      </c>
      <c r="CN223">
        <v>2.5755</v>
      </c>
      <c r="CO223">
        <v>0</v>
      </c>
      <c r="CP223">
        <v>9521.15</v>
      </c>
      <c r="CQ223">
        <v>11401</v>
      </c>
      <c r="CR223">
        <v>38.062</v>
      </c>
      <c r="CS223">
        <v>41.187</v>
      </c>
      <c r="CT223">
        <v>39.562</v>
      </c>
      <c r="CU223">
        <v>39.875</v>
      </c>
      <c r="CV223">
        <v>38.375</v>
      </c>
      <c r="CW223">
        <v>1160.36</v>
      </c>
      <c r="CX223">
        <v>39.6</v>
      </c>
      <c r="CY223">
        <v>0</v>
      </c>
      <c r="CZ223">
        <v>1604418640.7</v>
      </c>
      <c r="DA223">
        <v>0</v>
      </c>
      <c r="DB223">
        <v>2.616052</v>
      </c>
      <c r="DC223">
        <v>0.168899996977589</v>
      </c>
      <c r="DD223">
        <v>405.233846197721</v>
      </c>
      <c r="DE223">
        <v>9472.6204</v>
      </c>
      <c r="DF223">
        <v>15</v>
      </c>
      <c r="DG223">
        <v>1604417947.1</v>
      </c>
      <c r="DH223" t="s">
        <v>273</v>
      </c>
      <c r="DI223">
        <v>1604417940.1</v>
      </c>
      <c r="DJ223">
        <v>1604417947.1</v>
      </c>
      <c r="DK223">
        <v>1</v>
      </c>
      <c r="DL223">
        <v>-0.134</v>
      </c>
      <c r="DM223">
        <v>0.013</v>
      </c>
      <c r="DN223">
        <v>0.037</v>
      </c>
      <c r="DO223">
        <v>0.31</v>
      </c>
      <c r="DP223">
        <v>420</v>
      </c>
      <c r="DQ223">
        <v>20</v>
      </c>
      <c r="DR223">
        <v>0.08</v>
      </c>
      <c r="DS223">
        <v>0.06</v>
      </c>
      <c r="DT223">
        <v>0</v>
      </c>
      <c r="DU223">
        <v>0</v>
      </c>
      <c r="DV223" t="s">
        <v>274</v>
      </c>
      <c r="DW223">
        <v>100</v>
      </c>
      <c r="DX223">
        <v>100</v>
      </c>
      <c r="DY223">
        <v>0.117</v>
      </c>
      <c r="DZ223">
        <v>0.3273</v>
      </c>
      <c r="EA223">
        <v>-0.278027610152098</v>
      </c>
      <c r="EB223">
        <v>0.00106189765250334</v>
      </c>
      <c r="EC223">
        <v>-8.23004791133579e-07</v>
      </c>
      <c r="ED223">
        <v>1.95222372915411e-10</v>
      </c>
      <c r="EE223">
        <v>0.0605696754882689</v>
      </c>
      <c r="EF223">
        <v>0.0242991256848972</v>
      </c>
      <c r="EG223">
        <v>-0.00102667963148939</v>
      </c>
      <c r="EH223">
        <v>2.21636158600722e-05</v>
      </c>
      <c r="EI223">
        <v>2</v>
      </c>
      <c r="EJ223">
        <v>2037</v>
      </c>
      <c r="EK223">
        <v>1</v>
      </c>
      <c r="EL223">
        <v>24</v>
      </c>
      <c r="EM223">
        <v>11.7</v>
      </c>
      <c r="EN223">
        <v>11.6</v>
      </c>
      <c r="EO223">
        <v>2</v>
      </c>
      <c r="EP223">
        <v>511.697</v>
      </c>
      <c r="EQ223">
        <v>527.793</v>
      </c>
      <c r="ER223">
        <v>22.8037</v>
      </c>
      <c r="ES223">
        <v>25.4292</v>
      </c>
      <c r="ET223">
        <v>30</v>
      </c>
      <c r="EU223">
        <v>25.3054</v>
      </c>
      <c r="EV223">
        <v>25.2715</v>
      </c>
      <c r="EW223">
        <v>31.3631</v>
      </c>
      <c r="EX223">
        <v>26.8481</v>
      </c>
      <c r="EY223">
        <v>100</v>
      </c>
      <c r="EZ223">
        <v>22.8042</v>
      </c>
      <c r="FA223">
        <v>702.6</v>
      </c>
      <c r="FB223">
        <v>20</v>
      </c>
      <c r="FC223">
        <v>102.332</v>
      </c>
      <c r="FD223">
        <v>102.104</v>
      </c>
    </row>
    <row r="224" spans="1:160">
      <c r="A224">
        <v>208</v>
      </c>
      <c r="B224">
        <v>1604418642.6</v>
      </c>
      <c r="C224">
        <v>413.5</v>
      </c>
      <c r="D224" t="s">
        <v>687</v>
      </c>
      <c r="E224" t="s">
        <v>688</v>
      </c>
      <c r="F224">
        <v>1604418642.6</v>
      </c>
      <c r="G224">
        <f>BY224*AE224*(BU224-BV224)/(100*BN224*(1000-AE224*BU224))</f>
        <v>0</v>
      </c>
      <c r="H224">
        <f>BY224*AE224*(BT224-BS224*(1000-AE224*BV224)/(1000-AE224*BU224))/(100*BN224)</f>
        <v>0</v>
      </c>
      <c r="I224">
        <f>BS224 - IF(AE224&gt;1, H224*BN224*100.0/(AG224*CG224), 0)</f>
        <v>0</v>
      </c>
      <c r="J224">
        <f>((P224-G224/2)*I224-H224)/(P224+G224/2)</f>
        <v>0</v>
      </c>
      <c r="K224">
        <f>J224*(BZ224+CA224)/1000.0</f>
        <v>0</v>
      </c>
      <c r="L224">
        <f>(BS224 - IF(AE224&gt;1, H224*BN224*100.0/(AG224*CG224), 0))*(BZ224+CA224)/1000.0</f>
        <v>0</v>
      </c>
      <c r="M224">
        <f>2.0/((1/O224-1/N224)+SIGN(O224)*SQRT((1/O224-1/N224)*(1/O224-1/N224) + 4*BO224/((BO224+1)*(BO224+1))*(2*1/O224*1/N224-1/N224*1/N224)))</f>
        <v>0</v>
      </c>
      <c r="N224">
        <f>IF(LEFT(BP224,1)&lt;&gt;"0",IF(LEFT(BP224,1)="1",3.0,BQ224),$D$5+$E$5*(CG224*BZ224/($K$5*1000))+$F$5*(CG224*BZ224/($K$5*1000))*MAX(MIN(BN224,$J$5),$I$5)*MAX(MIN(BN224,$J$5),$I$5)+$G$5*MAX(MIN(BN224,$J$5),$I$5)*(CG224*BZ224/($K$5*1000))+$H$5*(CG224*BZ224/($K$5*1000))*(CG224*BZ224/($K$5*1000)))</f>
        <v>0</v>
      </c>
      <c r="O224">
        <f>G224*(1000-(1000*0.61365*exp(17.502*S224/(240.97+S224))/(BZ224+CA224)+BU224)/2)/(1000*0.61365*exp(17.502*S224/(240.97+S224))/(BZ224+CA224)-BU224)</f>
        <v>0</v>
      </c>
      <c r="P224">
        <f>1/((BO224+1)/(M224/1.6)+1/(N224/1.37)) + BO224/((BO224+1)/(M224/1.6) + BO224/(N224/1.37))</f>
        <v>0</v>
      </c>
      <c r="Q224">
        <f>(BK224*BM224)</f>
        <v>0</v>
      </c>
      <c r="R224">
        <f>(CB224+(Q224+2*0.95*5.67E-8*(((CB224+$B$7)+273)^4-(CB224+273)^4)-44100*G224)/(1.84*29.3*N224+8*0.95*5.67E-8*(CB224+273)^3))</f>
        <v>0</v>
      </c>
      <c r="S224">
        <f>($C$7*CC224+$D$7*CD224+$E$7*R224)</f>
        <v>0</v>
      </c>
      <c r="T224">
        <f>0.61365*exp(17.502*S224/(240.97+S224))</f>
        <v>0</v>
      </c>
      <c r="U224">
        <f>(V224/W224*100)</f>
        <v>0</v>
      </c>
      <c r="V224">
        <f>BU224*(BZ224+CA224)/1000</f>
        <v>0</v>
      </c>
      <c r="W224">
        <f>0.61365*exp(17.502*CB224/(240.97+CB224))</f>
        <v>0</v>
      </c>
      <c r="X224">
        <f>(T224-BU224*(BZ224+CA224)/1000)</f>
        <v>0</v>
      </c>
      <c r="Y224">
        <f>(-G224*44100)</f>
        <v>0</v>
      </c>
      <c r="Z224">
        <f>2*29.3*N224*0.92*(CB224-S224)</f>
        <v>0</v>
      </c>
      <c r="AA224">
        <f>2*0.95*5.67E-8*(((CB224+$B$7)+273)^4-(S224+273)^4)</f>
        <v>0</v>
      </c>
      <c r="AB224">
        <f>Q224+AA224+Y224+Z224</f>
        <v>0</v>
      </c>
      <c r="AC224">
        <v>0</v>
      </c>
      <c r="AD224">
        <v>0</v>
      </c>
      <c r="AE224">
        <f>IF(AC224*$H$13&gt;=AG224,1.0,(AG224/(AG224-AC224*$H$13)))</f>
        <v>0</v>
      </c>
      <c r="AF224">
        <f>(AE224-1)*100</f>
        <v>0</v>
      </c>
      <c r="AG224">
        <f>MAX(0,($B$13+$C$13*CG224)/(1+$D$13*CG224)*BZ224/(CB224+273)*$E$13)</f>
        <v>0</v>
      </c>
      <c r="AH224" t="s">
        <v>271</v>
      </c>
      <c r="AI224" t="s">
        <v>271</v>
      </c>
      <c r="AJ224">
        <v>0</v>
      </c>
      <c r="AK224">
        <v>0</v>
      </c>
      <c r="AL224">
        <f>AK224-AJ224</f>
        <v>0</v>
      </c>
      <c r="AM224">
        <f>AL224/AK224</f>
        <v>0</v>
      </c>
      <c r="AN224">
        <v>0</v>
      </c>
      <c r="AO224" t="s">
        <v>271</v>
      </c>
      <c r="AP224" t="s">
        <v>271</v>
      </c>
      <c r="AQ224">
        <v>0</v>
      </c>
      <c r="AR224">
        <v>0</v>
      </c>
      <c r="AS224">
        <f>1-AQ224/AR224</f>
        <v>0</v>
      </c>
      <c r="AT224">
        <v>0.5</v>
      </c>
      <c r="AU224">
        <f>BK224</f>
        <v>0</v>
      </c>
      <c r="AV224">
        <f>H224</f>
        <v>0</v>
      </c>
      <c r="AW224">
        <f>AS224*AT224*AU224</f>
        <v>0</v>
      </c>
      <c r="AX224">
        <f>BC224/AR224</f>
        <v>0</v>
      </c>
      <c r="AY224">
        <f>(AV224-AN224)/AU224</f>
        <v>0</v>
      </c>
      <c r="AZ224">
        <f>(AK224-AR224)/AR224</f>
        <v>0</v>
      </c>
      <c r="BA224" t="s">
        <v>271</v>
      </c>
      <c r="BB224">
        <v>0</v>
      </c>
      <c r="BC224">
        <f>AR224-BB224</f>
        <v>0</v>
      </c>
      <c r="BD224">
        <f>(AR224-AQ224)/(AR224-BB224)</f>
        <v>0</v>
      </c>
      <c r="BE224">
        <f>(AK224-AR224)/(AK224-BB224)</f>
        <v>0</v>
      </c>
      <c r="BF224">
        <f>(AR224-AQ224)/(AR224-AJ224)</f>
        <v>0</v>
      </c>
      <c r="BG224">
        <f>(AK224-AR224)/(AK224-AJ224)</f>
        <v>0</v>
      </c>
      <c r="BH224">
        <f>(BD224*BB224/AQ224)</f>
        <v>0</v>
      </c>
      <c r="BI224">
        <f>(1-BH224)</f>
        <v>0</v>
      </c>
      <c r="BJ224">
        <f>$B$11*CH224+$C$11*CI224+$F$11*CJ224*(1-CM224)</f>
        <v>0</v>
      </c>
      <c r="BK224">
        <f>BJ224*BL224</f>
        <v>0</v>
      </c>
      <c r="BL224">
        <f>($B$11*$D$9+$C$11*$D$9+$F$11*((CW224+CO224)/MAX(CW224+CO224+CX224, 0.1)*$I$9+CX224/MAX(CW224+CO224+CX224, 0.1)*$J$9))/($B$11+$C$11+$F$11)</f>
        <v>0</v>
      </c>
      <c r="BM224">
        <f>($B$11*$K$9+$C$11*$K$9+$F$11*((CW224+CO224)/MAX(CW224+CO224+CX224, 0.1)*$P$9+CX224/MAX(CW224+CO224+CX224, 0.1)*$Q$9))/($B$11+$C$11+$F$11)</f>
        <v>0</v>
      </c>
      <c r="BN224">
        <v>6</v>
      </c>
      <c r="BO224">
        <v>0.5</v>
      </c>
      <c r="BP224" t="s">
        <v>272</v>
      </c>
      <c r="BQ224">
        <v>2</v>
      </c>
      <c r="BR224">
        <v>1604418642.6</v>
      </c>
      <c r="BS224">
        <v>652.419</v>
      </c>
      <c r="BT224">
        <v>696.03</v>
      </c>
      <c r="BU224">
        <v>21.7057</v>
      </c>
      <c r="BV224">
        <v>19.9705</v>
      </c>
      <c r="BW224">
        <v>652.301</v>
      </c>
      <c r="BX224">
        <v>21.3783</v>
      </c>
      <c r="BY224">
        <v>499.982</v>
      </c>
      <c r="BZ224">
        <v>100.533</v>
      </c>
      <c r="CA224">
        <v>0.10003</v>
      </c>
      <c r="CB224">
        <v>25.1463</v>
      </c>
      <c r="CC224">
        <v>24.9921</v>
      </c>
      <c r="CD224">
        <v>999.9</v>
      </c>
      <c r="CE224">
        <v>0</v>
      </c>
      <c r="CF224">
        <v>0</v>
      </c>
      <c r="CG224">
        <v>9967.5</v>
      </c>
      <c r="CH224">
        <v>0</v>
      </c>
      <c r="CI224">
        <v>1.06395</v>
      </c>
      <c r="CJ224">
        <v>1200.28</v>
      </c>
      <c r="CK224">
        <v>0.967011</v>
      </c>
      <c r="CL224">
        <v>0.032989</v>
      </c>
      <c r="CM224">
        <v>0</v>
      </c>
      <c r="CN224">
        <v>2.5942</v>
      </c>
      <c r="CO224">
        <v>0</v>
      </c>
      <c r="CP224">
        <v>9536.22</v>
      </c>
      <c r="CQ224">
        <v>11404.1</v>
      </c>
      <c r="CR224">
        <v>38.062</v>
      </c>
      <c r="CS224">
        <v>41.187</v>
      </c>
      <c r="CT224">
        <v>39.562</v>
      </c>
      <c r="CU224">
        <v>39.875</v>
      </c>
      <c r="CV224">
        <v>38.375</v>
      </c>
      <c r="CW224">
        <v>1160.68</v>
      </c>
      <c r="CX224">
        <v>39.6</v>
      </c>
      <c r="CY224">
        <v>0</v>
      </c>
      <c r="CZ224">
        <v>1604418642.5</v>
      </c>
      <c r="DA224">
        <v>0</v>
      </c>
      <c r="DB224">
        <v>2.62933846153846</v>
      </c>
      <c r="DC224">
        <v>0.288382905342284</v>
      </c>
      <c r="DD224">
        <v>406.683418289505</v>
      </c>
      <c r="DE224">
        <v>9482.88115384616</v>
      </c>
      <c r="DF224">
        <v>15</v>
      </c>
      <c r="DG224">
        <v>1604417947.1</v>
      </c>
      <c r="DH224" t="s">
        <v>273</v>
      </c>
      <c r="DI224">
        <v>1604417940.1</v>
      </c>
      <c r="DJ224">
        <v>1604417947.1</v>
      </c>
      <c r="DK224">
        <v>1</v>
      </c>
      <c r="DL224">
        <v>-0.134</v>
      </c>
      <c r="DM224">
        <v>0.013</v>
      </c>
      <c r="DN224">
        <v>0.037</v>
      </c>
      <c r="DO224">
        <v>0.31</v>
      </c>
      <c r="DP224">
        <v>420</v>
      </c>
      <c r="DQ224">
        <v>20</v>
      </c>
      <c r="DR224">
        <v>0.08</v>
      </c>
      <c r="DS224">
        <v>0.06</v>
      </c>
      <c r="DT224">
        <v>0</v>
      </c>
      <c r="DU224">
        <v>0</v>
      </c>
      <c r="DV224" t="s">
        <v>274</v>
      </c>
      <c r="DW224">
        <v>100</v>
      </c>
      <c r="DX224">
        <v>100</v>
      </c>
      <c r="DY224">
        <v>0.118</v>
      </c>
      <c r="DZ224">
        <v>0.3274</v>
      </c>
      <c r="EA224">
        <v>-0.278027610152098</v>
      </c>
      <c r="EB224">
        <v>0.00106189765250334</v>
      </c>
      <c r="EC224">
        <v>-8.23004791133579e-07</v>
      </c>
      <c r="ED224">
        <v>1.95222372915411e-10</v>
      </c>
      <c r="EE224">
        <v>0.0605696754882689</v>
      </c>
      <c r="EF224">
        <v>0.0242991256848972</v>
      </c>
      <c r="EG224">
        <v>-0.00102667963148939</v>
      </c>
      <c r="EH224">
        <v>2.21636158600722e-05</v>
      </c>
      <c r="EI224">
        <v>2</v>
      </c>
      <c r="EJ224">
        <v>2037</v>
      </c>
      <c r="EK224">
        <v>1</v>
      </c>
      <c r="EL224">
        <v>24</v>
      </c>
      <c r="EM224">
        <v>11.7</v>
      </c>
      <c r="EN224">
        <v>11.6</v>
      </c>
      <c r="EO224">
        <v>2</v>
      </c>
      <c r="EP224">
        <v>511.517</v>
      </c>
      <c r="EQ224">
        <v>527.995</v>
      </c>
      <c r="ER224">
        <v>22.8048</v>
      </c>
      <c r="ES224">
        <v>25.4281</v>
      </c>
      <c r="ET224">
        <v>30</v>
      </c>
      <c r="EU224">
        <v>25.3043</v>
      </c>
      <c r="EV224">
        <v>25.2706</v>
      </c>
      <c r="EW224">
        <v>31.4991</v>
      </c>
      <c r="EX224">
        <v>26.8481</v>
      </c>
      <c r="EY224">
        <v>100</v>
      </c>
      <c r="EZ224">
        <v>22.8042</v>
      </c>
      <c r="FA224">
        <v>707.63</v>
      </c>
      <c r="FB224">
        <v>20</v>
      </c>
      <c r="FC224">
        <v>102.332</v>
      </c>
      <c r="FD224">
        <v>102.103</v>
      </c>
    </row>
    <row r="225" spans="1:160">
      <c r="A225">
        <v>209</v>
      </c>
      <c r="B225">
        <v>1604418644.6</v>
      </c>
      <c r="C225">
        <v>415.5</v>
      </c>
      <c r="D225" t="s">
        <v>689</v>
      </c>
      <c r="E225" t="s">
        <v>690</v>
      </c>
      <c r="F225">
        <v>1604418644.6</v>
      </c>
      <c r="G225">
        <f>BY225*AE225*(BU225-BV225)/(100*BN225*(1000-AE225*BU225))</f>
        <v>0</v>
      </c>
      <c r="H225">
        <f>BY225*AE225*(BT225-BS225*(1000-AE225*BV225)/(1000-AE225*BU225))/(100*BN225)</f>
        <v>0</v>
      </c>
      <c r="I225">
        <f>BS225 - IF(AE225&gt;1, H225*BN225*100.0/(AG225*CG225), 0)</f>
        <v>0</v>
      </c>
      <c r="J225">
        <f>((P225-G225/2)*I225-H225)/(P225+G225/2)</f>
        <v>0</v>
      </c>
      <c r="K225">
        <f>J225*(BZ225+CA225)/1000.0</f>
        <v>0</v>
      </c>
      <c r="L225">
        <f>(BS225 - IF(AE225&gt;1, H225*BN225*100.0/(AG225*CG225), 0))*(BZ225+CA225)/1000.0</f>
        <v>0</v>
      </c>
      <c r="M225">
        <f>2.0/((1/O225-1/N225)+SIGN(O225)*SQRT((1/O225-1/N225)*(1/O225-1/N225) + 4*BO225/((BO225+1)*(BO225+1))*(2*1/O225*1/N225-1/N225*1/N225)))</f>
        <v>0</v>
      </c>
      <c r="N225">
        <f>IF(LEFT(BP225,1)&lt;&gt;"0",IF(LEFT(BP225,1)="1",3.0,BQ225),$D$5+$E$5*(CG225*BZ225/($K$5*1000))+$F$5*(CG225*BZ225/($K$5*1000))*MAX(MIN(BN225,$J$5),$I$5)*MAX(MIN(BN225,$J$5),$I$5)+$G$5*MAX(MIN(BN225,$J$5),$I$5)*(CG225*BZ225/($K$5*1000))+$H$5*(CG225*BZ225/($K$5*1000))*(CG225*BZ225/($K$5*1000)))</f>
        <v>0</v>
      </c>
      <c r="O225">
        <f>G225*(1000-(1000*0.61365*exp(17.502*S225/(240.97+S225))/(BZ225+CA225)+BU225)/2)/(1000*0.61365*exp(17.502*S225/(240.97+S225))/(BZ225+CA225)-BU225)</f>
        <v>0</v>
      </c>
      <c r="P225">
        <f>1/((BO225+1)/(M225/1.6)+1/(N225/1.37)) + BO225/((BO225+1)/(M225/1.6) + BO225/(N225/1.37))</f>
        <v>0</v>
      </c>
      <c r="Q225">
        <f>(BK225*BM225)</f>
        <v>0</v>
      </c>
      <c r="R225">
        <f>(CB225+(Q225+2*0.95*5.67E-8*(((CB225+$B$7)+273)^4-(CB225+273)^4)-44100*G225)/(1.84*29.3*N225+8*0.95*5.67E-8*(CB225+273)^3))</f>
        <v>0</v>
      </c>
      <c r="S225">
        <f>($C$7*CC225+$D$7*CD225+$E$7*R225)</f>
        <v>0</v>
      </c>
      <c r="T225">
        <f>0.61365*exp(17.502*S225/(240.97+S225))</f>
        <v>0</v>
      </c>
      <c r="U225">
        <f>(V225/W225*100)</f>
        <v>0</v>
      </c>
      <c r="V225">
        <f>BU225*(BZ225+CA225)/1000</f>
        <v>0</v>
      </c>
      <c r="W225">
        <f>0.61365*exp(17.502*CB225/(240.97+CB225))</f>
        <v>0</v>
      </c>
      <c r="X225">
        <f>(T225-BU225*(BZ225+CA225)/1000)</f>
        <v>0</v>
      </c>
      <c r="Y225">
        <f>(-G225*44100)</f>
        <v>0</v>
      </c>
      <c r="Z225">
        <f>2*29.3*N225*0.92*(CB225-S225)</f>
        <v>0</v>
      </c>
      <c r="AA225">
        <f>2*0.95*5.67E-8*(((CB225+$B$7)+273)^4-(S225+273)^4)</f>
        <v>0</v>
      </c>
      <c r="AB225">
        <f>Q225+AA225+Y225+Z225</f>
        <v>0</v>
      </c>
      <c r="AC225">
        <v>0</v>
      </c>
      <c r="AD225">
        <v>0</v>
      </c>
      <c r="AE225">
        <f>IF(AC225*$H$13&gt;=AG225,1.0,(AG225/(AG225-AC225*$H$13)))</f>
        <v>0</v>
      </c>
      <c r="AF225">
        <f>(AE225-1)*100</f>
        <v>0</v>
      </c>
      <c r="AG225">
        <f>MAX(0,($B$13+$C$13*CG225)/(1+$D$13*CG225)*BZ225/(CB225+273)*$E$13)</f>
        <v>0</v>
      </c>
      <c r="AH225" t="s">
        <v>271</v>
      </c>
      <c r="AI225" t="s">
        <v>271</v>
      </c>
      <c r="AJ225">
        <v>0</v>
      </c>
      <c r="AK225">
        <v>0</v>
      </c>
      <c r="AL225">
        <f>AK225-AJ225</f>
        <v>0</v>
      </c>
      <c r="AM225">
        <f>AL225/AK225</f>
        <v>0</v>
      </c>
      <c r="AN225">
        <v>0</v>
      </c>
      <c r="AO225" t="s">
        <v>271</v>
      </c>
      <c r="AP225" t="s">
        <v>271</v>
      </c>
      <c r="AQ225">
        <v>0</v>
      </c>
      <c r="AR225">
        <v>0</v>
      </c>
      <c r="AS225">
        <f>1-AQ225/AR225</f>
        <v>0</v>
      </c>
      <c r="AT225">
        <v>0.5</v>
      </c>
      <c r="AU225">
        <f>BK225</f>
        <v>0</v>
      </c>
      <c r="AV225">
        <f>H225</f>
        <v>0</v>
      </c>
      <c r="AW225">
        <f>AS225*AT225*AU225</f>
        <v>0</v>
      </c>
      <c r="AX225">
        <f>BC225/AR225</f>
        <v>0</v>
      </c>
      <c r="AY225">
        <f>(AV225-AN225)/AU225</f>
        <v>0</v>
      </c>
      <c r="AZ225">
        <f>(AK225-AR225)/AR225</f>
        <v>0</v>
      </c>
      <c r="BA225" t="s">
        <v>271</v>
      </c>
      <c r="BB225">
        <v>0</v>
      </c>
      <c r="BC225">
        <f>AR225-BB225</f>
        <v>0</v>
      </c>
      <c r="BD225">
        <f>(AR225-AQ225)/(AR225-BB225)</f>
        <v>0</v>
      </c>
      <c r="BE225">
        <f>(AK225-AR225)/(AK225-BB225)</f>
        <v>0</v>
      </c>
      <c r="BF225">
        <f>(AR225-AQ225)/(AR225-AJ225)</f>
        <v>0</v>
      </c>
      <c r="BG225">
        <f>(AK225-AR225)/(AK225-AJ225)</f>
        <v>0</v>
      </c>
      <c r="BH225">
        <f>(BD225*BB225/AQ225)</f>
        <v>0</v>
      </c>
      <c r="BI225">
        <f>(1-BH225)</f>
        <v>0</v>
      </c>
      <c r="BJ225">
        <f>$B$11*CH225+$C$11*CI225+$F$11*CJ225*(1-CM225)</f>
        <v>0</v>
      </c>
      <c r="BK225">
        <f>BJ225*BL225</f>
        <v>0</v>
      </c>
      <c r="BL225">
        <f>($B$11*$D$9+$C$11*$D$9+$F$11*((CW225+CO225)/MAX(CW225+CO225+CX225, 0.1)*$I$9+CX225/MAX(CW225+CO225+CX225, 0.1)*$J$9))/($B$11+$C$11+$F$11)</f>
        <v>0</v>
      </c>
      <c r="BM225">
        <f>($B$11*$K$9+$C$11*$K$9+$F$11*((CW225+CO225)/MAX(CW225+CO225+CX225, 0.1)*$P$9+CX225/MAX(CW225+CO225+CX225, 0.1)*$Q$9))/($B$11+$C$11+$F$11)</f>
        <v>0</v>
      </c>
      <c r="BN225">
        <v>6</v>
      </c>
      <c r="BO225">
        <v>0.5</v>
      </c>
      <c r="BP225" t="s">
        <v>272</v>
      </c>
      <c r="BQ225">
        <v>2</v>
      </c>
      <c r="BR225">
        <v>1604418644.6</v>
      </c>
      <c r="BS225">
        <v>655.691</v>
      </c>
      <c r="BT225">
        <v>699.284</v>
      </c>
      <c r="BU225">
        <v>21.7045</v>
      </c>
      <c r="BV225">
        <v>19.9697</v>
      </c>
      <c r="BW225">
        <v>655.571</v>
      </c>
      <c r="BX225">
        <v>21.3772</v>
      </c>
      <c r="BY225">
        <v>500.024</v>
      </c>
      <c r="BZ225">
        <v>100.532</v>
      </c>
      <c r="CA225">
        <v>0.0999625</v>
      </c>
      <c r="CB225">
        <v>25.1468</v>
      </c>
      <c r="CC225">
        <v>24.9969</v>
      </c>
      <c r="CD225">
        <v>999.9</v>
      </c>
      <c r="CE225">
        <v>0</v>
      </c>
      <c r="CF225">
        <v>0</v>
      </c>
      <c r="CG225">
        <v>9999.38</v>
      </c>
      <c r="CH225">
        <v>0</v>
      </c>
      <c r="CI225">
        <v>1.06395</v>
      </c>
      <c r="CJ225">
        <v>1199.96</v>
      </c>
      <c r="CK225">
        <v>0.967003</v>
      </c>
      <c r="CL225">
        <v>0.0329973</v>
      </c>
      <c r="CM225">
        <v>0</v>
      </c>
      <c r="CN225">
        <v>2.6653</v>
      </c>
      <c r="CO225">
        <v>0</v>
      </c>
      <c r="CP225">
        <v>9545.97</v>
      </c>
      <c r="CQ225">
        <v>11401.1</v>
      </c>
      <c r="CR225">
        <v>38.062</v>
      </c>
      <c r="CS225">
        <v>41.187</v>
      </c>
      <c r="CT225">
        <v>39.562</v>
      </c>
      <c r="CU225">
        <v>39.875</v>
      </c>
      <c r="CV225">
        <v>38.375</v>
      </c>
      <c r="CW225">
        <v>1160.36</v>
      </c>
      <c r="CX225">
        <v>39.6</v>
      </c>
      <c r="CY225">
        <v>0</v>
      </c>
      <c r="CZ225">
        <v>1604418644.3</v>
      </c>
      <c r="DA225">
        <v>0</v>
      </c>
      <c r="DB225">
        <v>2.63972</v>
      </c>
      <c r="DC225">
        <v>-0.486492305772402</v>
      </c>
      <c r="DD225">
        <v>405.033077573859</v>
      </c>
      <c r="DE225">
        <v>9497.158</v>
      </c>
      <c r="DF225">
        <v>15</v>
      </c>
      <c r="DG225">
        <v>1604417947.1</v>
      </c>
      <c r="DH225" t="s">
        <v>273</v>
      </c>
      <c r="DI225">
        <v>1604417940.1</v>
      </c>
      <c r="DJ225">
        <v>1604417947.1</v>
      </c>
      <c r="DK225">
        <v>1</v>
      </c>
      <c r="DL225">
        <v>-0.134</v>
      </c>
      <c r="DM225">
        <v>0.013</v>
      </c>
      <c r="DN225">
        <v>0.037</v>
      </c>
      <c r="DO225">
        <v>0.31</v>
      </c>
      <c r="DP225">
        <v>420</v>
      </c>
      <c r="DQ225">
        <v>20</v>
      </c>
      <c r="DR225">
        <v>0.08</v>
      </c>
      <c r="DS225">
        <v>0.06</v>
      </c>
      <c r="DT225">
        <v>0</v>
      </c>
      <c r="DU225">
        <v>0</v>
      </c>
      <c r="DV225" t="s">
        <v>274</v>
      </c>
      <c r="DW225">
        <v>100</v>
      </c>
      <c r="DX225">
        <v>100</v>
      </c>
      <c r="DY225">
        <v>0.12</v>
      </c>
      <c r="DZ225">
        <v>0.3273</v>
      </c>
      <c r="EA225">
        <v>-0.278027610152098</v>
      </c>
      <c r="EB225">
        <v>0.00106189765250334</v>
      </c>
      <c r="EC225">
        <v>-8.23004791133579e-07</v>
      </c>
      <c r="ED225">
        <v>1.95222372915411e-10</v>
      </c>
      <c r="EE225">
        <v>0.0605696754882689</v>
      </c>
      <c r="EF225">
        <v>0.0242991256848972</v>
      </c>
      <c r="EG225">
        <v>-0.00102667963148939</v>
      </c>
      <c r="EH225">
        <v>2.21636158600722e-05</v>
      </c>
      <c r="EI225">
        <v>2</v>
      </c>
      <c r="EJ225">
        <v>2037</v>
      </c>
      <c r="EK225">
        <v>1</v>
      </c>
      <c r="EL225">
        <v>24</v>
      </c>
      <c r="EM225">
        <v>11.7</v>
      </c>
      <c r="EN225">
        <v>11.6</v>
      </c>
      <c r="EO225">
        <v>2</v>
      </c>
      <c r="EP225">
        <v>511.559</v>
      </c>
      <c r="EQ225">
        <v>527.965</v>
      </c>
      <c r="ER225">
        <v>22.8056</v>
      </c>
      <c r="ES225">
        <v>25.4281</v>
      </c>
      <c r="ET225">
        <v>30</v>
      </c>
      <c r="EU225">
        <v>25.3042</v>
      </c>
      <c r="EV225">
        <v>25.2696</v>
      </c>
      <c r="EW225">
        <v>31.5879</v>
      </c>
      <c r="EX225">
        <v>26.8481</v>
      </c>
      <c r="EY225">
        <v>100</v>
      </c>
      <c r="EZ225">
        <v>22.81</v>
      </c>
      <c r="FA225">
        <v>707.63</v>
      </c>
      <c r="FB225">
        <v>20</v>
      </c>
      <c r="FC225">
        <v>102.331</v>
      </c>
      <c r="FD225">
        <v>102.104</v>
      </c>
    </row>
    <row r="226" spans="1:160">
      <c r="A226">
        <v>210</v>
      </c>
      <c r="B226">
        <v>1604418646.6</v>
      </c>
      <c r="C226">
        <v>417.5</v>
      </c>
      <c r="D226" t="s">
        <v>691</v>
      </c>
      <c r="E226" t="s">
        <v>692</v>
      </c>
      <c r="F226">
        <v>1604418646.6</v>
      </c>
      <c r="G226">
        <f>BY226*AE226*(BU226-BV226)/(100*BN226*(1000-AE226*BU226))</f>
        <v>0</v>
      </c>
      <c r="H226">
        <f>BY226*AE226*(BT226-BS226*(1000-AE226*BV226)/(1000-AE226*BU226))/(100*BN226)</f>
        <v>0</v>
      </c>
      <c r="I226">
        <f>BS226 - IF(AE226&gt;1, H226*BN226*100.0/(AG226*CG226), 0)</f>
        <v>0</v>
      </c>
      <c r="J226">
        <f>((P226-G226/2)*I226-H226)/(P226+G226/2)</f>
        <v>0</v>
      </c>
      <c r="K226">
        <f>J226*(BZ226+CA226)/1000.0</f>
        <v>0</v>
      </c>
      <c r="L226">
        <f>(BS226 - IF(AE226&gt;1, H226*BN226*100.0/(AG226*CG226), 0))*(BZ226+CA226)/1000.0</f>
        <v>0</v>
      </c>
      <c r="M226">
        <f>2.0/((1/O226-1/N226)+SIGN(O226)*SQRT((1/O226-1/N226)*(1/O226-1/N226) + 4*BO226/((BO226+1)*(BO226+1))*(2*1/O226*1/N226-1/N226*1/N226)))</f>
        <v>0</v>
      </c>
      <c r="N226">
        <f>IF(LEFT(BP226,1)&lt;&gt;"0",IF(LEFT(BP226,1)="1",3.0,BQ226),$D$5+$E$5*(CG226*BZ226/($K$5*1000))+$F$5*(CG226*BZ226/($K$5*1000))*MAX(MIN(BN226,$J$5),$I$5)*MAX(MIN(BN226,$J$5),$I$5)+$G$5*MAX(MIN(BN226,$J$5),$I$5)*(CG226*BZ226/($K$5*1000))+$H$5*(CG226*BZ226/($K$5*1000))*(CG226*BZ226/($K$5*1000)))</f>
        <v>0</v>
      </c>
      <c r="O226">
        <f>G226*(1000-(1000*0.61365*exp(17.502*S226/(240.97+S226))/(BZ226+CA226)+BU226)/2)/(1000*0.61365*exp(17.502*S226/(240.97+S226))/(BZ226+CA226)-BU226)</f>
        <v>0</v>
      </c>
      <c r="P226">
        <f>1/((BO226+1)/(M226/1.6)+1/(N226/1.37)) + BO226/((BO226+1)/(M226/1.6) + BO226/(N226/1.37))</f>
        <v>0</v>
      </c>
      <c r="Q226">
        <f>(BK226*BM226)</f>
        <v>0</v>
      </c>
      <c r="R226">
        <f>(CB226+(Q226+2*0.95*5.67E-8*(((CB226+$B$7)+273)^4-(CB226+273)^4)-44100*G226)/(1.84*29.3*N226+8*0.95*5.67E-8*(CB226+273)^3))</f>
        <v>0</v>
      </c>
      <c r="S226">
        <f>($C$7*CC226+$D$7*CD226+$E$7*R226)</f>
        <v>0</v>
      </c>
      <c r="T226">
        <f>0.61365*exp(17.502*S226/(240.97+S226))</f>
        <v>0</v>
      </c>
      <c r="U226">
        <f>(V226/W226*100)</f>
        <v>0</v>
      </c>
      <c r="V226">
        <f>BU226*(BZ226+CA226)/1000</f>
        <v>0</v>
      </c>
      <c r="W226">
        <f>0.61365*exp(17.502*CB226/(240.97+CB226))</f>
        <v>0</v>
      </c>
      <c r="X226">
        <f>(T226-BU226*(BZ226+CA226)/1000)</f>
        <v>0</v>
      </c>
      <c r="Y226">
        <f>(-G226*44100)</f>
        <v>0</v>
      </c>
      <c r="Z226">
        <f>2*29.3*N226*0.92*(CB226-S226)</f>
        <v>0</v>
      </c>
      <c r="AA226">
        <f>2*0.95*5.67E-8*(((CB226+$B$7)+273)^4-(S226+273)^4)</f>
        <v>0</v>
      </c>
      <c r="AB226">
        <f>Q226+AA226+Y226+Z226</f>
        <v>0</v>
      </c>
      <c r="AC226">
        <v>0</v>
      </c>
      <c r="AD226">
        <v>0</v>
      </c>
      <c r="AE226">
        <f>IF(AC226*$H$13&gt;=AG226,1.0,(AG226/(AG226-AC226*$H$13)))</f>
        <v>0</v>
      </c>
      <c r="AF226">
        <f>(AE226-1)*100</f>
        <v>0</v>
      </c>
      <c r="AG226">
        <f>MAX(0,($B$13+$C$13*CG226)/(1+$D$13*CG226)*BZ226/(CB226+273)*$E$13)</f>
        <v>0</v>
      </c>
      <c r="AH226" t="s">
        <v>271</v>
      </c>
      <c r="AI226" t="s">
        <v>271</v>
      </c>
      <c r="AJ226">
        <v>0</v>
      </c>
      <c r="AK226">
        <v>0</v>
      </c>
      <c r="AL226">
        <f>AK226-AJ226</f>
        <v>0</v>
      </c>
      <c r="AM226">
        <f>AL226/AK226</f>
        <v>0</v>
      </c>
      <c r="AN226">
        <v>0</v>
      </c>
      <c r="AO226" t="s">
        <v>271</v>
      </c>
      <c r="AP226" t="s">
        <v>271</v>
      </c>
      <c r="AQ226">
        <v>0</v>
      </c>
      <c r="AR226">
        <v>0</v>
      </c>
      <c r="AS226">
        <f>1-AQ226/AR226</f>
        <v>0</v>
      </c>
      <c r="AT226">
        <v>0.5</v>
      </c>
      <c r="AU226">
        <f>BK226</f>
        <v>0</v>
      </c>
      <c r="AV226">
        <f>H226</f>
        <v>0</v>
      </c>
      <c r="AW226">
        <f>AS226*AT226*AU226</f>
        <v>0</v>
      </c>
      <c r="AX226">
        <f>BC226/AR226</f>
        <v>0</v>
      </c>
      <c r="AY226">
        <f>(AV226-AN226)/AU226</f>
        <v>0</v>
      </c>
      <c r="AZ226">
        <f>(AK226-AR226)/AR226</f>
        <v>0</v>
      </c>
      <c r="BA226" t="s">
        <v>271</v>
      </c>
      <c r="BB226">
        <v>0</v>
      </c>
      <c r="BC226">
        <f>AR226-BB226</f>
        <v>0</v>
      </c>
      <c r="BD226">
        <f>(AR226-AQ226)/(AR226-BB226)</f>
        <v>0</v>
      </c>
      <c r="BE226">
        <f>(AK226-AR226)/(AK226-BB226)</f>
        <v>0</v>
      </c>
      <c r="BF226">
        <f>(AR226-AQ226)/(AR226-AJ226)</f>
        <v>0</v>
      </c>
      <c r="BG226">
        <f>(AK226-AR226)/(AK226-AJ226)</f>
        <v>0</v>
      </c>
      <c r="BH226">
        <f>(BD226*BB226/AQ226)</f>
        <v>0</v>
      </c>
      <c r="BI226">
        <f>(1-BH226)</f>
        <v>0</v>
      </c>
      <c r="BJ226">
        <f>$B$11*CH226+$C$11*CI226+$F$11*CJ226*(1-CM226)</f>
        <v>0</v>
      </c>
      <c r="BK226">
        <f>BJ226*BL226</f>
        <v>0</v>
      </c>
      <c r="BL226">
        <f>($B$11*$D$9+$C$11*$D$9+$F$11*((CW226+CO226)/MAX(CW226+CO226+CX226, 0.1)*$I$9+CX226/MAX(CW226+CO226+CX226, 0.1)*$J$9))/($B$11+$C$11+$F$11)</f>
        <v>0</v>
      </c>
      <c r="BM226">
        <f>($B$11*$K$9+$C$11*$K$9+$F$11*((CW226+CO226)/MAX(CW226+CO226+CX226, 0.1)*$P$9+CX226/MAX(CW226+CO226+CX226, 0.1)*$Q$9))/($B$11+$C$11+$F$11)</f>
        <v>0</v>
      </c>
      <c r="BN226">
        <v>6</v>
      </c>
      <c r="BO226">
        <v>0.5</v>
      </c>
      <c r="BP226" t="s">
        <v>272</v>
      </c>
      <c r="BQ226">
        <v>2</v>
      </c>
      <c r="BR226">
        <v>1604418646.6</v>
      </c>
      <c r="BS226">
        <v>658.907</v>
      </c>
      <c r="BT226">
        <v>702.621</v>
      </c>
      <c r="BU226">
        <v>21.7032</v>
      </c>
      <c r="BV226">
        <v>19.9693</v>
      </c>
      <c r="BW226">
        <v>658.787</v>
      </c>
      <c r="BX226">
        <v>21.3759</v>
      </c>
      <c r="BY226">
        <v>500.029</v>
      </c>
      <c r="BZ226">
        <v>100.533</v>
      </c>
      <c r="CA226">
        <v>0.0998025</v>
      </c>
      <c r="CB226">
        <v>25.1473</v>
      </c>
      <c r="CC226">
        <v>24.9939</v>
      </c>
      <c r="CD226">
        <v>999.9</v>
      </c>
      <c r="CE226">
        <v>0</v>
      </c>
      <c r="CF226">
        <v>0</v>
      </c>
      <c r="CG226">
        <v>10031.2</v>
      </c>
      <c r="CH226">
        <v>0</v>
      </c>
      <c r="CI226">
        <v>1.06395</v>
      </c>
      <c r="CJ226">
        <v>1199.97</v>
      </c>
      <c r="CK226">
        <v>0.967003</v>
      </c>
      <c r="CL226">
        <v>0.0329973</v>
      </c>
      <c r="CM226">
        <v>0</v>
      </c>
      <c r="CN226">
        <v>3.1342</v>
      </c>
      <c r="CO226">
        <v>0</v>
      </c>
      <c r="CP226">
        <v>9561.87</v>
      </c>
      <c r="CQ226">
        <v>11401.1</v>
      </c>
      <c r="CR226">
        <v>38.062</v>
      </c>
      <c r="CS226">
        <v>41.187</v>
      </c>
      <c r="CT226">
        <v>39.5</v>
      </c>
      <c r="CU226">
        <v>39.875</v>
      </c>
      <c r="CV226">
        <v>38.375</v>
      </c>
      <c r="CW226">
        <v>1160.37</v>
      </c>
      <c r="CX226">
        <v>39.6</v>
      </c>
      <c r="CY226">
        <v>0</v>
      </c>
      <c r="CZ226">
        <v>1604418646.7</v>
      </c>
      <c r="DA226">
        <v>0</v>
      </c>
      <c r="DB226">
        <v>2.660252</v>
      </c>
      <c r="DC226">
        <v>-0.0249923006479587</v>
      </c>
      <c r="DD226">
        <v>407.007692339793</v>
      </c>
      <c r="DE226">
        <v>9513.306</v>
      </c>
      <c r="DF226">
        <v>15</v>
      </c>
      <c r="DG226">
        <v>1604417947.1</v>
      </c>
      <c r="DH226" t="s">
        <v>273</v>
      </c>
      <c r="DI226">
        <v>1604417940.1</v>
      </c>
      <c r="DJ226">
        <v>1604417947.1</v>
      </c>
      <c r="DK226">
        <v>1</v>
      </c>
      <c r="DL226">
        <v>-0.134</v>
      </c>
      <c r="DM226">
        <v>0.013</v>
      </c>
      <c r="DN226">
        <v>0.037</v>
      </c>
      <c r="DO226">
        <v>0.31</v>
      </c>
      <c r="DP226">
        <v>420</v>
      </c>
      <c r="DQ226">
        <v>20</v>
      </c>
      <c r="DR226">
        <v>0.08</v>
      </c>
      <c r="DS226">
        <v>0.06</v>
      </c>
      <c r="DT226">
        <v>0</v>
      </c>
      <c r="DU226">
        <v>0</v>
      </c>
      <c r="DV226" t="s">
        <v>274</v>
      </c>
      <c r="DW226">
        <v>100</v>
      </c>
      <c r="DX226">
        <v>100</v>
      </c>
      <c r="DY226">
        <v>0.12</v>
      </c>
      <c r="DZ226">
        <v>0.3273</v>
      </c>
      <c r="EA226">
        <v>-0.278027610152098</v>
      </c>
      <c r="EB226">
        <v>0.00106189765250334</v>
      </c>
      <c r="EC226">
        <v>-8.23004791133579e-07</v>
      </c>
      <c r="ED226">
        <v>1.95222372915411e-10</v>
      </c>
      <c r="EE226">
        <v>0.0605696754882689</v>
      </c>
      <c r="EF226">
        <v>0.0242991256848972</v>
      </c>
      <c r="EG226">
        <v>-0.00102667963148939</v>
      </c>
      <c r="EH226">
        <v>2.21636158600722e-05</v>
      </c>
      <c r="EI226">
        <v>2</v>
      </c>
      <c r="EJ226">
        <v>2037</v>
      </c>
      <c r="EK226">
        <v>1</v>
      </c>
      <c r="EL226">
        <v>24</v>
      </c>
      <c r="EM226">
        <v>11.8</v>
      </c>
      <c r="EN226">
        <v>11.7</v>
      </c>
      <c r="EO226">
        <v>2</v>
      </c>
      <c r="EP226">
        <v>511.63</v>
      </c>
      <c r="EQ226">
        <v>527.925</v>
      </c>
      <c r="ER226">
        <v>22.8073</v>
      </c>
      <c r="ES226">
        <v>25.427</v>
      </c>
      <c r="ET226">
        <v>29.9999</v>
      </c>
      <c r="EU226">
        <v>25.3042</v>
      </c>
      <c r="EV226">
        <v>25.2694</v>
      </c>
      <c r="EW226">
        <v>31.7189</v>
      </c>
      <c r="EX226">
        <v>26.8481</v>
      </c>
      <c r="EY226">
        <v>100</v>
      </c>
      <c r="EZ226">
        <v>22.81</v>
      </c>
      <c r="FA226">
        <v>712.73</v>
      </c>
      <c r="FB226">
        <v>20</v>
      </c>
      <c r="FC226">
        <v>102.33</v>
      </c>
      <c r="FD226">
        <v>102.105</v>
      </c>
    </row>
    <row r="227" spans="1:160">
      <c r="A227">
        <v>211</v>
      </c>
      <c r="B227">
        <v>1604418648.6</v>
      </c>
      <c r="C227">
        <v>419.5</v>
      </c>
      <c r="D227" t="s">
        <v>693</v>
      </c>
      <c r="E227" t="s">
        <v>694</v>
      </c>
      <c r="F227">
        <v>1604418648.6</v>
      </c>
      <c r="G227">
        <f>BY227*AE227*(BU227-BV227)/(100*BN227*(1000-AE227*BU227))</f>
        <v>0</v>
      </c>
      <c r="H227">
        <f>BY227*AE227*(BT227-BS227*(1000-AE227*BV227)/(1000-AE227*BU227))/(100*BN227)</f>
        <v>0</v>
      </c>
      <c r="I227">
        <f>BS227 - IF(AE227&gt;1, H227*BN227*100.0/(AG227*CG227), 0)</f>
        <v>0</v>
      </c>
      <c r="J227">
        <f>((P227-G227/2)*I227-H227)/(P227+G227/2)</f>
        <v>0</v>
      </c>
      <c r="K227">
        <f>J227*(BZ227+CA227)/1000.0</f>
        <v>0</v>
      </c>
      <c r="L227">
        <f>(BS227 - IF(AE227&gt;1, H227*BN227*100.0/(AG227*CG227), 0))*(BZ227+CA227)/1000.0</f>
        <v>0</v>
      </c>
      <c r="M227">
        <f>2.0/((1/O227-1/N227)+SIGN(O227)*SQRT((1/O227-1/N227)*(1/O227-1/N227) + 4*BO227/((BO227+1)*(BO227+1))*(2*1/O227*1/N227-1/N227*1/N227)))</f>
        <v>0</v>
      </c>
      <c r="N227">
        <f>IF(LEFT(BP227,1)&lt;&gt;"0",IF(LEFT(BP227,1)="1",3.0,BQ227),$D$5+$E$5*(CG227*BZ227/($K$5*1000))+$F$5*(CG227*BZ227/($K$5*1000))*MAX(MIN(BN227,$J$5),$I$5)*MAX(MIN(BN227,$J$5),$I$5)+$G$5*MAX(MIN(BN227,$J$5),$I$5)*(CG227*BZ227/($K$5*1000))+$H$5*(CG227*BZ227/($K$5*1000))*(CG227*BZ227/($K$5*1000)))</f>
        <v>0</v>
      </c>
      <c r="O227">
        <f>G227*(1000-(1000*0.61365*exp(17.502*S227/(240.97+S227))/(BZ227+CA227)+BU227)/2)/(1000*0.61365*exp(17.502*S227/(240.97+S227))/(BZ227+CA227)-BU227)</f>
        <v>0</v>
      </c>
      <c r="P227">
        <f>1/((BO227+1)/(M227/1.6)+1/(N227/1.37)) + BO227/((BO227+1)/(M227/1.6) + BO227/(N227/1.37))</f>
        <v>0</v>
      </c>
      <c r="Q227">
        <f>(BK227*BM227)</f>
        <v>0</v>
      </c>
      <c r="R227">
        <f>(CB227+(Q227+2*0.95*5.67E-8*(((CB227+$B$7)+273)^4-(CB227+273)^4)-44100*G227)/(1.84*29.3*N227+8*0.95*5.67E-8*(CB227+273)^3))</f>
        <v>0</v>
      </c>
      <c r="S227">
        <f>($C$7*CC227+$D$7*CD227+$E$7*R227)</f>
        <v>0</v>
      </c>
      <c r="T227">
        <f>0.61365*exp(17.502*S227/(240.97+S227))</f>
        <v>0</v>
      </c>
      <c r="U227">
        <f>(V227/W227*100)</f>
        <v>0</v>
      </c>
      <c r="V227">
        <f>BU227*(BZ227+CA227)/1000</f>
        <v>0</v>
      </c>
      <c r="W227">
        <f>0.61365*exp(17.502*CB227/(240.97+CB227))</f>
        <v>0</v>
      </c>
      <c r="X227">
        <f>(T227-BU227*(BZ227+CA227)/1000)</f>
        <v>0</v>
      </c>
      <c r="Y227">
        <f>(-G227*44100)</f>
        <v>0</v>
      </c>
      <c r="Z227">
        <f>2*29.3*N227*0.92*(CB227-S227)</f>
        <v>0</v>
      </c>
      <c r="AA227">
        <f>2*0.95*5.67E-8*(((CB227+$B$7)+273)^4-(S227+273)^4)</f>
        <v>0</v>
      </c>
      <c r="AB227">
        <f>Q227+AA227+Y227+Z227</f>
        <v>0</v>
      </c>
      <c r="AC227">
        <v>0</v>
      </c>
      <c r="AD227">
        <v>0</v>
      </c>
      <c r="AE227">
        <f>IF(AC227*$H$13&gt;=AG227,1.0,(AG227/(AG227-AC227*$H$13)))</f>
        <v>0</v>
      </c>
      <c r="AF227">
        <f>(AE227-1)*100</f>
        <v>0</v>
      </c>
      <c r="AG227">
        <f>MAX(0,($B$13+$C$13*CG227)/(1+$D$13*CG227)*BZ227/(CB227+273)*$E$13)</f>
        <v>0</v>
      </c>
      <c r="AH227" t="s">
        <v>271</v>
      </c>
      <c r="AI227" t="s">
        <v>271</v>
      </c>
      <c r="AJ227">
        <v>0</v>
      </c>
      <c r="AK227">
        <v>0</v>
      </c>
      <c r="AL227">
        <f>AK227-AJ227</f>
        <v>0</v>
      </c>
      <c r="AM227">
        <f>AL227/AK227</f>
        <v>0</v>
      </c>
      <c r="AN227">
        <v>0</v>
      </c>
      <c r="AO227" t="s">
        <v>271</v>
      </c>
      <c r="AP227" t="s">
        <v>271</v>
      </c>
      <c r="AQ227">
        <v>0</v>
      </c>
      <c r="AR227">
        <v>0</v>
      </c>
      <c r="AS227">
        <f>1-AQ227/AR227</f>
        <v>0</v>
      </c>
      <c r="AT227">
        <v>0.5</v>
      </c>
      <c r="AU227">
        <f>BK227</f>
        <v>0</v>
      </c>
      <c r="AV227">
        <f>H227</f>
        <v>0</v>
      </c>
      <c r="AW227">
        <f>AS227*AT227*AU227</f>
        <v>0</v>
      </c>
      <c r="AX227">
        <f>BC227/AR227</f>
        <v>0</v>
      </c>
      <c r="AY227">
        <f>(AV227-AN227)/AU227</f>
        <v>0</v>
      </c>
      <c r="AZ227">
        <f>(AK227-AR227)/AR227</f>
        <v>0</v>
      </c>
      <c r="BA227" t="s">
        <v>271</v>
      </c>
      <c r="BB227">
        <v>0</v>
      </c>
      <c r="BC227">
        <f>AR227-BB227</f>
        <v>0</v>
      </c>
      <c r="BD227">
        <f>(AR227-AQ227)/(AR227-BB227)</f>
        <v>0</v>
      </c>
      <c r="BE227">
        <f>(AK227-AR227)/(AK227-BB227)</f>
        <v>0</v>
      </c>
      <c r="BF227">
        <f>(AR227-AQ227)/(AR227-AJ227)</f>
        <v>0</v>
      </c>
      <c r="BG227">
        <f>(AK227-AR227)/(AK227-AJ227)</f>
        <v>0</v>
      </c>
      <c r="BH227">
        <f>(BD227*BB227/AQ227)</f>
        <v>0</v>
      </c>
      <c r="BI227">
        <f>(1-BH227)</f>
        <v>0</v>
      </c>
      <c r="BJ227">
        <f>$B$11*CH227+$C$11*CI227+$F$11*CJ227*(1-CM227)</f>
        <v>0</v>
      </c>
      <c r="BK227">
        <f>BJ227*BL227</f>
        <v>0</v>
      </c>
      <c r="BL227">
        <f>($B$11*$D$9+$C$11*$D$9+$F$11*((CW227+CO227)/MAX(CW227+CO227+CX227, 0.1)*$I$9+CX227/MAX(CW227+CO227+CX227, 0.1)*$J$9))/($B$11+$C$11+$F$11)</f>
        <v>0</v>
      </c>
      <c r="BM227">
        <f>($B$11*$K$9+$C$11*$K$9+$F$11*((CW227+CO227)/MAX(CW227+CO227+CX227, 0.1)*$P$9+CX227/MAX(CW227+CO227+CX227, 0.1)*$Q$9))/($B$11+$C$11+$F$11)</f>
        <v>0</v>
      </c>
      <c r="BN227">
        <v>6</v>
      </c>
      <c r="BO227">
        <v>0.5</v>
      </c>
      <c r="BP227" t="s">
        <v>272</v>
      </c>
      <c r="BQ227">
        <v>2</v>
      </c>
      <c r="BR227">
        <v>1604418648.6</v>
      </c>
      <c r="BS227">
        <v>662.065</v>
      </c>
      <c r="BT227">
        <v>705.849</v>
      </c>
      <c r="BU227">
        <v>21.7012</v>
      </c>
      <c r="BV227">
        <v>19.9678</v>
      </c>
      <c r="BW227">
        <v>661.944</v>
      </c>
      <c r="BX227">
        <v>21.3739</v>
      </c>
      <c r="BY227">
        <v>499.944</v>
      </c>
      <c r="BZ227">
        <v>100.533</v>
      </c>
      <c r="CA227">
        <v>0.099681</v>
      </c>
      <c r="CB227">
        <v>25.1468</v>
      </c>
      <c r="CC227">
        <v>24.9927</v>
      </c>
      <c r="CD227">
        <v>999.9</v>
      </c>
      <c r="CE227">
        <v>0</v>
      </c>
      <c r="CF227">
        <v>0</v>
      </c>
      <c r="CG227">
        <v>10016.2</v>
      </c>
      <c r="CH227">
        <v>0</v>
      </c>
      <c r="CI227">
        <v>1.06395</v>
      </c>
      <c r="CJ227">
        <v>1199.96</v>
      </c>
      <c r="CK227">
        <v>0.967003</v>
      </c>
      <c r="CL227">
        <v>0.0329973</v>
      </c>
      <c r="CM227">
        <v>0</v>
      </c>
      <c r="CN227">
        <v>2.6742</v>
      </c>
      <c r="CO227">
        <v>0</v>
      </c>
      <c r="CP227">
        <v>9573.87</v>
      </c>
      <c r="CQ227">
        <v>11401.1</v>
      </c>
      <c r="CR227">
        <v>38.062</v>
      </c>
      <c r="CS227">
        <v>41.187</v>
      </c>
      <c r="CT227">
        <v>39.5</v>
      </c>
      <c r="CU227">
        <v>39.875</v>
      </c>
      <c r="CV227">
        <v>38.375</v>
      </c>
      <c r="CW227">
        <v>1160.36</v>
      </c>
      <c r="CX227">
        <v>39.6</v>
      </c>
      <c r="CY227">
        <v>0</v>
      </c>
      <c r="CZ227">
        <v>1604418648.5</v>
      </c>
      <c r="DA227">
        <v>0</v>
      </c>
      <c r="DB227">
        <v>2.65028846153846</v>
      </c>
      <c r="DC227">
        <v>0.142382916389685</v>
      </c>
      <c r="DD227">
        <v>406.134700329755</v>
      </c>
      <c r="DE227">
        <v>9523.44384615385</v>
      </c>
      <c r="DF227">
        <v>15</v>
      </c>
      <c r="DG227">
        <v>1604417947.1</v>
      </c>
      <c r="DH227" t="s">
        <v>273</v>
      </c>
      <c r="DI227">
        <v>1604417940.1</v>
      </c>
      <c r="DJ227">
        <v>1604417947.1</v>
      </c>
      <c r="DK227">
        <v>1</v>
      </c>
      <c r="DL227">
        <v>-0.134</v>
      </c>
      <c r="DM227">
        <v>0.013</v>
      </c>
      <c r="DN227">
        <v>0.037</v>
      </c>
      <c r="DO227">
        <v>0.31</v>
      </c>
      <c r="DP227">
        <v>420</v>
      </c>
      <c r="DQ227">
        <v>20</v>
      </c>
      <c r="DR227">
        <v>0.08</v>
      </c>
      <c r="DS227">
        <v>0.06</v>
      </c>
      <c r="DT227">
        <v>0</v>
      </c>
      <c r="DU227">
        <v>0</v>
      </c>
      <c r="DV227" t="s">
        <v>274</v>
      </c>
      <c r="DW227">
        <v>100</v>
      </c>
      <c r="DX227">
        <v>100</v>
      </c>
      <c r="DY227">
        <v>0.121</v>
      </c>
      <c r="DZ227">
        <v>0.3273</v>
      </c>
      <c r="EA227">
        <v>-0.278027610152098</v>
      </c>
      <c r="EB227">
        <v>0.00106189765250334</v>
      </c>
      <c r="EC227">
        <v>-8.23004791133579e-07</v>
      </c>
      <c r="ED227">
        <v>1.95222372915411e-10</v>
      </c>
      <c r="EE227">
        <v>0.0605696754882689</v>
      </c>
      <c r="EF227">
        <v>0.0242991256848972</v>
      </c>
      <c r="EG227">
        <v>-0.00102667963148939</v>
      </c>
      <c r="EH227">
        <v>2.21636158600722e-05</v>
      </c>
      <c r="EI227">
        <v>2</v>
      </c>
      <c r="EJ227">
        <v>2037</v>
      </c>
      <c r="EK227">
        <v>1</v>
      </c>
      <c r="EL227">
        <v>24</v>
      </c>
      <c r="EM227">
        <v>11.8</v>
      </c>
      <c r="EN227">
        <v>11.7</v>
      </c>
      <c r="EO227">
        <v>2</v>
      </c>
      <c r="EP227">
        <v>511.616</v>
      </c>
      <c r="EQ227">
        <v>527.963</v>
      </c>
      <c r="ER227">
        <v>22.8098</v>
      </c>
      <c r="ES227">
        <v>25.426</v>
      </c>
      <c r="ET227">
        <v>30</v>
      </c>
      <c r="EU227">
        <v>25.3042</v>
      </c>
      <c r="EV227">
        <v>25.2694</v>
      </c>
      <c r="EW227">
        <v>31.8682</v>
      </c>
      <c r="EX227">
        <v>26.8481</v>
      </c>
      <c r="EY227">
        <v>100</v>
      </c>
      <c r="EZ227">
        <v>22.8143</v>
      </c>
      <c r="FA227">
        <v>717.82</v>
      </c>
      <c r="FB227">
        <v>20</v>
      </c>
      <c r="FC227">
        <v>102.329</v>
      </c>
      <c r="FD227">
        <v>102.105</v>
      </c>
    </row>
    <row r="228" spans="1:160">
      <c r="A228">
        <v>212</v>
      </c>
      <c r="B228">
        <v>1604418650.6</v>
      </c>
      <c r="C228">
        <v>421.5</v>
      </c>
      <c r="D228" t="s">
        <v>695</v>
      </c>
      <c r="E228" t="s">
        <v>696</v>
      </c>
      <c r="F228">
        <v>1604418650.6</v>
      </c>
      <c r="G228">
        <f>BY228*AE228*(BU228-BV228)/(100*BN228*(1000-AE228*BU228))</f>
        <v>0</v>
      </c>
      <c r="H228">
        <f>BY228*AE228*(BT228-BS228*(1000-AE228*BV228)/(1000-AE228*BU228))/(100*BN228)</f>
        <v>0</v>
      </c>
      <c r="I228">
        <f>BS228 - IF(AE228&gt;1, H228*BN228*100.0/(AG228*CG228), 0)</f>
        <v>0</v>
      </c>
      <c r="J228">
        <f>((P228-G228/2)*I228-H228)/(P228+G228/2)</f>
        <v>0</v>
      </c>
      <c r="K228">
        <f>J228*(BZ228+CA228)/1000.0</f>
        <v>0</v>
      </c>
      <c r="L228">
        <f>(BS228 - IF(AE228&gt;1, H228*BN228*100.0/(AG228*CG228), 0))*(BZ228+CA228)/1000.0</f>
        <v>0</v>
      </c>
      <c r="M228">
        <f>2.0/((1/O228-1/N228)+SIGN(O228)*SQRT((1/O228-1/N228)*(1/O228-1/N228) + 4*BO228/((BO228+1)*(BO228+1))*(2*1/O228*1/N228-1/N228*1/N228)))</f>
        <v>0</v>
      </c>
      <c r="N228">
        <f>IF(LEFT(BP228,1)&lt;&gt;"0",IF(LEFT(BP228,1)="1",3.0,BQ228),$D$5+$E$5*(CG228*BZ228/($K$5*1000))+$F$5*(CG228*BZ228/($K$5*1000))*MAX(MIN(BN228,$J$5),$I$5)*MAX(MIN(BN228,$J$5),$I$5)+$G$5*MAX(MIN(BN228,$J$5),$I$5)*(CG228*BZ228/($K$5*1000))+$H$5*(CG228*BZ228/($K$5*1000))*(CG228*BZ228/($K$5*1000)))</f>
        <v>0</v>
      </c>
      <c r="O228">
        <f>G228*(1000-(1000*0.61365*exp(17.502*S228/(240.97+S228))/(BZ228+CA228)+BU228)/2)/(1000*0.61365*exp(17.502*S228/(240.97+S228))/(BZ228+CA228)-BU228)</f>
        <v>0</v>
      </c>
      <c r="P228">
        <f>1/((BO228+1)/(M228/1.6)+1/(N228/1.37)) + BO228/((BO228+1)/(M228/1.6) + BO228/(N228/1.37))</f>
        <v>0</v>
      </c>
      <c r="Q228">
        <f>(BK228*BM228)</f>
        <v>0</v>
      </c>
      <c r="R228">
        <f>(CB228+(Q228+2*0.95*5.67E-8*(((CB228+$B$7)+273)^4-(CB228+273)^4)-44100*G228)/(1.84*29.3*N228+8*0.95*5.67E-8*(CB228+273)^3))</f>
        <v>0</v>
      </c>
      <c r="S228">
        <f>($C$7*CC228+$D$7*CD228+$E$7*R228)</f>
        <v>0</v>
      </c>
      <c r="T228">
        <f>0.61365*exp(17.502*S228/(240.97+S228))</f>
        <v>0</v>
      </c>
      <c r="U228">
        <f>(V228/W228*100)</f>
        <v>0</v>
      </c>
      <c r="V228">
        <f>BU228*(BZ228+CA228)/1000</f>
        <v>0</v>
      </c>
      <c r="W228">
        <f>0.61365*exp(17.502*CB228/(240.97+CB228))</f>
        <v>0</v>
      </c>
      <c r="X228">
        <f>(T228-BU228*(BZ228+CA228)/1000)</f>
        <v>0</v>
      </c>
      <c r="Y228">
        <f>(-G228*44100)</f>
        <v>0</v>
      </c>
      <c r="Z228">
        <f>2*29.3*N228*0.92*(CB228-S228)</f>
        <v>0</v>
      </c>
      <c r="AA228">
        <f>2*0.95*5.67E-8*(((CB228+$B$7)+273)^4-(S228+273)^4)</f>
        <v>0</v>
      </c>
      <c r="AB228">
        <f>Q228+AA228+Y228+Z228</f>
        <v>0</v>
      </c>
      <c r="AC228">
        <v>0</v>
      </c>
      <c r="AD228">
        <v>0</v>
      </c>
      <c r="AE228">
        <f>IF(AC228*$H$13&gt;=AG228,1.0,(AG228/(AG228-AC228*$H$13)))</f>
        <v>0</v>
      </c>
      <c r="AF228">
        <f>(AE228-1)*100</f>
        <v>0</v>
      </c>
      <c r="AG228">
        <f>MAX(0,($B$13+$C$13*CG228)/(1+$D$13*CG228)*BZ228/(CB228+273)*$E$13)</f>
        <v>0</v>
      </c>
      <c r="AH228" t="s">
        <v>271</v>
      </c>
      <c r="AI228" t="s">
        <v>271</v>
      </c>
      <c r="AJ228">
        <v>0</v>
      </c>
      <c r="AK228">
        <v>0</v>
      </c>
      <c r="AL228">
        <f>AK228-AJ228</f>
        <v>0</v>
      </c>
      <c r="AM228">
        <f>AL228/AK228</f>
        <v>0</v>
      </c>
      <c r="AN228">
        <v>0</v>
      </c>
      <c r="AO228" t="s">
        <v>271</v>
      </c>
      <c r="AP228" t="s">
        <v>271</v>
      </c>
      <c r="AQ228">
        <v>0</v>
      </c>
      <c r="AR228">
        <v>0</v>
      </c>
      <c r="AS228">
        <f>1-AQ228/AR228</f>
        <v>0</v>
      </c>
      <c r="AT228">
        <v>0.5</v>
      </c>
      <c r="AU228">
        <f>BK228</f>
        <v>0</v>
      </c>
      <c r="AV228">
        <f>H228</f>
        <v>0</v>
      </c>
      <c r="AW228">
        <f>AS228*AT228*AU228</f>
        <v>0</v>
      </c>
      <c r="AX228">
        <f>BC228/AR228</f>
        <v>0</v>
      </c>
      <c r="AY228">
        <f>(AV228-AN228)/AU228</f>
        <v>0</v>
      </c>
      <c r="AZ228">
        <f>(AK228-AR228)/AR228</f>
        <v>0</v>
      </c>
      <c r="BA228" t="s">
        <v>271</v>
      </c>
      <c r="BB228">
        <v>0</v>
      </c>
      <c r="BC228">
        <f>AR228-BB228</f>
        <v>0</v>
      </c>
      <c r="BD228">
        <f>(AR228-AQ228)/(AR228-BB228)</f>
        <v>0</v>
      </c>
      <c r="BE228">
        <f>(AK228-AR228)/(AK228-BB228)</f>
        <v>0</v>
      </c>
      <c r="BF228">
        <f>(AR228-AQ228)/(AR228-AJ228)</f>
        <v>0</v>
      </c>
      <c r="BG228">
        <f>(AK228-AR228)/(AK228-AJ228)</f>
        <v>0</v>
      </c>
      <c r="BH228">
        <f>(BD228*BB228/AQ228)</f>
        <v>0</v>
      </c>
      <c r="BI228">
        <f>(1-BH228)</f>
        <v>0</v>
      </c>
      <c r="BJ228">
        <f>$B$11*CH228+$C$11*CI228+$F$11*CJ228*(1-CM228)</f>
        <v>0</v>
      </c>
      <c r="BK228">
        <f>BJ228*BL228</f>
        <v>0</v>
      </c>
      <c r="BL228">
        <f>($B$11*$D$9+$C$11*$D$9+$F$11*((CW228+CO228)/MAX(CW228+CO228+CX228, 0.1)*$I$9+CX228/MAX(CW228+CO228+CX228, 0.1)*$J$9))/($B$11+$C$11+$F$11)</f>
        <v>0</v>
      </c>
      <c r="BM228">
        <f>($B$11*$K$9+$C$11*$K$9+$F$11*((CW228+CO228)/MAX(CW228+CO228+CX228, 0.1)*$P$9+CX228/MAX(CW228+CO228+CX228, 0.1)*$Q$9))/($B$11+$C$11+$F$11)</f>
        <v>0</v>
      </c>
      <c r="BN228">
        <v>6</v>
      </c>
      <c r="BO228">
        <v>0.5</v>
      </c>
      <c r="BP228" t="s">
        <v>272</v>
      </c>
      <c r="BQ228">
        <v>2</v>
      </c>
      <c r="BR228">
        <v>1604418650.6</v>
      </c>
      <c r="BS228">
        <v>665.203</v>
      </c>
      <c r="BT228">
        <v>708.932</v>
      </c>
      <c r="BU228">
        <v>21.7007</v>
      </c>
      <c r="BV228">
        <v>19.9684</v>
      </c>
      <c r="BW228">
        <v>665.081</v>
      </c>
      <c r="BX228">
        <v>21.3734</v>
      </c>
      <c r="BY228">
        <v>500.027</v>
      </c>
      <c r="BZ228">
        <v>100.532</v>
      </c>
      <c r="CA228">
        <v>0.100084</v>
      </c>
      <c r="CB228">
        <v>25.1457</v>
      </c>
      <c r="CC228">
        <v>24.9939</v>
      </c>
      <c r="CD228">
        <v>999.9</v>
      </c>
      <c r="CE228">
        <v>0</v>
      </c>
      <c r="CF228">
        <v>0</v>
      </c>
      <c r="CG228">
        <v>10015.6</v>
      </c>
      <c r="CH228">
        <v>0</v>
      </c>
      <c r="CI228">
        <v>1.06395</v>
      </c>
      <c r="CJ228">
        <v>1199.97</v>
      </c>
      <c r="CK228">
        <v>0.967003</v>
      </c>
      <c r="CL228">
        <v>0.0329973</v>
      </c>
      <c r="CM228">
        <v>0</v>
      </c>
      <c r="CN228">
        <v>2.5486</v>
      </c>
      <c r="CO228">
        <v>0</v>
      </c>
      <c r="CP228">
        <v>9586.4</v>
      </c>
      <c r="CQ228">
        <v>11401.2</v>
      </c>
      <c r="CR228">
        <v>38.062</v>
      </c>
      <c r="CS228">
        <v>41.187</v>
      </c>
      <c r="CT228">
        <v>39.562</v>
      </c>
      <c r="CU228">
        <v>39.875</v>
      </c>
      <c r="CV228">
        <v>38.375</v>
      </c>
      <c r="CW228">
        <v>1160.37</v>
      </c>
      <c r="CX228">
        <v>39.6</v>
      </c>
      <c r="CY228">
        <v>0</v>
      </c>
      <c r="CZ228">
        <v>1604418650.3</v>
      </c>
      <c r="DA228">
        <v>0</v>
      </c>
      <c r="DB228">
        <v>2.65402</v>
      </c>
      <c r="DC228">
        <v>0.472030777628702</v>
      </c>
      <c r="DD228">
        <v>407.533077594461</v>
      </c>
      <c r="DE228">
        <v>9537.7996</v>
      </c>
      <c r="DF228">
        <v>15</v>
      </c>
      <c r="DG228">
        <v>1604417947.1</v>
      </c>
      <c r="DH228" t="s">
        <v>273</v>
      </c>
      <c r="DI228">
        <v>1604417940.1</v>
      </c>
      <c r="DJ228">
        <v>1604417947.1</v>
      </c>
      <c r="DK228">
        <v>1</v>
      </c>
      <c r="DL228">
        <v>-0.134</v>
      </c>
      <c r="DM228">
        <v>0.013</v>
      </c>
      <c r="DN228">
        <v>0.037</v>
      </c>
      <c r="DO228">
        <v>0.31</v>
      </c>
      <c r="DP228">
        <v>420</v>
      </c>
      <c r="DQ228">
        <v>20</v>
      </c>
      <c r="DR228">
        <v>0.08</v>
      </c>
      <c r="DS228">
        <v>0.06</v>
      </c>
      <c r="DT228">
        <v>0</v>
      </c>
      <c r="DU228">
        <v>0</v>
      </c>
      <c r="DV228" t="s">
        <v>274</v>
      </c>
      <c r="DW228">
        <v>100</v>
      </c>
      <c r="DX228">
        <v>100</v>
      </c>
      <c r="DY228">
        <v>0.122</v>
      </c>
      <c r="DZ228">
        <v>0.3273</v>
      </c>
      <c r="EA228">
        <v>-0.278027610152098</v>
      </c>
      <c r="EB228">
        <v>0.00106189765250334</v>
      </c>
      <c r="EC228">
        <v>-8.23004791133579e-07</v>
      </c>
      <c r="ED228">
        <v>1.95222372915411e-10</v>
      </c>
      <c r="EE228">
        <v>0.0605696754882689</v>
      </c>
      <c r="EF228">
        <v>0.0242991256848972</v>
      </c>
      <c r="EG228">
        <v>-0.00102667963148939</v>
      </c>
      <c r="EH228">
        <v>2.21636158600722e-05</v>
      </c>
      <c r="EI228">
        <v>2</v>
      </c>
      <c r="EJ228">
        <v>2037</v>
      </c>
      <c r="EK228">
        <v>1</v>
      </c>
      <c r="EL228">
        <v>24</v>
      </c>
      <c r="EM228">
        <v>11.8</v>
      </c>
      <c r="EN228">
        <v>11.7</v>
      </c>
      <c r="EO228">
        <v>2</v>
      </c>
      <c r="EP228">
        <v>511.722</v>
      </c>
      <c r="EQ228">
        <v>527.791</v>
      </c>
      <c r="ER228">
        <v>22.8115</v>
      </c>
      <c r="ES228">
        <v>25.426</v>
      </c>
      <c r="ET228">
        <v>30</v>
      </c>
      <c r="EU228">
        <v>25.3032</v>
      </c>
      <c r="EV228">
        <v>25.2694</v>
      </c>
      <c r="EW228">
        <v>31.9613</v>
      </c>
      <c r="EX228">
        <v>26.8481</v>
      </c>
      <c r="EY228">
        <v>100</v>
      </c>
      <c r="EZ228">
        <v>22.8143</v>
      </c>
      <c r="FA228">
        <v>717.82</v>
      </c>
      <c r="FB228">
        <v>20</v>
      </c>
      <c r="FC228">
        <v>102.329</v>
      </c>
      <c r="FD228">
        <v>102.106</v>
      </c>
    </row>
    <row r="229" spans="1:160">
      <c r="A229">
        <v>213</v>
      </c>
      <c r="B229">
        <v>1604418652.6</v>
      </c>
      <c r="C229">
        <v>423.5</v>
      </c>
      <c r="D229" t="s">
        <v>697</v>
      </c>
      <c r="E229" t="s">
        <v>698</v>
      </c>
      <c r="F229">
        <v>1604418652.6</v>
      </c>
      <c r="G229">
        <f>BY229*AE229*(BU229-BV229)/(100*BN229*(1000-AE229*BU229))</f>
        <v>0</v>
      </c>
      <c r="H229">
        <f>BY229*AE229*(BT229-BS229*(1000-AE229*BV229)/(1000-AE229*BU229))/(100*BN229)</f>
        <v>0</v>
      </c>
      <c r="I229">
        <f>BS229 - IF(AE229&gt;1, H229*BN229*100.0/(AG229*CG229), 0)</f>
        <v>0</v>
      </c>
      <c r="J229">
        <f>((P229-G229/2)*I229-H229)/(P229+G229/2)</f>
        <v>0</v>
      </c>
      <c r="K229">
        <f>J229*(BZ229+CA229)/1000.0</f>
        <v>0</v>
      </c>
      <c r="L229">
        <f>(BS229 - IF(AE229&gt;1, H229*BN229*100.0/(AG229*CG229), 0))*(BZ229+CA229)/1000.0</f>
        <v>0</v>
      </c>
      <c r="M229">
        <f>2.0/((1/O229-1/N229)+SIGN(O229)*SQRT((1/O229-1/N229)*(1/O229-1/N229) + 4*BO229/((BO229+1)*(BO229+1))*(2*1/O229*1/N229-1/N229*1/N229)))</f>
        <v>0</v>
      </c>
      <c r="N229">
        <f>IF(LEFT(BP229,1)&lt;&gt;"0",IF(LEFT(BP229,1)="1",3.0,BQ229),$D$5+$E$5*(CG229*BZ229/($K$5*1000))+$F$5*(CG229*BZ229/($K$5*1000))*MAX(MIN(BN229,$J$5),$I$5)*MAX(MIN(BN229,$J$5),$I$5)+$G$5*MAX(MIN(BN229,$J$5),$I$5)*(CG229*BZ229/($K$5*1000))+$H$5*(CG229*BZ229/($K$5*1000))*(CG229*BZ229/($K$5*1000)))</f>
        <v>0</v>
      </c>
      <c r="O229">
        <f>G229*(1000-(1000*0.61365*exp(17.502*S229/(240.97+S229))/(BZ229+CA229)+BU229)/2)/(1000*0.61365*exp(17.502*S229/(240.97+S229))/(BZ229+CA229)-BU229)</f>
        <v>0</v>
      </c>
      <c r="P229">
        <f>1/((BO229+1)/(M229/1.6)+1/(N229/1.37)) + BO229/((BO229+1)/(M229/1.6) + BO229/(N229/1.37))</f>
        <v>0</v>
      </c>
      <c r="Q229">
        <f>(BK229*BM229)</f>
        <v>0</v>
      </c>
      <c r="R229">
        <f>(CB229+(Q229+2*0.95*5.67E-8*(((CB229+$B$7)+273)^4-(CB229+273)^4)-44100*G229)/(1.84*29.3*N229+8*0.95*5.67E-8*(CB229+273)^3))</f>
        <v>0</v>
      </c>
      <c r="S229">
        <f>($C$7*CC229+$D$7*CD229+$E$7*R229)</f>
        <v>0</v>
      </c>
      <c r="T229">
        <f>0.61365*exp(17.502*S229/(240.97+S229))</f>
        <v>0</v>
      </c>
      <c r="U229">
        <f>(V229/W229*100)</f>
        <v>0</v>
      </c>
      <c r="V229">
        <f>BU229*(BZ229+CA229)/1000</f>
        <v>0</v>
      </c>
      <c r="W229">
        <f>0.61365*exp(17.502*CB229/(240.97+CB229))</f>
        <v>0</v>
      </c>
      <c r="X229">
        <f>(T229-BU229*(BZ229+CA229)/1000)</f>
        <v>0</v>
      </c>
      <c r="Y229">
        <f>(-G229*44100)</f>
        <v>0</v>
      </c>
      <c r="Z229">
        <f>2*29.3*N229*0.92*(CB229-S229)</f>
        <v>0</v>
      </c>
      <c r="AA229">
        <f>2*0.95*5.67E-8*(((CB229+$B$7)+273)^4-(S229+273)^4)</f>
        <v>0</v>
      </c>
      <c r="AB229">
        <f>Q229+AA229+Y229+Z229</f>
        <v>0</v>
      </c>
      <c r="AC229">
        <v>0</v>
      </c>
      <c r="AD229">
        <v>0</v>
      </c>
      <c r="AE229">
        <f>IF(AC229*$H$13&gt;=AG229,1.0,(AG229/(AG229-AC229*$H$13)))</f>
        <v>0</v>
      </c>
      <c r="AF229">
        <f>(AE229-1)*100</f>
        <v>0</v>
      </c>
      <c r="AG229">
        <f>MAX(0,($B$13+$C$13*CG229)/(1+$D$13*CG229)*BZ229/(CB229+273)*$E$13)</f>
        <v>0</v>
      </c>
      <c r="AH229" t="s">
        <v>271</v>
      </c>
      <c r="AI229" t="s">
        <v>271</v>
      </c>
      <c r="AJ229">
        <v>0</v>
      </c>
      <c r="AK229">
        <v>0</v>
      </c>
      <c r="AL229">
        <f>AK229-AJ229</f>
        <v>0</v>
      </c>
      <c r="AM229">
        <f>AL229/AK229</f>
        <v>0</v>
      </c>
      <c r="AN229">
        <v>0</v>
      </c>
      <c r="AO229" t="s">
        <v>271</v>
      </c>
      <c r="AP229" t="s">
        <v>271</v>
      </c>
      <c r="AQ229">
        <v>0</v>
      </c>
      <c r="AR229">
        <v>0</v>
      </c>
      <c r="AS229">
        <f>1-AQ229/AR229</f>
        <v>0</v>
      </c>
      <c r="AT229">
        <v>0.5</v>
      </c>
      <c r="AU229">
        <f>BK229</f>
        <v>0</v>
      </c>
      <c r="AV229">
        <f>H229</f>
        <v>0</v>
      </c>
      <c r="AW229">
        <f>AS229*AT229*AU229</f>
        <v>0</v>
      </c>
      <c r="AX229">
        <f>BC229/AR229</f>
        <v>0</v>
      </c>
      <c r="AY229">
        <f>(AV229-AN229)/AU229</f>
        <v>0</v>
      </c>
      <c r="AZ229">
        <f>(AK229-AR229)/AR229</f>
        <v>0</v>
      </c>
      <c r="BA229" t="s">
        <v>271</v>
      </c>
      <c r="BB229">
        <v>0</v>
      </c>
      <c r="BC229">
        <f>AR229-BB229</f>
        <v>0</v>
      </c>
      <c r="BD229">
        <f>(AR229-AQ229)/(AR229-BB229)</f>
        <v>0</v>
      </c>
      <c r="BE229">
        <f>(AK229-AR229)/(AK229-BB229)</f>
        <v>0</v>
      </c>
      <c r="BF229">
        <f>(AR229-AQ229)/(AR229-AJ229)</f>
        <v>0</v>
      </c>
      <c r="BG229">
        <f>(AK229-AR229)/(AK229-AJ229)</f>
        <v>0</v>
      </c>
      <c r="BH229">
        <f>(BD229*BB229/AQ229)</f>
        <v>0</v>
      </c>
      <c r="BI229">
        <f>(1-BH229)</f>
        <v>0</v>
      </c>
      <c r="BJ229">
        <f>$B$11*CH229+$C$11*CI229+$F$11*CJ229*(1-CM229)</f>
        <v>0</v>
      </c>
      <c r="BK229">
        <f>BJ229*BL229</f>
        <v>0</v>
      </c>
      <c r="BL229">
        <f>($B$11*$D$9+$C$11*$D$9+$F$11*((CW229+CO229)/MAX(CW229+CO229+CX229, 0.1)*$I$9+CX229/MAX(CW229+CO229+CX229, 0.1)*$J$9))/($B$11+$C$11+$F$11)</f>
        <v>0</v>
      </c>
      <c r="BM229">
        <f>($B$11*$K$9+$C$11*$K$9+$F$11*((CW229+CO229)/MAX(CW229+CO229+CX229, 0.1)*$P$9+CX229/MAX(CW229+CO229+CX229, 0.1)*$Q$9))/($B$11+$C$11+$F$11)</f>
        <v>0</v>
      </c>
      <c r="BN229">
        <v>6</v>
      </c>
      <c r="BO229">
        <v>0.5</v>
      </c>
      <c r="BP229" t="s">
        <v>272</v>
      </c>
      <c r="BQ229">
        <v>2</v>
      </c>
      <c r="BR229">
        <v>1604418652.6</v>
      </c>
      <c r="BS229">
        <v>668.339</v>
      </c>
      <c r="BT229">
        <v>712.499</v>
      </c>
      <c r="BU229">
        <v>21.7006</v>
      </c>
      <c r="BV229">
        <v>19.9698</v>
      </c>
      <c r="BW229">
        <v>668.216</v>
      </c>
      <c r="BX229">
        <v>21.3733</v>
      </c>
      <c r="BY229">
        <v>500</v>
      </c>
      <c r="BZ229">
        <v>100.532</v>
      </c>
      <c r="CA229">
        <v>0.100015</v>
      </c>
      <c r="CB229">
        <v>25.1457</v>
      </c>
      <c r="CC229">
        <v>24.9945</v>
      </c>
      <c r="CD229">
        <v>999.9</v>
      </c>
      <c r="CE229">
        <v>0</v>
      </c>
      <c r="CF229">
        <v>0</v>
      </c>
      <c r="CG229">
        <v>10017.5</v>
      </c>
      <c r="CH229">
        <v>0</v>
      </c>
      <c r="CI229">
        <v>1.06395</v>
      </c>
      <c r="CJ229">
        <v>1199.97</v>
      </c>
      <c r="CK229">
        <v>0.967003</v>
      </c>
      <c r="CL229">
        <v>0.0329973</v>
      </c>
      <c r="CM229">
        <v>0</v>
      </c>
      <c r="CN229">
        <v>2.4828</v>
      </c>
      <c r="CO229">
        <v>0</v>
      </c>
      <c r="CP229">
        <v>9602.13</v>
      </c>
      <c r="CQ229">
        <v>11401.1</v>
      </c>
      <c r="CR229">
        <v>38.062</v>
      </c>
      <c r="CS229">
        <v>41.187</v>
      </c>
      <c r="CT229">
        <v>39.5</v>
      </c>
      <c r="CU229">
        <v>39.875</v>
      </c>
      <c r="CV229">
        <v>38.375</v>
      </c>
      <c r="CW229">
        <v>1160.37</v>
      </c>
      <c r="CX229">
        <v>39.6</v>
      </c>
      <c r="CY229">
        <v>0</v>
      </c>
      <c r="CZ229">
        <v>1604418652.7</v>
      </c>
      <c r="DA229">
        <v>0</v>
      </c>
      <c r="DB229">
        <v>2.64462</v>
      </c>
      <c r="DC229">
        <v>0.385315384589707</v>
      </c>
      <c r="DD229">
        <v>406.521538477994</v>
      </c>
      <c r="DE229">
        <v>9553.8992</v>
      </c>
      <c r="DF229">
        <v>15</v>
      </c>
      <c r="DG229">
        <v>1604417947.1</v>
      </c>
      <c r="DH229" t="s">
        <v>273</v>
      </c>
      <c r="DI229">
        <v>1604417940.1</v>
      </c>
      <c r="DJ229">
        <v>1604417947.1</v>
      </c>
      <c r="DK229">
        <v>1</v>
      </c>
      <c r="DL229">
        <v>-0.134</v>
      </c>
      <c r="DM229">
        <v>0.013</v>
      </c>
      <c r="DN229">
        <v>0.037</v>
      </c>
      <c r="DO229">
        <v>0.31</v>
      </c>
      <c r="DP229">
        <v>420</v>
      </c>
      <c r="DQ229">
        <v>20</v>
      </c>
      <c r="DR229">
        <v>0.08</v>
      </c>
      <c r="DS229">
        <v>0.06</v>
      </c>
      <c r="DT229">
        <v>0</v>
      </c>
      <c r="DU229">
        <v>0</v>
      </c>
      <c r="DV229" t="s">
        <v>274</v>
      </c>
      <c r="DW229">
        <v>100</v>
      </c>
      <c r="DX229">
        <v>100</v>
      </c>
      <c r="DY229">
        <v>0.123</v>
      </c>
      <c r="DZ229">
        <v>0.3273</v>
      </c>
      <c r="EA229">
        <v>-0.278027610152098</v>
      </c>
      <c r="EB229">
        <v>0.00106189765250334</v>
      </c>
      <c r="EC229">
        <v>-8.23004791133579e-07</v>
      </c>
      <c r="ED229">
        <v>1.95222372915411e-10</v>
      </c>
      <c r="EE229">
        <v>0.0605696754882689</v>
      </c>
      <c r="EF229">
        <v>0.0242991256848972</v>
      </c>
      <c r="EG229">
        <v>-0.00102667963148939</v>
      </c>
      <c r="EH229">
        <v>2.21636158600722e-05</v>
      </c>
      <c r="EI229">
        <v>2</v>
      </c>
      <c r="EJ229">
        <v>2037</v>
      </c>
      <c r="EK229">
        <v>1</v>
      </c>
      <c r="EL229">
        <v>24</v>
      </c>
      <c r="EM229">
        <v>11.9</v>
      </c>
      <c r="EN229">
        <v>11.8</v>
      </c>
      <c r="EO229">
        <v>2</v>
      </c>
      <c r="EP229">
        <v>511.585</v>
      </c>
      <c r="EQ229">
        <v>527.897</v>
      </c>
      <c r="ER229">
        <v>22.8134</v>
      </c>
      <c r="ES229">
        <v>25.4254</v>
      </c>
      <c r="ET229">
        <v>29.9999</v>
      </c>
      <c r="EU229">
        <v>25.3022</v>
      </c>
      <c r="EV229">
        <v>25.2685</v>
      </c>
      <c r="EW229">
        <v>32.0936</v>
      </c>
      <c r="EX229">
        <v>26.8481</v>
      </c>
      <c r="EY229">
        <v>100</v>
      </c>
      <c r="EZ229">
        <v>22.8143</v>
      </c>
      <c r="FA229">
        <v>722.85</v>
      </c>
      <c r="FB229">
        <v>20</v>
      </c>
      <c r="FC229">
        <v>102.33</v>
      </c>
      <c r="FD229">
        <v>102.105</v>
      </c>
    </row>
    <row r="230" spans="1:160">
      <c r="A230">
        <v>214</v>
      </c>
      <c r="B230">
        <v>1604418654.6</v>
      </c>
      <c r="C230">
        <v>425.5</v>
      </c>
      <c r="D230" t="s">
        <v>699</v>
      </c>
      <c r="E230" t="s">
        <v>700</v>
      </c>
      <c r="F230">
        <v>1604418654.6</v>
      </c>
      <c r="G230">
        <f>BY230*AE230*(BU230-BV230)/(100*BN230*(1000-AE230*BU230))</f>
        <v>0</v>
      </c>
      <c r="H230">
        <f>BY230*AE230*(BT230-BS230*(1000-AE230*BV230)/(1000-AE230*BU230))/(100*BN230)</f>
        <v>0</v>
      </c>
      <c r="I230">
        <f>BS230 - IF(AE230&gt;1, H230*BN230*100.0/(AG230*CG230), 0)</f>
        <v>0</v>
      </c>
      <c r="J230">
        <f>((P230-G230/2)*I230-H230)/(P230+G230/2)</f>
        <v>0</v>
      </c>
      <c r="K230">
        <f>J230*(BZ230+CA230)/1000.0</f>
        <v>0</v>
      </c>
      <c r="L230">
        <f>(BS230 - IF(AE230&gt;1, H230*BN230*100.0/(AG230*CG230), 0))*(BZ230+CA230)/1000.0</f>
        <v>0</v>
      </c>
      <c r="M230">
        <f>2.0/((1/O230-1/N230)+SIGN(O230)*SQRT((1/O230-1/N230)*(1/O230-1/N230) + 4*BO230/((BO230+1)*(BO230+1))*(2*1/O230*1/N230-1/N230*1/N230)))</f>
        <v>0</v>
      </c>
      <c r="N230">
        <f>IF(LEFT(BP230,1)&lt;&gt;"0",IF(LEFT(BP230,1)="1",3.0,BQ230),$D$5+$E$5*(CG230*BZ230/($K$5*1000))+$F$5*(CG230*BZ230/($K$5*1000))*MAX(MIN(BN230,$J$5),$I$5)*MAX(MIN(BN230,$J$5),$I$5)+$G$5*MAX(MIN(BN230,$J$5),$I$5)*(CG230*BZ230/($K$5*1000))+$H$5*(CG230*BZ230/($K$5*1000))*(CG230*BZ230/($K$5*1000)))</f>
        <v>0</v>
      </c>
      <c r="O230">
        <f>G230*(1000-(1000*0.61365*exp(17.502*S230/(240.97+S230))/(BZ230+CA230)+BU230)/2)/(1000*0.61365*exp(17.502*S230/(240.97+S230))/(BZ230+CA230)-BU230)</f>
        <v>0</v>
      </c>
      <c r="P230">
        <f>1/((BO230+1)/(M230/1.6)+1/(N230/1.37)) + BO230/((BO230+1)/(M230/1.6) + BO230/(N230/1.37))</f>
        <v>0</v>
      </c>
      <c r="Q230">
        <f>(BK230*BM230)</f>
        <v>0</v>
      </c>
      <c r="R230">
        <f>(CB230+(Q230+2*0.95*5.67E-8*(((CB230+$B$7)+273)^4-(CB230+273)^4)-44100*G230)/(1.84*29.3*N230+8*0.95*5.67E-8*(CB230+273)^3))</f>
        <v>0</v>
      </c>
      <c r="S230">
        <f>($C$7*CC230+$D$7*CD230+$E$7*R230)</f>
        <v>0</v>
      </c>
      <c r="T230">
        <f>0.61365*exp(17.502*S230/(240.97+S230))</f>
        <v>0</v>
      </c>
      <c r="U230">
        <f>(V230/W230*100)</f>
        <v>0</v>
      </c>
      <c r="V230">
        <f>BU230*(BZ230+CA230)/1000</f>
        <v>0</v>
      </c>
      <c r="W230">
        <f>0.61365*exp(17.502*CB230/(240.97+CB230))</f>
        <v>0</v>
      </c>
      <c r="X230">
        <f>(T230-BU230*(BZ230+CA230)/1000)</f>
        <v>0</v>
      </c>
      <c r="Y230">
        <f>(-G230*44100)</f>
        <v>0</v>
      </c>
      <c r="Z230">
        <f>2*29.3*N230*0.92*(CB230-S230)</f>
        <v>0</v>
      </c>
      <c r="AA230">
        <f>2*0.95*5.67E-8*(((CB230+$B$7)+273)^4-(S230+273)^4)</f>
        <v>0</v>
      </c>
      <c r="AB230">
        <f>Q230+AA230+Y230+Z230</f>
        <v>0</v>
      </c>
      <c r="AC230">
        <v>0</v>
      </c>
      <c r="AD230">
        <v>0</v>
      </c>
      <c r="AE230">
        <f>IF(AC230*$H$13&gt;=AG230,1.0,(AG230/(AG230-AC230*$H$13)))</f>
        <v>0</v>
      </c>
      <c r="AF230">
        <f>(AE230-1)*100</f>
        <v>0</v>
      </c>
      <c r="AG230">
        <f>MAX(0,($B$13+$C$13*CG230)/(1+$D$13*CG230)*BZ230/(CB230+273)*$E$13)</f>
        <v>0</v>
      </c>
      <c r="AH230" t="s">
        <v>271</v>
      </c>
      <c r="AI230" t="s">
        <v>271</v>
      </c>
      <c r="AJ230">
        <v>0</v>
      </c>
      <c r="AK230">
        <v>0</v>
      </c>
      <c r="AL230">
        <f>AK230-AJ230</f>
        <v>0</v>
      </c>
      <c r="AM230">
        <f>AL230/AK230</f>
        <v>0</v>
      </c>
      <c r="AN230">
        <v>0</v>
      </c>
      <c r="AO230" t="s">
        <v>271</v>
      </c>
      <c r="AP230" t="s">
        <v>271</v>
      </c>
      <c r="AQ230">
        <v>0</v>
      </c>
      <c r="AR230">
        <v>0</v>
      </c>
      <c r="AS230">
        <f>1-AQ230/AR230</f>
        <v>0</v>
      </c>
      <c r="AT230">
        <v>0.5</v>
      </c>
      <c r="AU230">
        <f>BK230</f>
        <v>0</v>
      </c>
      <c r="AV230">
        <f>H230</f>
        <v>0</v>
      </c>
      <c r="AW230">
        <f>AS230*AT230*AU230</f>
        <v>0</v>
      </c>
      <c r="AX230">
        <f>BC230/AR230</f>
        <v>0</v>
      </c>
      <c r="AY230">
        <f>(AV230-AN230)/AU230</f>
        <v>0</v>
      </c>
      <c r="AZ230">
        <f>(AK230-AR230)/AR230</f>
        <v>0</v>
      </c>
      <c r="BA230" t="s">
        <v>271</v>
      </c>
      <c r="BB230">
        <v>0</v>
      </c>
      <c r="BC230">
        <f>AR230-BB230</f>
        <v>0</v>
      </c>
      <c r="BD230">
        <f>(AR230-AQ230)/(AR230-BB230)</f>
        <v>0</v>
      </c>
      <c r="BE230">
        <f>(AK230-AR230)/(AK230-BB230)</f>
        <v>0</v>
      </c>
      <c r="BF230">
        <f>(AR230-AQ230)/(AR230-AJ230)</f>
        <v>0</v>
      </c>
      <c r="BG230">
        <f>(AK230-AR230)/(AK230-AJ230)</f>
        <v>0</v>
      </c>
      <c r="BH230">
        <f>(BD230*BB230/AQ230)</f>
        <v>0</v>
      </c>
      <c r="BI230">
        <f>(1-BH230)</f>
        <v>0</v>
      </c>
      <c r="BJ230">
        <f>$B$11*CH230+$C$11*CI230+$F$11*CJ230*(1-CM230)</f>
        <v>0</v>
      </c>
      <c r="BK230">
        <f>BJ230*BL230</f>
        <v>0</v>
      </c>
      <c r="BL230">
        <f>($B$11*$D$9+$C$11*$D$9+$F$11*((CW230+CO230)/MAX(CW230+CO230+CX230, 0.1)*$I$9+CX230/MAX(CW230+CO230+CX230, 0.1)*$J$9))/($B$11+$C$11+$F$11)</f>
        <v>0</v>
      </c>
      <c r="BM230">
        <f>($B$11*$K$9+$C$11*$K$9+$F$11*((CW230+CO230)/MAX(CW230+CO230+CX230, 0.1)*$P$9+CX230/MAX(CW230+CO230+CX230, 0.1)*$Q$9))/($B$11+$C$11+$F$11)</f>
        <v>0</v>
      </c>
      <c r="BN230">
        <v>6</v>
      </c>
      <c r="BO230">
        <v>0.5</v>
      </c>
      <c r="BP230" t="s">
        <v>272</v>
      </c>
      <c r="BQ230">
        <v>2</v>
      </c>
      <c r="BR230">
        <v>1604418654.6</v>
      </c>
      <c r="BS230">
        <v>671.541</v>
      </c>
      <c r="BT230">
        <v>715.912</v>
      </c>
      <c r="BU230">
        <v>21.699</v>
      </c>
      <c r="BV230">
        <v>19.9697</v>
      </c>
      <c r="BW230">
        <v>671.418</v>
      </c>
      <c r="BX230">
        <v>21.3717</v>
      </c>
      <c r="BY230">
        <v>499.964</v>
      </c>
      <c r="BZ230">
        <v>100.533</v>
      </c>
      <c r="CA230">
        <v>0.0996558</v>
      </c>
      <c r="CB230">
        <v>25.1463</v>
      </c>
      <c r="CC230">
        <v>24.9969</v>
      </c>
      <c r="CD230">
        <v>999.9</v>
      </c>
      <c r="CE230">
        <v>0</v>
      </c>
      <c r="CF230">
        <v>0</v>
      </c>
      <c r="CG230">
        <v>10010.6</v>
      </c>
      <c r="CH230">
        <v>0</v>
      </c>
      <c r="CI230">
        <v>1.06395</v>
      </c>
      <c r="CJ230">
        <v>1199.96</v>
      </c>
      <c r="CK230">
        <v>0.967003</v>
      </c>
      <c r="CL230">
        <v>0.0329973</v>
      </c>
      <c r="CM230">
        <v>0</v>
      </c>
      <c r="CN230">
        <v>2.9096</v>
      </c>
      <c r="CO230">
        <v>0</v>
      </c>
      <c r="CP230">
        <v>9613.14</v>
      </c>
      <c r="CQ230">
        <v>11401.1</v>
      </c>
      <c r="CR230">
        <v>38.062</v>
      </c>
      <c r="CS230">
        <v>41.187</v>
      </c>
      <c r="CT230">
        <v>39.562</v>
      </c>
      <c r="CU230">
        <v>39.875</v>
      </c>
      <c r="CV230">
        <v>38.375</v>
      </c>
      <c r="CW230">
        <v>1160.36</v>
      </c>
      <c r="CX230">
        <v>39.6</v>
      </c>
      <c r="CY230">
        <v>0</v>
      </c>
      <c r="CZ230">
        <v>1604418654.5</v>
      </c>
      <c r="DA230">
        <v>0</v>
      </c>
      <c r="DB230">
        <v>2.64918076923077</v>
      </c>
      <c r="DC230">
        <v>0.331900853771366</v>
      </c>
      <c r="DD230">
        <v>402.36307639027</v>
      </c>
      <c r="DE230">
        <v>9563.93153846154</v>
      </c>
      <c r="DF230">
        <v>15</v>
      </c>
      <c r="DG230">
        <v>1604417947.1</v>
      </c>
      <c r="DH230" t="s">
        <v>273</v>
      </c>
      <c r="DI230">
        <v>1604417940.1</v>
      </c>
      <c r="DJ230">
        <v>1604417947.1</v>
      </c>
      <c r="DK230">
        <v>1</v>
      </c>
      <c r="DL230">
        <v>-0.134</v>
      </c>
      <c r="DM230">
        <v>0.013</v>
      </c>
      <c r="DN230">
        <v>0.037</v>
      </c>
      <c r="DO230">
        <v>0.31</v>
      </c>
      <c r="DP230">
        <v>420</v>
      </c>
      <c r="DQ230">
        <v>20</v>
      </c>
      <c r="DR230">
        <v>0.08</v>
      </c>
      <c r="DS230">
        <v>0.06</v>
      </c>
      <c r="DT230">
        <v>0</v>
      </c>
      <c r="DU230">
        <v>0</v>
      </c>
      <c r="DV230" t="s">
        <v>274</v>
      </c>
      <c r="DW230">
        <v>100</v>
      </c>
      <c r="DX230">
        <v>100</v>
      </c>
      <c r="DY230">
        <v>0.123</v>
      </c>
      <c r="DZ230">
        <v>0.3273</v>
      </c>
      <c r="EA230">
        <v>-0.278027610152098</v>
      </c>
      <c r="EB230">
        <v>0.00106189765250334</v>
      </c>
      <c r="EC230">
        <v>-8.23004791133579e-07</v>
      </c>
      <c r="ED230">
        <v>1.95222372915411e-10</v>
      </c>
      <c r="EE230">
        <v>0.0605696754882689</v>
      </c>
      <c r="EF230">
        <v>0.0242991256848972</v>
      </c>
      <c r="EG230">
        <v>-0.00102667963148939</v>
      </c>
      <c r="EH230">
        <v>2.21636158600722e-05</v>
      </c>
      <c r="EI230">
        <v>2</v>
      </c>
      <c r="EJ230">
        <v>2037</v>
      </c>
      <c r="EK230">
        <v>1</v>
      </c>
      <c r="EL230">
        <v>24</v>
      </c>
      <c r="EM230">
        <v>11.9</v>
      </c>
      <c r="EN230">
        <v>11.8</v>
      </c>
      <c r="EO230">
        <v>2</v>
      </c>
      <c r="EP230">
        <v>511.469</v>
      </c>
      <c r="EQ230">
        <v>528.02</v>
      </c>
      <c r="ER230">
        <v>22.8151</v>
      </c>
      <c r="ES230">
        <v>25.4243</v>
      </c>
      <c r="ET230">
        <v>29.9999</v>
      </c>
      <c r="EU230">
        <v>25.3021</v>
      </c>
      <c r="EV230">
        <v>25.2674</v>
      </c>
      <c r="EW230">
        <v>32.2426</v>
      </c>
      <c r="EX230">
        <v>26.8481</v>
      </c>
      <c r="EY230">
        <v>100</v>
      </c>
      <c r="EZ230">
        <v>22.8184</v>
      </c>
      <c r="FA230">
        <v>727.91</v>
      </c>
      <c r="FB230">
        <v>20</v>
      </c>
      <c r="FC230">
        <v>102.33</v>
      </c>
      <c r="FD230">
        <v>102.104</v>
      </c>
    </row>
    <row r="231" spans="1:160">
      <c r="A231">
        <v>215</v>
      </c>
      <c r="B231">
        <v>1604418656.6</v>
      </c>
      <c r="C231">
        <v>427.5</v>
      </c>
      <c r="D231" t="s">
        <v>701</v>
      </c>
      <c r="E231" t="s">
        <v>702</v>
      </c>
      <c r="F231">
        <v>1604418656.6</v>
      </c>
      <c r="G231">
        <f>BY231*AE231*(BU231-BV231)/(100*BN231*(1000-AE231*BU231))</f>
        <v>0</v>
      </c>
      <c r="H231">
        <f>BY231*AE231*(BT231-BS231*(1000-AE231*BV231)/(1000-AE231*BU231))/(100*BN231)</f>
        <v>0</v>
      </c>
      <c r="I231">
        <f>BS231 - IF(AE231&gt;1, H231*BN231*100.0/(AG231*CG231), 0)</f>
        <v>0</v>
      </c>
      <c r="J231">
        <f>((P231-G231/2)*I231-H231)/(P231+G231/2)</f>
        <v>0</v>
      </c>
      <c r="K231">
        <f>J231*(BZ231+CA231)/1000.0</f>
        <v>0</v>
      </c>
      <c r="L231">
        <f>(BS231 - IF(AE231&gt;1, H231*BN231*100.0/(AG231*CG231), 0))*(BZ231+CA231)/1000.0</f>
        <v>0</v>
      </c>
      <c r="M231">
        <f>2.0/((1/O231-1/N231)+SIGN(O231)*SQRT((1/O231-1/N231)*(1/O231-1/N231) + 4*BO231/((BO231+1)*(BO231+1))*(2*1/O231*1/N231-1/N231*1/N231)))</f>
        <v>0</v>
      </c>
      <c r="N231">
        <f>IF(LEFT(BP231,1)&lt;&gt;"0",IF(LEFT(BP231,1)="1",3.0,BQ231),$D$5+$E$5*(CG231*BZ231/($K$5*1000))+$F$5*(CG231*BZ231/($K$5*1000))*MAX(MIN(BN231,$J$5),$I$5)*MAX(MIN(BN231,$J$5),$I$5)+$G$5*MAX(MIN(BN231,$J$5),$I$5)*(CG231*BZ231/($K$5*1000))+$H$5*(CG231*BZ231/($K$5*1000))*(CG231*BZ231/($K$5*1000)))</f>
        <v>0</v>
      </c>
      <c r="O231">
        <f>G231*(1000-(1000*0.61365*exp(17.502*S231/(240.97+S231))/(BZ231+CA231)+BU231)/2)/(1000*0.61365*exp(17.502*S231/(240.97+S231))/(BZ231+CA231)-BU231)</f>
        <v>0</v>
      </c>
      <c r="P231">
        <f>1/((BO231+1)/(M231/1.6)+1/(N231/1.37)) + BO231/((BO231+1)/(M231/1.6) + BO231/(N231/1.37))</f>
        <v>0</v>
      </c>
      <c r="Q231">
        <f>(BK231*BM231)</f>
        <v>0</v>
      </c>
      <c r="R231">
        <f>(CB231+(Q231+2*0.95*5.67E-8*(((CB231+$B$7)+273)^4-(CB231+273)^4)-44100*G231)/(1.84*29.3*N231+8*0.95*5.67E-8*(CB231+273)^3))</f>
        <v>0</v>
      </c>
      <c r="S231">
        <f>($C$7*CC231+$D$7*CD231+$E$7*R231)</f>
        <v>0</v>
      </c>
      <c r="T231">
        <f>0.61365*exp(17.502*S231/(240.97+S231))</f>
        <v>0</v>
      </c>
      <c r="U231">
        <f>(V231/W231*100)</f>
        <v>0</v>
      </c>
      <c r="V231">
        <f>BU231*(BZ231+CA231)/1000</f>
        <v>0</v>
      </c>
      <c r="W231">
        <f>0.61365*exp(17.502*CB231/(240.97+CB231))</f>
        <v>0</v>
      </c>
      <c r="X231">
        <f>(T231-BU231*(BZ231+CA231)/1000)</f>
        <v>0</v>
      </c>
      <c r="Y231">
        <f>(-G231*44100)</f>
        <v>0</v>
      </c>
      <c r="Z231">
        <f>2*29.3*N231*0.92*(CB231-S231)</f>
        <v>0</v>
      </c>
      <c r="AA231">
        <f>2*0.95*5.67E-8*(((CB231+$B$7)+273)^4-(S231+273)^4)</f>
        <v>0</v>
      </c>
      <c r="AB231">
        <f>Q231+AA231+Y231+Z231</f>
        <v>0</v>
      </c>
      <c r="AC231">
        <v>0</v>
      </c>
      <c r="AD231">
        <v>0</v>
      </c>
      <c r="AE231">
        <f>IF(AC231*$H$13&gt;=AG231,1.0,(AG231/(AG231-AC231*$H$13)))</f>
        <v>0</v>
      </c>
      <c r="AF231">
        <f>(AE231-1)*100</f>
        <v>0</v>
      </c>
      <c r="AG231">
        <f>MAX(0,($B$13+$C$13*CG231)/(1+$D$13*CG231)*BZ231/(CB231+273)*$E$13)</f>
        <v>0</v>
      </c>
      <c r="AH231" t="s">
        <v>271</v>
      </c>
      <c r="AI231" t="s">
        <v>271</v>
      </c>
      <c r="AJ231">
        <v>0</v>
      </c>
      <c r="AK231">
        <v>0</v>
      </c>
      <c r="AL231">
        <f>AK231-AJ231</f>
        <v>0</v>
      </c>
      <c r="AM231">
        <f>AL231/AK231</f>
        <v>0</v>
      </c>
      <c r="AN231">
        <v>0</v>
      </c>
      <c r="AO231" t="s">
        <v>271</v>
      </c>
      <c r="AP231" t="s">
        <v>271</v>
      </c>
      <c r="AQ231">
        <v>0</v>
      </c>
      <c r="AR231">
        <v>0</v>
      </c>
      <c r="AS231">
        <f>1-AQ231/AR231</f>
        <v>0</v>
      </c>
      <c r="AT231">
        <v>0.5</v>
      </c>
      <c r="AU231">
        <f>BK231</f>
        <v>0</v>
      </c>
      <c r="AV231">
        <f>H231</f>
        <v>0</v>
      </c>
      <c r="AW231">
        <f>AS231*AT231*AU231</f>
        <v>0</v>
      </c>
      <c r="AX231">
        <f>BC231/AR231</f>
        <v>0</v>
      </c>
      <c r="AY231">
        <f>(AV231-AN231)/AU231</f>
        <v>0</v>
      </c>
      <c r="AZ231">
        <f>(AK231-AR231)/AR231</f>
        <v>0</v>
      </c>
      <c r="BA231" t="s">
        <v>271</v>
      </c>
      <c r="BB231">
        <v>0</v>
      </c>
      <c r="BC231">
        <f>AR231-BB231</f>
        <v>0</v>
      </c>
      <c r="BD231">
        <f>(AR231-AQ231)/(AR231-BB231)</f>
        <v>0</v>
      </c>
      <c r="BE231">
        <f>(AK231-AR231)/(AK231-BB231)</f>
        <v>0</v>
      </c>
      <c r="BF231">
        <f>(AR231-AQ231)/(AR231-AJ231)</f>
        <v>0</v>
      </c>
      <c r="BG231">
        <f>(AK231-AR231)/(AK231-AJ231)</f>
        <v>0</v>
      </c>
      <c r="BH231">
        <f>(BD231*BB231/AQ231)</f>
        <v>0</v>
      </c>
      <c r="BI231">
        <f>(1-BH231)</f>
        <v>0</v>
      </c>
      <c r="BJ231">
        <f>$B$11*CH231+$C$11*CI231+$F$11*CJ231*(1-CM231)</f>
        <v>0</v>
      </c>
      <c r="BK231">
        <f>BJ231*BL231</f>
        <v>0</v>
      </c>
      <c r="BL231">
        <f>($B$11*$D$9+$C$11*$D$9+$F$11*((CW231+CO231)/MAX(CW231+CO231+CX231, 0.1)*$I$9+CX231/MAX(CW231+CO231+CX231, 0.1)*$J$9))/($B$11+$C$11+$F$11)</f>
        <v>0</v>
      </c>
      <c r="BM231">
        <f>($B$11*$K$9+$C$11*$K$9+$F$11*((CW231+CO231)/MAX(CW231+CO231+CX231, 0.1)*$P$9+CX231/MAX(CW231+CO231+CX231, 0.1)*$Q$9))/($B$11+$C$11+$F$11)</f>
        <v>0</v>
      </c>
      <c r="BN231">
        <v>6</v>
      </c>
      <c r="BO231">
        <v>0.5</v>
      </c>
      <c r="BP231" t="s">
        <v>272</v>
      </c>
      <c r="BQ231">
        <v>2</v>
      </c>
      <c r="BR231">
        <v>1604418656.6</v>
      </c>
      <c r="BS231">
        <v>674.8</v>
      </c>
      <c r="BT231">
        <v>719.096</v>
      </c>
      <c r="BU231">
        <v>21.698</v>
      </c>
      <c r="BV231">
        <v>19.9704</v>
      </c>
      <c r="BW231">
        <v>674.677</v>
      </c>
      <c r="BX231">
        <v>21.3707</v>
      </c>
      <c r="BY231">
        <v>500.039</v>
      </c>
      <c r="BZ231">
        <v>100.533</v>
      </c>
      <c r="CA231">
        <v>0.100261</v>
      </c>
      <c r="CB231">
        <v>25.1463</v>
      </c>
      <c r="CC231">
        <v>24.9951</v>
      </c>
      <c r="CD231">
        <v>999.9</v>
      </c>
      <c r="CE231">
        <v>0</v>
      </c>
      <c r="CF231">
        <v>0</v>
      </c>
      <c r="CG231">
        <v>9981.88</v>
      </c>
      <c r="CH231">
        <v>0</v>
      </c>
      <c r="CI231">
        <v>1.06395</v>
      </c>
      <c r="CJ231">
        <v>1199.97</v>
      </c>
      <c r="CK231">
        <v>0.967003</v>
      </c>
      <c r="CL231">
        <v>0.0329973</v>
      </c>
      <c r="CM231">
        <v>0</v>
      </c>
      <c r="CN231">
        <v>2.6836</v>
      </c>
      <c r="CO231">
        <v>0</v>
      </c>
      <c r="CP231">
        <v>9624.66</v>
      </c>
      <c r="CQ231">
        <v>11401.1</v>
      </c>
      <c r="CR231">
        <v>38.062</v>
      </c>
      <c r="CS231">
        <v>41.187</v>
      </c>
      <c r="CT231">
        <v>39.562</v>
      </c>
      <c r="CU231">
        <v>39.875</v>
      </c>
      <c r="CV231">
        <v>38.375</v>
      </c>
      <c r="CW231">
        <v>1160.37</v>
      </c>
      <c r="CX231">
        <v>39.6</v>
      </c>
      <c r="CY231">
        <v>0</v>
      </c>
      <c r="CZ231">
        <v>1604418656.3</v>
      </c>
      <c r="DA231">
        <v>0</v>
      </c>
      <c r="DB231">
        <v>2.664976</v>
      </c>
      <c r="DC231">
        <v>-0.161492310401995</v>
      </c>
      <c r="DD231">
        <v>395.648462157758</v>
      </c>
      <c r="DE231">
        <v>9577.9472</v>
      </c>
      <c r="DF231">
        <v>15</v>
      </c>
      <c r="DG231">
        <v>1604417947.1</v>
      </c>
      <c r="DH231" t="s">
        <v>273</v>
      </c>
      <c r="DI231">
        <v>1604417940.1</v>
      </c>
      <c r="DJ231">
        <v>1604417947.1</v>
      </c>
      <c r="DK231">
        <v>1</v>
      </c>
      <c r="DL231">
        <v>-0.134</v>
      </c>
      <c r="DM231">
        <v>0.013</v>
      </c>
      <c r="DN231">
        <v>0.037</v>
      </c>
      <c r="DO231">
        <v>0.31</v>
      </c>
      <c r="DP231">
        <v>420</v>
      </c>
      <c r="DQ231">
        <v>20</v>
      </c>
      <c r="DR231">
        <v>0.08</v>
      </c>
      <c r="DS231">
        <v>0.06</v>
      </c>
      <c r="DT231">
        <v>0</v>
      </c>
      <c r="DU231">
        <v>0</v>
      </c>
      <c r="DV231" t="s">
        <v>274</v>
      </c>
      <c r="DW231">
        <v>100</v>
      </c>
      <c r="DX231">
        <v>100</v>
      </c>
      <c r="DY231">
        <v>0.123</v>
      </c>
      <c r="DZ231">
        <v>0.3273</v>
      </c>
      <c r="EA231">
        <v>-0.278027610152098</v>
      </c>
      <c r="EB231">
        <v>0.00106189765250334</v>
      </c>
      <c r="EC231">
        <v>-8.23004791133579e-07</v>
      </c>
      <c r="ED231">
        <v>1.95222372915411e-10</v>
      </c>
      <c r="EE231">
        <v>0.0605696754882689</v>
      </c>
      <c r="EF231">
        <v>0.0242991256848972</v>
      </c>
      <c r="EG231">
        <v>-0.00102667963148939</v>
      </c>
      <c r="EH231">
        <v>2.21636158600722e-05</v>
      </c>
      <c r="EI231">
        <v>2</v>
      </c>
      <c r="EJ231">
        <v>2037</v>
      </c>
      <c r="EK231">
        <v>1</v>
      </c>
      <c r="EL231">
        <v>24</v>
      </c>
      <c r="EM231">
        <v>11.9</v>
      </c>
      <c r="EN231">
        <v>11.8</v>
      </c>
      <c r="EO231">
        <v>2</v>
      </c>
      <c r="EP231">
        <v>511.641</v>
      </c>
      <c r="EQ231">
        <v>527.826</v>
      </c>
      <c r="ER231">
        <v>22.8166</v>
      </c>
      <c r="ES231">
        <v>25.4238</v>
      </c>
      <c r="ET231">
        <v>29.9999</v>
      </c>
      <c r="EU231">
        <v>25.3021</v>
      </c>
      <c r="EV231">
        <v>25.2673</v>
      </c>
      <c r="EW231">
        <v>32.3338</v>
      </c>
      <c r="EX231">
        <v>26.8481</v>
      </c>
      <c r="EY231">
        <v>100</v>
      </c>
      <c r="EZ231">
        <v>22.8184</v>
      </c>
      <c r="FA231">
        <v>727.91</v>
      </c>
      <c r="FB231">
        <v>20</v>
      </c>
      <c r="FC231">
        <v>102.33</v>
      </c>
      <c r="FD231">
        <v>102.103</v>
      </c>
    </row>
    <row r="232" spans="1:160">
      <c r="A232">
        <v>216</v>
      </c>
      <c r="B232">
        <v>1604418658.6</v>
      </c>
      <c r="C232">
        <v>429.5</v>
      </c>
      <c r="D232" t="s">
        <v>703</v>
      </c>
      <c r="E232" t="s">
        <v>704</v>
      </c>
      <c r="F232">
        <v>1604418658.6</v>
      </c>
      <c r="G232">
        <f>BY232*AE232*(BU232-BV232)/(100*BN232*(1000-AE232*BU232))</f>
        <v>0</v>
      </c>
      <c r="H232">
        <f>BY232*AE232*(BT232-BS232*(1000-AE232*BV232)/(1000-AE232*BU232))/(100*BN232)</f>
        <v>0</v>
      </c>
      <c r="I232">
        <f>BS232 - IF(AE232&gt;1, H232*BN232*100.0/(AG232*CG232), 0)</f>
        <v>0</v>
      </c>
      <c r="J232">
        <f>((P232-G232/2)*I232-H232)/(P232+G232/2)</f>
        <v>0</v>
      </c>
      <c r="K232">
        <f>J232*(BZ232+CA232)/1000.0</f>
        <v>0</v>
      </c>
      <c r="L232">
        <f>(BS232 - IF(AE232&gt;1, H232*BN232*100.0/(AG232*CG232), 0))*(BZ232+CA232)/1000.0</f>
        <v>0</v>
      </c>
      <c r="M232">
        <f>2.0/((1/O232-1/N232)+SIGN(O232)*SQRT((1/O232-1/N232)*(1/O232-1/N232) + 4*BO232/((BO232+1)*(BO232+1))*(2*1/O232*1/N232-1/N232*1/N232)))</f>
        <v>0</v>
      </c>
      <c r="N232">
        <f>IF(LEFT(BP232,1)&lt;&gt;"0",IF(LEFT(BP232,1)="1",3.0,BQ232),$D$5+$E$5*(CG232*BZ232/($K$5*1000))+$F$5*(CG232*BZ232/($K$5*1000))*MAX(MIN(BN232,$J$5),$I$5)*MAX(MIN(BN232,$J$5),$I$5)+$G$5*MAX(MIN(BN232,$J$5),$I$5)*(CG232*BZ232/($K$5*1000))+$H$5*(CG232*BZ232/($K$5*1000))*(CG232*BZ232/($K$5*1000)))</f>
        <v>0</v>
      </c>
      <c r="O232">
        <f>G232*(1000-(1000*0.61365*exp(17.502*S232/(240.97+S232))/(BZ232+CA232)+BU232)/2)/(1000*0.61365*exp(17.502*S232/(240.97+S232))/(BZ232+CA232)-BU232)</f>
        <v>0</v>
      </c>
      <c r="P232">
        <f>1/((BO232+1)/(M232/1.6)+1/(N232/1.37)) + BO232/((BO232+1)/(M232/1.6) + BO232/(N232/1.37))</f>
        <v>0</v>
      </c>
      <c r="Q232">
        <f>(BK232*BM232)</f>
        <v>0</v>
      </c>
      <c r="R232">
        <f>(CB232+(Q232+2*0.95*5.67E-8*(((CB232+$B$7)+273)^4-(CB232+273)^4)-44100*G232)/(1.84*29.3*N232+8*0.95*5.67E-8*(CB232+273)^3))</f>
        <v>0</v>
      </c>
      <c r="S232">
        <f>($C$7*CC232+$D$7*CD232+$E$7*R232)</f>
        <v>0</v>
      </c>
      <c r="T232">
        <f>0.61365*exp(17.502*S232/(240.97+S232))</f>
        <v>0</v>
      </c>
      <c r="U232">
        <f>(V232/W232*100)</f>
        <v>0</v>
      </c>
      <c r="V232">
        <f>BU232*(BZ232+CA232)/1000</f>
        <v>0</v>
      </c>
      <c r="W232">
        <f>0.61365*exp(17.502*CB232/(240.97+CB232))</f>
        <v>0</v>
      </c>
      <c r="X232">
        <f>(T232-BU232*(BZ232+CA232)/1000)</f>
        <v>0</v>
      </c>
      <c r="Y232">
        <f>(-G232*44100)</f>
        <v>0</v>
      </c>
      <c r="Z232">
        <f>2*29.3*N232*0.92*(CB232-S232)</f>
        <v>0</v>
      </c>
      <c r="AA232">
        <f>2*0.95*5.67E-8*(((CB232+$B$7)+273)^4-(S232+273)^4)</f>
        <v>0</v>
      </c>
      <c r="AB232">
        <f>Q232+AA232+Y232+Z232</f>
        <v>0</v>
      </c>
      <c r="AC232">
        <v>0</v>
      </c>
      <c r="AD232">
        <v>0</v>
      </c>
      <c r="AE232">
        <f>IF(AC232*$H$13&gt;=AG232,1.0,(AG232/(AG232-AC232*$H$13)))</f>
        <v>0</v>
      </c>
      <c r="AF232">
        <f>(AE232-1)*100</f>
        <v>0</v>
      </c>
      <c r="AG232">
        <f>MAX(0,($B$13+$C$13*CG232)/(1+$D$13*CG232)*BZ232/(CB232+273)*$E$13)</f>
        <v>0</v>
      </c>
      <c r="AH232" t="s">
        <v>271</v>
      </c>
      <c r="AI232" t="s">
        <v>271</v>
      </c>
      <c r="AJ232">
        <v>0</v>
      </c>
      <c r="AK232">
        <v>0</v>
      </c>
      <c r="AL232">
        <f>AK232-AJ232</f>
        <v>0</v>
      </c>
      <c r="AM232">
        <f>AL232/AK232</f>
        <v>0</v>
      </c>
      <c r="AN232">
        <v>0</v>
      </c>
      <c r="AO232" t="s">
        <v>271</v>
      </c>
      <c r="AP232" t="s">
        <v>271</v>
      </c>
      <c r="AQ232">
        <v>0</v>
      </c>
      <c r="AR232">
        <v>0</v>
      </c>
      <c r="AS232">
        <f>1-AQ232/AR232</f>
        <v>0</v>
      </c>
      <c r="AT232">
        <v>0.5</v>
      </c>
      <c r="AU232">
        <f>BK232</f>
        <v>0</v>
      </c>
      <c r="AV232">
        <f>H232</f>
        <v>0</v>
      </c>
      <c r="AW232">
        <f>AS232*AT232*AU232</f>
        <v>0</v>
      </c>
      <c r="AX232">
        <f>BC232/AR232</f>
        <v>0</v>
      </c>
      <c r="AY232">
        <f>(AV232-AN232)/AU232</f>
        <v>0</v>
      </c>
      <c r="AZ232">
        <f>(AK232-AR232)/AR232</f>
        <v>0</v>
      </c>
      <c r="BA232" t="s">
        <v>271</v>
      </c>
      <c r="BB232">
        <v>0</v>
      </c>
      <c r="BC232">
        <f>AR232-BB232</f>
        <v>0</v>
      </c>
      <c r="BD232">
        <f>(AR232-AQ232)/(AR232-BB232)</f>
        <v>0</v>
      </c>
      <c r="BE232">
        <f>(AK232-AR232)/(AK232-BB232)</f>
        <v>0</v>
      </c>
      <c r="BF232">
        <f>(AR232-AQ232)/(AR232-AJ232)</f>
        <v>0</v>
      </c>
      <c r="BG232">
        <f>(AK232-AR232)/(AK232-AJ232)</f>
        <v>0</v>
      </c>
      <c r="BH232">
        <f>(BD232*BB232/AQ232)</f>
        <v>0</v>
      </c>
      <c r="BI232">
        <f>(1-BH232)</f>
        <v>0</v>
      </c>
      <c r="BJ232">
        <f>$B$11*CH232+$C$11*CI232+$F$11*CJ232*(1-CM232)</f>
        <v>0</v>
      </c>
      <c r="BK232">
        <f>BJ232*BL232</f>
        <v>0</v>
      </c>
      <c r="BL232">
        <f>($B$11*$D$9+$C$11*$D$9+$F$11*((CW232+CO232)/MAX(CW232+CO232+CX232, 0.1)*$I$9+CX232/MAX(CW232+CO232+CX232, 0.1)*$J$9))/($B$11+$C$11+$F$11)</f>
        <v>0</v>
      </c>
      <c r="BM232">
        <f>($B$11*$K$9+$C$11*$K$9+$F$11*((CW232+CO232)/MAX(CW232+CO232+CX232, 0.1)*$P$9+CX232/MAX(CW232+CO232+CX232, 0.1)*$Q$9))/($B$11+$C$11+$F$11)</f>
        <v>0</v>
      </c>
      <c r="BN232">
        <v>6</v>
      </c>
      <c r="BO232">
        <v>0.5</v>
      </c>
      <c r="BP232" t="s">
        <v>272</v>
      </c>
      <c r="BQ232">
        <v>2</v>
      </c>
      <c r="BR232">
        <v>1604418658.6</v>
      </c>
      <c r="BS232">
        <v>678.038</v>
      </c>
      <c r="BT232">
        <v>722.634</v>
      </c>
      <c r="BU232">
        <v>21.6967</v>
      </c>
      <c r="BV232">
        <v>19.9709</v>
      </c>
      <c r="BW232">
        <v>677.914</v>
      </c>
      <c r="BX232">
        <v>21.3695</v>
      </c>
      <c r="BY232">
        <v>500.016</v>
      </c>
      <c r="BZ232">
        <v>100.532</v>
      </c>
      <c r="CA232">
        <v>0.100273</v>
      </c>
      <c r="CB232">
        <v>25.1484</v>
      </c>
      <c r="CC232">
        <v>24.9951</v>
      </c>
      <c r="CD232">
        <v>999.9</v>
      </c>
      <c r="CE232">
        <v>0</v>
      </c>
      <c r="CF232">
        <v>0</v>
      </c>
      <c r="CG232">
        <v>9970</v>
      </c>
      <c r="CH232">
        <v>0</v>
      </c>
      <c r="CI232">
        <v>1.06395</v>
      </c>
      <c r="CJ232">
        <v>1199.98</v>
      </c>
      <c r="CK232">
        <v>0.967003</v>
      </c>
      <c r="CL232">
        <v>0.0329973</v>
      </c>
      <c r="CM232">
        <v>0</v>
      </c>
      <c r="CN232">
        <v>2.6661</v>
      </c>
      <c r="CO232">
        <v>0</v>
      </c>
      <c r="CP232">
        <v>9640.6</v>
      </c>
      <c r="CQ232">
        <v>11401.2</v>
      </c>
      <c r="CR232">
        <v>38.062</v>
      </c>
      <c r="CS232">
        <v>41.187</v>
      </c>
      <c r="CT232">
        <v>39.5</v>
      </c>
      <c r="CU232">
        <v>39.875</v>
      </c>
      <c r="CV232">
        <v>38.375</v>
      </c>
      <c r="CW232">
        <v>1160.38</v>
      </c>
      <c r="CX232">
        <v>39.6</v>
      </c>
      <c r="CY232">
        <v>0</v>
      </c>
      <c r="CZ232">
        <v>1604418658.7</v>
      </c>
      <c r="DA232">
        <v>0</v>
      </c>
      <c r="DB232">
        <v>2.638772</v>
      </c>
      <c r="DC232">
        <v>-0.974030769421496</v>
      </c>
      <c r="DD232">
        <v>395.360000054397</v>
      </c>
      <c r="DE232">
        <v>9593.8536</v>
      </c>
      <c r="DF232">
        <v>15</v>
      </c>
      <c r="DG232">
        <v>1604417947.1</v>
      </c>
      <c r="DH232" t="s">
        <v>273</v>
      </c>
      <c r="DI232">
        <v>1604417940.1</v>
      </c>
      <c r="DJ232">
        <v>1604417947.1</v>
      </c>
      <c r="DK232">
        <v>1</v>
      </c>
      <c r="DL232">
        <v>-0.134</v>
      </c>
      <c r="DM232">
        <v>0.013</v>
      </c>
      <c r="DN232">
        <v>0.037</v>
      </c>
      <c r="DO232">
        <v>0.31</v>
      </c>
      <c r="DP232">
        <v>420</v>
      </c>
      <c r="DQ232">
        <v>20</v>
      </c>
      <c r="DR232">
        <v>0.08</v>
      </c>
      <c r="DS232">
        <v>0.06</v>
      </c>
      <c r="DT232">
        <v>0</v>
      </c>
      <c r="DU232">
        <v>0</v>
      </c>
      <c r="DV232" t="s">
        <v>274</v>
      </c>
      <c r="DW232">
        <v>100</v>
      </c>
      <c r="DX232">
        <v>100</v>
      </c>
      <c r="DY232">
        <v>0.124</v>
      </c>
      <c r="DZ232">
        <v>0.3272</v>
      </c>
      <c r="EA232">
        <v>-0.278027610152098</v>
      </c>
      <c r="EB232">
        <v>0.00106189765250334</v>
      </c>
      <c r="EC232">
        <v>-8.23004791133579e-07</v>
      </c>
      <c r="ED232">
        <v>1.95222372915411e-10</v>
      </c>
      <c r="EE232">
        <v>0.0605696754882689</v>
      </c>
      <c r="EF232">
        <v>0.0242991256848972</v>
      </c>
      <c r="EG232">
        <v>-0.00102667963148939</v>
      </c>
      <c r="EH232">
        <v>2.21636158600722e-05</v>
      </c>
      <c r="EI232">
        <v>2</v>
      </c>
      <c r="EJ232">
        <v>2037</v>
      </c>
      <c r="EK232">
        <v>1</v>
      </c>
      <c r="EL232">
        <v>24</v>
      </c>
      <c r="EM232">
        <v>12</v>
      </c>
      <c r="EN232">
        <v>11.9</v>
      </c>
      <c r="EO232">
        <v>2</v>
      </c>
      <c r="EP232">
        <v>511.623</v>
      </c>
      <c r="EQ232">
        <v>527.941</v>
      </c>
      <c r="ER232">
        <v>22.8185</v>
      </c>
      <c r="ES232">
        <v>25.4233</v>
      </c>
      <c r="ET232">
        <v>30</v>
      </c>
      <c r="EU232">
        <v>25.3016</v>
      </c>
      <c r="EV232">
        <v>25.2673</v>
      </c>
      <c r="EW232">
        <v>32.4665</v>
      </c>
      <c r="EX232">
        <v>26.8481</v>
      </c>
      <c r="EY232">
        <v>100</v>
      </c>
      <c r="EZ232">
        <v>22.8216</v>
      </c>
      <c r="FA232">
        <v>732.97</v>
      </c>
      <c r="FB232">
        <v>20</v>
      </c>
      <c r="FC232">
        <v>102.331</v>
      </c>
      <c r="FD232">
        <v>102.104</v>
      </c>
    </row>
    <row r="233" spans="1:160">
      <c r="A233">
        <v>217</v>
      </c>
      <c r="B233">
        <v>1604418660.6</v>
      </c>
      <c r="C233">
        <v>431.5</v>
      </c>
      <c r="D233" t="s">
        <v>705</v>
      </c>
      <c r="E233" t="s">
        <v>706</v>
      </c>
      <c r="F233">
        <v>1604418660.6</v>
      </c>
      <c r="G233">
        <f>BY233*AE233*(BU233-BV233)/(100*BN233*(1000-AE233*BU233))</f>
        <v>0</v>
      </c>
      <c r="H233">
        <f>BY233*AE233*(BT233-BS233*(1000-AE233*BV233)/(1000-AE233*BU233))/(100*BN233)</f>
        <v>0</v>
      </c>
      <c r="I233">
        <f>BS233 - IF(AE233&gt;1, H233*BN233*100.0/(AG233*CG233), 0)</f>
        <v>0</v>
      </c>
      <c r="J233">
        <f>((P233-G233/2)*I233-H233)/(P233+G233/2)</f>
        <v>0</v>
      </c>
      <c r="K233">
        <f>J233*(BZ233+CA233)/1000.0</f>
        <v>0</v>
      </c>
      <c r="L233">
        <f>(BS233 - IF(AE233&gt;1, H233*BN233*100.0/(AG233*CG233), 0))*(BZ233+CA233)/1000.0</f>
        <v>0</v>
      </c>
      <c r="M233">
        <f>2.0/((1/O233-1/N233)+SIGN(O233)*SQRT((1/O233-1/N233)*(1/O233-1/N233) + 4*BO233/((BO233+1)*(BO233+1))*(2*1/O233*1/N233-1/N233*1/N233)))</f>
        <v>0</v>
      </c>
      <c r="N233">
        <f>IF(LEFT(BP233,1)&lt;&gt;"0",IF(LEFT(BP233,1)="1",3.0,BQ233),$D$5+$E$5*(CG233*BZ233/($K$5*1000))+$F$5*(CG233*BZ233/($K$5*1000))*MAX(MIN(BN233,$J$5),$I$5)*MAX(MIN(BN233,$J$5),$I$5)+$G$5*MAX(MIN(BN233,$J$5),$I$5)*(CG233*BZ233/($K$5*1000))+$H$5*(CG233*BZ233/($K$5*1000))*(CG233*BZ233/($K$5*1000)))</f>
        <v>0</v>
      </c>
      <c r="O233">
        <f>G233*(1000-(1000*0.61365*exp(17.502*S233/(240.97+S233))/(BZ233+CA233)+BU233)/2)/(1000*0.61365*exp(17.502*S233/(240.97+S233))/(BZ233+CA233)-BU233)</f>
        <v>0</v>
      </c>
      <c r="P233">
        <f>1/((BO233+1)/(M233/1.6)+1/(N233/1.37)) + BO233/((BO233+1)/(M233/1.6) + BO233/(N233/1.37))</f>
        <v>0</v>
      </c>
      <c r="Q233">
        <f>(BK233*BM233)</f>
        <v>0</v>
      </c>
      <c r="R233">
        <f>(CB233+(Q233+2*0.95*5.67E-8*(((CB233+$B$7)+273)^4-(CB233+273)^4)-44100*G233)/(1.84*29.3*N233+8*0.95*5.67E-8*(CB233+273)^3))</f>
        <v>0</v>
      </c>
      <c r="S233">
        <f>($C$7*CC233+$D$7*CD233+$E$7*R233)</f>
        <v>0</v>
      </c>
      <c r="T233">
        <f>0.61365*exp(17.502*S233/(240.97+S233))</f>
        <v>0</v>
      </c>
      <c r="U233">
        <f>(V233/W233*100)</f>
        <v>0</v>
      </c>
      <c r="V233">
        <f>BU233*(BZ233+CA233)/1000</f>
        <v>0</v>
      </c>
      <c r="W233">
        <f>0.61365*exp(17.502*CB233/(240.97+CB233))</f>
        <v>0</v>
      </c>
      <c r="X233">
        <f>(T233-BU233*(BZ233+CA233)/1000)</f>
        <v>0</v>
      </c>
      <c r="Y233">
        <f>(-G233*44100)</f>
        <v>0</v>
      </c>
      <c r="Z233">
        <f>2*29.3*N233*0.92*(CB233-S233)</f>
        <v>0</v>
      </c>
      <c r="AA233">
        <f>2*0.95*5.67E-8*(((CB233+$B$7)+273)^4-(S233+273)^4)</f>
        <v>0</v>
      </c>
      <c r="AB233">
        <f>Q233+AA233+Y233+Z233</f>
        <v>0</v>
      </c>
      <c r="AC233">
        <v>0</v>
      </c>
      <c r="AD233">
        <v>0</v>
      </c>
      <c r="AE233">
        <f>IF(AC233*$H$13&gt;=AG233,1.0,(AG233/(AG233-AC233*$H$13)))</f>
        <v>0</v>
      </c>
      <c r="AF233">
        <f>(AE233-1)*100</f>
        <v>0</v>
      </c>
      <c r="AG233">
        <f>MAX(0,($B$13+$C$13*CG233)/(1+$D$13*CG233)*BZ233/(CB233+273)*$E$13)</f>
        <v>0</v>
      </c>
      <c r="AH233" t="s">
        <v>271</v>
      </c>
      <c r="AI233" t="s">
        <v>271</v>
      </c>
      <c r="AJ233">
        <v>0</v>
      </c>
      <c r="AK233">
        <v>0</v>
      </c>
      <c r="AL233">
        <f>AK233-AJ233</f>
        <v>0</v>
      </c>
      <c r="AM233">
        <f>AL233/AK233</f>
        <v>0</v>
      </c>
      <c r="AN233">
        <v>0</v>
      </c>
      <c r="AO233" t="s">
        <v>271</v>
      </c>
      <c r="AP233" t="s">
        <v>271</v>
      </c>
      <c r="AQ233">
        <v>0</v>
      </c>
      <c r="AR233">
        <v>0</v>
      </c>
      <c r="AS233">
        <f>1-AQ233/AR233</f>
        <v>0</v>
      </c>
      <c r="AT233">
        <v>0.5</v>
      </c>
      <c r="AU233">
        <f>BK233</f>
        <v>0</v>
      </c>
      <c r="AV233">
        <f>H233</f>
        <v>0</v>
      </c>
      <c r="AW233">
        <f>AS233*AT233*AU233</f>
        <v>0</v>
      </c>
      <c r="AX233">
        <f>BC233/AR233</f>
        <v>0</v>
      </c>
      <c r="AY233">
        <f>(AV233-AN233)/AU233</f>
        <v>0</v>
      </c>
      <c r="AZ233">
        <f>(AK233-AR233)/AR233</f>
        <v>0</v>
      </c>
      <c r="BA233" t="s">
        <v>271</v>
      </c>
      <c r="BB233">
        <v>0</v>
      </c>
      <c r="BC233">
        <f>AR233-BB233</f>
        <v>0</v>
      </c>
      <c r="BD233">
        <f>(AR233-AQ233)/(AR233-BB233)</f>
        <v>0</v>
      </c>
      <c r="BE233">
        <f>(AK233-AR233)/(AK233-BB233)</f>
        <v>0</v>
      </c>
      <c r="BF233">
        <f>(AR233-AQ233)/(AR233-AJ233)</f>
        <v>0</v>
      </c>
      <c r="BG233">
        <f>(AK233-AR233)/(AK233-AJ233)</f>
        <v>0</v>
      </c>
      <c r="BH233">
        <f>(BD233*BB233/AQ233)</f>
        <v>0</v>
      </c>
      <c r="BI233">
        <f>(1-BH233)</f>
        <v>0</v>
      </c>
      <c r="BJ233">
        <f>$B$11*CH233+$C$11*CI233+$F$11*CJ233*(1-CM233)</f>
        <v>0</v>
      </c>
      <c r="BK233">
        <f>BJ233*BL233</f>
        <v>0</v>
      </c>
      <c r="BL233">
        <f>($B$11*$D$9+$C$11*$D$9+$F$11*((CW233+CO233)/MAX(CW233+CO233+CX233, 0.1)*$I$9+CX233/MAX(CW233+CO233+CX233, 0.1)*$J$9))/($B$11+$C$11+$F$11)</f>
        <v>0</v>
      </c>
      <c r="BM233">
        <f>($B$11*$K$9+$C$11*$K$9+$F$11*((CW233+CO233)/MAX(CW233+CO233+CX233, 0.1)*$P$9+CX233/MAX(CW233+CO233+CX233, 0.1)*$Q$9))/($B$11+$C$11+$F$11)</f>
        <v>0</v>
      </c>
      <c r="BN233">
        <v>6</v>
      </c>
      <c r="BO233">
        <v>0.5</v>
      </c>
      <c r="BP233" t="s">
        <v>272</v>
      </c>
      <c r="BQ233">
        <v>2</v>
      </c>
      <c r="BR233">
        <v>1604418660.6</v>
      </c>
      <c r="BS233">
        <v>681.237</v>
      </c>
      <c r="BT233">
        <v>725.926</v>
      </c>
      <c r="BU233">
        <v>21.6964</v>
      </c>
      <c r="BV233">
        <v>19.9698</v>
      </c>
      <c r="BW233">
        <v>681.112</v>
      </c>
      <c r="BX233">
        <v>21.3692</v>
      </c>
      <c r="BY233">
        <v>499.977</v>
      </c>
      <c r="BZ233">
        <v>100.531</v>
      </c>
      <c r="CA233">
        <v>0.0997018</v>
      </c>
      <c r="CB233">
        <v>25.151</v>
      </c>
      <c r="CC233">
        <v>24.9933</v>
      </c>
      <c r="CD233">
        <v>999.9</v>
      </c>
      <c r="CE233">
        <v>0</v>
      </c>
      <c r="CF233">
        <v>0</v>
      </c>
      <c r="CG233">
        <v>9993.12</v>
      </c>
      <c r="CH233">
        <v>0</v>
      </c>
      <c r="CI233">
        <v>1.06395</v>
      </c>
      <c r="CJ233">
        <v>1199.97</v>
      </c>
      <c r="CK233">
        <v>0.967003</v>
      </c>
      <c r="CL233">
        <v>0.0329973</v>
      </c>
      <c r="CM233">
        <v>0</v>
      </c>
      <c r="CN233">
        <v>2.7444</v>
      </c>
      <c r="CO233">
        <v>0</v>
      </c>
      <c r="CP233">
        <v>9651.55</v>
      </c>
      <c r="CQ233">
        <v>11401.1</v>
      </c>
      <c r="CR233">
        <v>38.062</v>
      </c>
      <c r="CS233">
        <v>41.187</v>
      </c>
      <c r="CT233">
        <v>39.5</v>
      </c>
      <c r="CU233">
        <v>39.875</v>
      </c>
      <c r="CV233">
        <v>38.375</v>
      </c>
      <c r="CW233">
        <v>1160.37</v>
      </c>
      <c r="CX233">
        <v>39.6</v>
      </c>
      <c r="CY233">
        <v>0</v>
      </c>
      <c r="CZ233">
        <v>1604418660.5</v>
      </c>
      <c r="DA233">
        <v>0</v>
      </c>
      <c r="DB233">
        <v>2.63555769230769</v>
      </c>
      <c r="DC233">
        <v>-0.952263244166293</v>
      </c>
      <c r="DD233">
        <v>391.581196095169</v>
      </c>
      <c r="DE233">
        <v>9603.63192307692</v>
      </c>
      <c r="DF233">
        <v>15</v>
      </c>
      <c r="DG233">
        <v>1604417947.1</v>
      </c>
      <c r="DH233" t="s">
        <v>273</v>
      </c>
      <c r="DI233">
        <v>1604417940.1</v>
      </c>
      <c r="DJ233">
        <v>1604417947.1</v>
      </c>
      <c r="DK233">
        <v>1</v>
      </c>
      <c r="DL233">
        <v>-0.134</v>
      </c>
      <c r="DM233">
        <v>0.013</v>
      </c>
      <c r="DN233">
        <v>0.037</v>
      </c>
      <c r="DO233">
        <v>0.31</v>
      </c>
      <c r="DP233">
        <v>420</v>
      </c>
      <c r="DQ233">
        <v>20</v>
      </c>
      <c r="DR233">
        <v>0.08</v>
      </c>
      <c r="DS233">
        <v>0.06</v>
      </c>
      <c r="DT233">
        <v>0</v>
      </c>
      <c r="DU233">
        <v>0</v>
      </c>
      <c r="DV233" t="s">
        <v>274</v>
      </c>
      <c r="DW233">
        <v>100</v>
      </c>
      <c r="DX233">
        <v>100</v>
      </c>
      <c r="DY233">
        <v>0.125</v>
      </c>
      <c r="DZ233">
        <v>0.3272</v>
      </c>
      <c r="EA233">
        <v>-0.278027610152098</v>
      </c>
      <c r="EB233">
        <v>0.00106189765250334</v>
      </c>
      <c r="EC233">
        <v>-8.23004791133579e-07</v>
      </c>
      <c r="ED233">
        <v>1.95222372915411e-10</v>
      </c>
      <c r="EE233">
        <v>0.0605696754882689</v>
      </c>
      <c r="EF233">
        <v>0.0242991256848972</v>
      </c>
      <c r="EG233">
        <v>-0.00102667963148939</v>
      </c>
      <c r="EH233">
        <v>2.21636158600722e-05</v>
      </c>
      <c r="EI233">
        <v>2</v>
      </c>
      <c r="EJ233">
        <v>2037</v>
      </c>
      <c r="EK233">
        <v>1</v>
      </c>
      <c r="EL233">
        <v>24</v>
      </c>
      <c r="EM233">
        <v>12</v>
      </c>
      <c r="EN233">
        <v>11.9</v>
      </c>
      <c r="EO233">
        <v>2</v>
      </c>
      <c r="EP233">
        <v>511.557</v>
      </c>
      <c r="EQ233">
        <v>528.053</v>
      </c>
      <c r="ER233">
        <v>22.8199</v>
      </c>
      <c r="ES233">
        <v>25.4222</v>
      </c>
      <c r="ET233">
        <v>30</v>
      </c>
      <c r="EU233">
        <v>25.3006</v>
      </c>
      <c r="EV233">
        <v>25.2669</v>
      </c>
      <c r="EW233">
        <v>32.6181</v>
      </c>
      <c r="EX233">
        <v>26.8481</v>
      </c>
      <c r="EY233">
        <v>100</v>
      </c>
      <c r="EZ233">
        <v>22.8216</v>
      </c>
      <c r="FA233">
        <v>738</v>
      </c>
      <c r="FB233">
        <v>20</v>
      </c>
      <c r="FC233">
        <v>102.332</v>
      </c>
      <c r="FD233">
        <v>102.104</v>
      </c>
    </row>
    <row r="234" spans="1:160">
      <c r="A234">
        <v>218</v>
      </c>
      <c r="B234">
        <v>1604418662.6</v>
      </c>
      <c r="C234">
        <v>433.5</v>
      </c>
      <c r="D234" t="s">
        <v>707</v>
      </c>
      <c r="E234" t="s">
        <v>708</v>
      </c>
      <c r="F234">
        <v>1604418662.6</v>
      </c>
      <c r="G234">
        <f>BY234*AE234*(BU234-BV234)/(100*BN234*(1000-AE234*BU234))</f>
        <v>0</v>
      </c>
      <c r="H234">
        <f>BY234*AE234*(BT234-BS234*(1000-AE234*BV234)/(1000-AE234*BU234))/(100*BN234)</f>
        <v>0</v>
      </c>
      <c r="I234">
        <f>BS234 - IF(AE234&gt;1, H234*BN234*100.0/(AG234*CG234), 0)</f>
        <v>0</v>
      </c>
      <c r="J234">
        <f>((P234-G234/2)*I234-H234)/(P234+G234/2)</f>
        <v>0</v>
      </c>
      <c r="K234">
        <f>J234*(BZ234+CA234)/1000.0</f>
        <v>0</v>
      </c>
      <c r="L234">
        <f>(BS234 - IF(AE234&gt;1, H234*BN234*100.0/(AG234*CG234), 0))*(BZ234+CA234)/1000.0</f>
        <v>0</v>
      </c>
      <c r="M234">
        <f>2.0/((1/O234-1/N234)+SIGN(O234)*SQRT((1/O234-1/N234)*(1/O234-1/N234) + 4*BO234/((BO234+1)*(BO234+1))*(2*1/O234*1/N234-1/N234*1/N234)))</f>
        <v>0</v>
      </c>
      <c r="N234">
        <f>IF(LEFT(BP234,1)&lt;&gt;"0",IF(LEFT(BP234,1)="1",3.0,BQ234),$D$5+$E$5*(CG234*BZ234/($K$5*1000))+$F$5*(CG234*BZ234/($K$5*1000))*MAX(MIN(BN234,$J$5),$I$5)*MAX(MIN(BN234,$J$5),$I$5)+$G$5*MAX(MIN(BN234,$J$5),$I$5)*(CG234*BZ234/($K$5*1000))+$H$5*(CG234*BZ234/($K$5*1000))*(CG234*BZ234/($K$5*1000)))</f>
        <v>0</v>
      </c>
      <c r="O234">
        <f>G234*(1000-(1000*0.61365*exp(17.502*S234/(240.97+S234))/(BZ234+CA234)+BU234)/2)/(1000*0.61365*exp(17.502*S234/(240.97+S234))/(BZ234+CA234)-BU234)</f>
        <v>0</v>
      </c>
      <c r="P234">
        <f>1/((BO234+1)/(M234/1.6)+1/(N234/1.37)) + BO234/((BO234+1)/(M234/1.6) + BO234/(N234/1.37))</f>
        <v>0</v>
      </c>
      <c r="Q234">
        <f>(BK234*BM234)</f>
        <v>0</v>
      </c>
      <c r="R234">
        <f>(CB234+(Q234+2*0.95*5.67E-8*(((CB234+$B$7)+273)^4-(CB234+273)^4)-44100*G234)/(1.84*29.3*N234+8*0.95*5.67E-8*(CB234+273)^3))</f>
        <v>0</v>
      </c>
      <c r="S234">
        <f>($C$7*CC234+$D$7*CD234+$E$7*R234)</f>
        <v>0</v>
      </c>
      <c r="T234">
        <f>0.61365*exp(17.502*S234/(240.97+S234))</f>
        <v>0</v>
      </c>
      <c r="U234">
        <f>(V234/W234*100)</f>
        <v>0</v>
      </c>
      <c r="V234">
        <f>BU234*(BZ234+CA234)/1000</f>
        <v>0</v>
      </c>
      <c r="W234">
        <f>0.61365*exp(17.502*CB234/(240.97+CB234))</f>
        <v>0</v>
      </c>
      <c r="X234">
        <f>(T234-BU234*(BZ234+CA234)/1000)</f>
        <v>0</v>
      </c>
      <c r="Y234">
        <f>(-G234*44100)</f>
        <v>0</v>
      </c>
      <c r="Z234">
        <f>2*29.3*N234*0.92*(CB234-S234)</f>
        <v>0</v>
      </c>
      <c r="AA234">
        <f>2*0.95*5.67E-8*(((CB234+$B$7)+273)^4-(S234+273)^4)</f>
        <v>0</v>
      </c>
      <c r="AB234">
        <f>Q234+AA234+Y234+Z234</f>
        <v>0</v>
      </c>
      <c r="AC234">
        <v>0</v>
      </c>
      <c r="AD234">
        <v>0</v>
      </c>
      <c r="AE234">
        <f>IF(AC234*$H$13&gt;=AG234,1.0,(AG234/(AG234-AC234*$H$13)))</f>
        <v>0</v>
      </c>
      <c r="AF234">
        <f>(AE234-1)*100</f>
        <v>0</v>
      </c>
      <c r="AG234">
        <f>MAX(0,($B$13+$C$13*CG234)/(1+$D$13*CG234)*BZ234/(CB234+273)*$E$13)</f>
        <v>0</v>
      </c>
      <c r="AH234" t="s">
        <v>271</v>
      </c>
      <c r="AI234" t="s">
        <v>271</v>
      </c>
      <c r="AJ234">
        <v>0</v>
      </c>
      <c r="AK234">
        <v>0</v>
      </c>
      <c r="AL234">
        <f>AK234-AJ234</f>
        <v>0</v>
      </c>
      <c r="AM234">
        <f>AL234/AK234</f>
        <v>0</v>
      </c>
      <c r="AN234">
        <v>0</v>
      </c>
      <c r="AO234" t="s">
        <v>271</v>
      </c>
      <c r="AP234" t="s">
        <v>271</v>
      </c>
      <c r="AQ234">
        <v>0</v>
      </c>
      <c r="AR234">
        <v>0</v>
      </c>
      <c r="AS234">
        <f>1-AQ234/AR234</f>
        <v>0</v>
      </c>
      <c r="AT234">
        <v>0.5</v>
      </c>
      <c r="AU234">
        <f>BK234</f>
        <v>0</v>
      </c>
      <c r="AV234">
        <f>H234</f>
        <v>0</v>
      </c>
      <c r="AW234">
        <f>AS234*AT234*AU234</f>
        <v>0</v>
      </c>
      <c r="AX234">
        <f>BC234/AR234</f>
        <v>0</v>
      </c>
      <c r="AY234">
        <f>(AV234-AN234)/AU234</f>
        <v>0</v>
      </c>
      <c r="AZ234">
        <f>(AK234-AR234)/AR234</f>
        <v>0</v>
      </c>
      <c r="BA234" t="s">
        <v>271</v>
      </c>
      <c r="BB234">
        <v>0</v>
      </c>
      <c r="BC234">
        <f>AR234-BB234</f>
        <v>0</v>
      </c>
      <c r="BD234">
        <f>(AR234-AQ234)/(AR234-BB234)</f>
        <v>0</v>
      </c>
      <c r="BE234">
        <f>(AK234-AR234)/(AK234-BB234)</f>
        <v>0</v>
      </c>
      <c r="BF234">
        <f>(AR234-AQ234)/(AR234-AJ234)</f>
        <v>0</v>
      </c>
      <c r="BG234">
        <f>(AK234-AR234)/(AK234-AJ234)</f>
        <v>0</v>
      </c>
      <c r="BH234">
        <f>(BD234*BB234/AQ234)</f>
        <v>0</v>
      </c>
      <c r="BI234">
        <f>(1-BH234)</f>
        <v>0</v>
      </c>
      <c r="BJ234">
        <f>$B$11*CH234+$C$11*CI234+$F$11*CJ234*(1-CM234)</f>
        <v>0</v>
      </c>
      <c r="BK234">
        <f>BJ234*BL234</f>
        <v>0</v>
      </c>
      <c r="BL234">
        <f>($B$11*$D$9+$C$11*$D$9+$F$11*((CW234+CO234)/MAX(CW234+CO234+CX234, 0.1)*$I$9+CX234/MAX(CW234+CO234+CX234, 0.1)*$J$9))/($B$11+$C$11+$F$11)</f>
        <v>0</v>
      </c>
      <c r="BM234">
        <f>($B$11*$K$9+$C$11*$K$9+$F$11*((CW234+CO234)/MAX(CW234+CO234+CX234, 0.1)*$P$9+CX234/MAX(CW234+CO234+CX234, 0.1)*$Q$9))/($B$11+$C$11+$F$11)</f>
        <v>0</v>
      </c>
      <c r="BN234">
        <v>6</v>
      </c>
      <c r="BO234">
        <v>0.5</v>
      </c>
      <c r="BP234" t="s">
        <v>272</v>
      </c>
      <c r="BQ234">
        <v>2</v>
      </c>
      <c r="BR234">
        <v>1604418662.6</v>
      </c>
      <c r="BS234">
        <v>684.471</v>
      </c>
      <c r="BT234">
        <v>729.053</v>
      </c>
      <c r="BU234">
        <v>21.6965</v>
      </c>
      <c r="BV234">
        <v>19.9699</v>
      </c>
      <c r="BW234">
        <v>684.345</v>
      </c>
      <c r="BX234">
        <v>21.3692</v>
      </c>
      <c r="BY234">
        <v>500.059</v>
      </c>
      <c r="BZ234">
        <v>100.531</v>
      </c>
      <c r="CA234">
        <v>0.100192</v>
      </c>
      <c r="CB234">
        <v>25.1516</v>
      </c>
      <c r="CC234">
        <v>24.9927</v>
      </c>
      <c r="CD234">
        <v>999.9</v>
      </c>
      <c r="CE234">
        <v>0</v>
      </c>
      <c r="CF234">
        <v>0</v>
      </c>
      <c r="CG234">
        <v>9978.75</v>
      </c>
      <c r="CH234">
        <v>0</v>
      </c>
      <c r="CI234">
        <v>1.06395</v>
      </c>
      <c r="CJ234">
        <v>1199.97</v>
      </c>
      <c r="CK234">
        <v>0.967003</v>
      </c>
      <c r="CL234">
        <v>0.0329973</v>
      </c>
      <c r="CM234">
        <v>0</v>
      </c>
      <c r="CN234">
        <v>2.6594</v>
      </c>
      <c r="CO234">
        <v>0</v>
      </c>
      <c r="CP234">
        <v>9663.51</v>
      </c>
      <c r="CQ234">
        <v>11401.2</v>
      </c>
      <c r="CR234">
        <v>38.062</v>
      </c>
      <c r="CS234">
        <v>41.187</v>
      </c>
      <c r="CT234">
        <v>39.5</v>
      </c>
      <c r="CU234">
        <v>39.875</v>
      </c>
      <c r="CV234">
        <v>38.375</v>
      </c>
      <c r="CW234">
        <v>1160.37</v>
      </c>
      <c r="CX234">
        <v>39.6</v>
      </c>
      <c r="CY234">
        <v>0</v>
      </c>
      <c r="CZ234">
        <v>1604418662.3</v>
      </c>
      <c r="DA234">
        <v>0</v>
      </c>
      <c r="DB234">
        <v>2.609028</v>
      </c>
      <c r="DC234">
        <v>-0.792076924308381</v>
      </c>
      <c r="DD234">
        <v>387.205385253993</v>
      </c>
      <c r="DE234">
        <v>9617.368</v>
      </c>
      <c r="DF234">
        <v>15</v>
      </c>
      <c r="DG234">
        <v>1604417947.1</v>
      </c>
      <c r="DH234" t="s">
        <v>273</v>
      </c>
      <c r="DI234">
        <v>1604417940.1</v>
      </c>
      <c r="DJ234">
        <v>1604417947.1</v>
      </c>
      <c r="DK234">
        <v>1</v>
      </c>
      <c r="DL234">
        <v>-0.134</v>
      </c>
      <c r="DM234">
        <v>0.013</v>
      </c>
      <c r="DN234">
        <v>0.037</v>
      </c>
      <c r="DO234">
        <v>0.31</v>
      </c>
      <c r="DP234">
        <v>420</v>
      </c>
      <c r="DQ234">
        <v>20</v>
      </c>
      <c r="DR234">
        <v>0.08</v>
      </c>
      <c r="DS234">
        <v>0.06</v>
      </c>
      <c r="DT234">
        <v>0</v>
      </c>
      <c r="DU234">
        <v>0</v>
      </c>
      <c r="DV234" t="s">
        <v>274</v>
      </c>
      <c r="DW234">
        <v>100</v>
      </c>
      <c r="DX234">
        <v>100</v>
      </c>
      <c r="DY234">
        <v>0.126</v>
      </c>
      <c r="DZ234">
        <v>0.3273</v>
      </c>
      <c r="EA234">
        <v>-0.278027610152098</v>
      </c>
      <c r="EB234">
        <v>0.00106189765250334</v>
      </c>
      <c r="EC234">
        <v>-8.23004791133579e-07</v>
      </c>
      <c r="ED234">
        <v>1.95222372915411e-10</v>
      </c>
      <c r="EE234">
        <v>0.0605696754882689</v>
      </c>
      <c r="EF234">
        <v>0.0242991256848972</v>
      </c>
      <c r="EG234">
        <v>-0.00102667963148939</v>
      </c>
      <c r="EH234">
        <v>2.21636158600722e-05</v>
      </c>
      <c r="EI234">
        <v>2</v>
      </c>
      <c r="EJ234">
        <v>2037</v>
      </c>
      <c r="EK234">
        <v>1</v>
      </c>
      <c r="EL234">
        <v>24</v>
      </c>
      <c r="EM234">
        <v>12</v>
      </c>
      <c r="EN234">
        <v>11.9</v>
      </c>
      <c r="EO234">
        <v>2</v>
      </c>
      <c r="EP234">
        <v>511.637</v>
      </c>
      <c r="EQ234">
        <v>527.927</v>
      </c>
      <c r="ER234">
        <v>22.8214</v>
      </c>
      <c r="ES234">
        <v>25.4217</v>
      </c>
      <c r="ET234">
        <v>30</v>
      </c>
      <c r="EU234">
        <v>25.3</v>
      </c>
      <c r="EV234">
        <v>25.2658</v>
      </c>
      <c r="EW234">
        <v>32.7135</v>
      </c>
      <c r="EX234">
        <v>26.8481</v>
      </c>
      <c r="EY234">
        <v>100</v>
      </c>
      <c r="EZ234">
        <v>22.8216</v>
      </c>
      <c r="FA234">
        <v>738</v>
      </c>
      <c r="FB234">
        <v>20</v>
      </c>
      <c r="FC234">
        <v>102.333</v>
      </c>
      <c r="FD234">
        <v>102.104</v>
      </c>
    </row>
    <row r="235" spans="1:160">
      <c r="A235">
        <v>219</v>
      </c>
      <c r="B235">
        <v>1604418664.6</v>
      </c>
      <c r="C235">
        <v>435.5</v>
      </c>
      <c r="D235" t="s">
        <v>709</v>
      </c>
      <c r="E235" t="s">
        <v>710</v>
      </c>
      <c r="F235">
        <v>1604418664.6</v>
      </c>
      <c r="G235">
        <f>BY235*AE235*(BU235-BV235)/(100*BN235*(1000-AE235*BU235))</f>
        <v>0</v>
      </c>
      <c r="H235">
        <f>BY235*AE235*(BT235-BS235*(1000-AE235*BV235)/(1000-AE235*BU235))/(100*BN235)</f>
        <v>0</v>
      </c>
      <c r="I235">
        <f>BS235 - IF(AE235&gt;1, H235*BN235*100.0/(AG235*CG235), 0)</f>
        <v>0</v>
      </c>
      <c r="J235">
        <f>((P235-G235/2)*I235-H235)/(P235+G235/2)</f>
        <v>0</v>
      </c>
      <c r="K235">
        <f>J235*(BZ235+CA235)/1000.0</f>
        <v>0</v>
      </c>
      <c r="L235">
        <f>(BS235 - IF(AE235&gt;1, H235*BN235*100.0/(AG235*CG235), 0))*(BZ235+CA235)/1000.0</f>
        <v>0</v>
      </c>
      <c r="M235">
        <f>2.0/((1/O235-1/N235)+SIGN(O235)*SQRT((1/O235-1/N235)*(1/O235-1/N235) + 4*BO235/((BO235+1)*(BO235+1))*(2*1/O235*1/N235-1/N235*1/N235)))</f>
        <v>0</v>
      </c>
      <c r="N235">
        <f>IF(LEFT(BP235,1)&lt;&gt;"0",IF(LEFT(BP235,1)="1",3.0,BQ235),$D$5+$E$5*(CG235*BZ235/($K$5*1000))+$F$5*(CG235*BZ235/($K$5*1000))*MAX(MIN(BN235,$J$5),$I$5)*MAX(MIN(BN235,$J$5),$I$5)+$G$5*MAX(MIN(BN235,$J$5),$I$5)*(CG235*BZ235/($K$5*1000))+$H$5*(CG235*BZ235/($K$5*1000))*(CG235*BZ235/($K$5*1000)))</f>
        <v>0</v>
      </c>
      <c r="O235">
        <f>G235*(1000-(1000*0.61365*exp(17.502*S235/(240.97+S235))/(BZ235+CA235)+BU235)/2)/(1000*0.61365*exp(17.502*S235/(240.97+S235))/(BZ235+CA235)-BU235)</f>
        <v>0</v>
      </c>
      <c r="P235">
        <f>1/((BO235+1)/(M235/1.6)+1/(N235/1.37)) + BO235/((BO235+1)/(M235/1.6) + BO235/(N235/1.37))</f>
        <v>0</v>
      </c>
      <c r="Q235">
        <f>(BK235*BM235)</f>
        <v>0</v>
      </c>
      <c r="R235">
        <f>(CB235+(Q235+2*0.95*5.67E-8*(((CB235+$B$7)+273)^4-(CB235+273)^4)-44100*G235)/(1.84*29.3*N235+8*0.95*5.67E-8*(CB235+273)^3))</f>
        <v>0</v>
      </c>
      <c r="S235">
        <f>($C$7*CC235+$D$7*CD235+$E$7*R235)</f>
        <v>0</v>
      </c>
      <c r="T235">
        <f>0.61365*exp(17.502*S235/(240.97+S235))</f>
        <v>0</v>
      </c>
      <c r="U235">
        <f>(V235/W235*100)</f>
        <v>0</v>
      </c>
      <c r="V235">
        <f>BU235*(BZ235+CA235)/1000</f>
        <v>0</v>
      </c>
      <c r="W235">
        <f>0.61365*exp(17.502*CB235/(240.97+CB235))</f>
        <v>0</v>
      </c>
      <c r="X235">
        <f>(T235-BU235*(BZ235+CA235)/1000)</f>
        <v>0</v>
      </c>
      <c r="Y235">
        <f>(-G235*44100)</f>
        <v>0</v>
      </c>
      <c r="Z235">
        <f>2*29.3*N235*0.92*(CB235-S235)</f>
        <v>0</v>
      </c>
      <c r="AA235">
        <f>2*0.95*5.67E-8*(((CB235+$B$7)+273)^4-(S235+273)^4)</f>
        <v>0</v>
      </c>
      <c r="AB235">
        <f>Q235+AA235+Y235+Z235</f>
        <v>0</v>
      </c>
      <c r="AC235">
        <v>0</v>
      </c>
      <c r="AD235">
        <v>0</v>
      </c>
      <c r="AE235">
        <f>IF(AC235*$H$13&gt;=AG235,1.0,(AG235/(AG235-AC235*$H$13)))</f>
        <v>0</v>
      </c>
      <c r="AF235">
        <f>(AE235-1)*100</f>
        <v>0</v>
      </c>
      <c r="AG235">
        <f>MAX(0,($B$13+$C$13*CG235)/(1+$D$13*CG235)*BZ235/(CB235+273)*$E$13)</f>
        <v>0</v>
      </c>
      <c r="AH235" t="s">
        <v>271</v>
      </c>
      <c r="AI235" t="s">
        <v>271</v>
      </c>
      <c r="AJ235">
        <v>0</v>
      </c>
      <c r="AK235">
        <v>0</v>
      </c>
      <c r="AL235">
        <f>AK235-AJ235</f>
        <v>0</v>
      </c>
      <c r="AM235">
        <f>AL235/AK235</f>
        <v>0</v>
      </c>
      <c r="AN235">
        <v>0</v>
      </c>
      <c r="AO235" t="s">
        <v>271</v>
      </c>
      <c r="AP235" t="s">
        <v>271</v>
      </c>
      <c r="AQ235">
        <v>0</v>
      </c>
      <c r="AR235">
        <v>0</v>
      </c>
      <c r="AS235">
        <f>1-AQ235/AR235</f>
        <v>0</v>
      </c>
      <c r="AT235">
        <v>0.5</v>
      </c>
      <c r="AU235">
        <f>BK235</f>
        <v>0</v>
      </c>
      <c r="AV235">
        <f>H235</f>
        <v>0</v>
      </c>
      <c r="AW235">
        <f>AS235*AT235*AU235</f>
        <v>0</v>
      </c>
      <c r="AX235">
        <f>BC235/AR235</f>
        <v>0</v>
      </c>
      <c r="AY235">
        <f>(AV235-AN235)/AU235</f>
        <v>0</v>
      </c>
      <c r="AZ235">
        <f>(AK235-AR235)/AR235</f>
        <v>0</v>
      </c>
      <c r="BA235" t="s">
        <v>271</v>
      </c>
      <c r="BB235">
        <v>0</v>
      </c>
      <c r="BC235">
        <f>AR235-BB235</f>
        <v>0</v>
      </c>
      <c r="BD235">
        <f>(AR235-AQ235)/(AR235-BB235)</f>
        <v>0</v>
      </c>
      <c r="BE235">
        <f>(AK235-AR235)/(AK235-BB235)</f>
        <v>0</v>
      </c>
      <c r="BF235">
        <f>(AR235-AQ235)/(AR235-AJ235)</f>
        <v>0</v>
      </c>
      <c r="BG235">
        <f>(AK235-AR235)/(AK235-AJ235)</f>
        <v>0</v>
      </c>
      <c r="BH235">
        <f>(BD235*BB235/AQ235)</f>
        <v>0</v>
      </c>
      <c r="BI235">
        <f>(1-BH235)</f>
        <v>0</v>
      </c>
      <c r="BJ235">
        <f>$B$11*CH235+$C$11*CI235+$F$11*CJ235*(1-CM235)</f>
        <v>0</v>
      </c>
      <c r="BK235">
        <f>BJ235*BL235</f>
        <v>0</v>
      </c>
      <c r="BL235">
        <f>($B$11*$D$9+$C$11*$D$9+$F$11*((CW235+CO235)/MAX(CW235+CO235+CX235, 0.1)*$I$9+CX235/MAX(CW235+CO235+CX235, 0.1)*$J$9))/($B$11+$C$11+$F$11)</f>
        <v>0</v>
      </c>
      <c r="BM235">
        <f>($B$11*$K$9+$C$11*$K$9+$F$11*((CW235+CO235)/MAX(CW235+CO235+CX235, 0.1)*$P$9+CX235/MAX(CW235+CO235+CX235, 0.1)*$Q$9))/($B$11+$C$11+$F$11)</f>
        <v>0</v>
      </c>
      <c r="BN235">
        <v>6</v>
      </c>
      <c r="BO235">
        <v>0.5</v>
      </c>
      <c r="BP235" t="s">
        <v>272</v>
      </c>
      <c r="BQ235">
        <v>2</v>
      </c>
      <c r="BR235">
        <v>1604418664.6</v>
      </c>
      <c r="BS235">
        <v>687.681</v>
      </c>
      <c r="BT235">
        <v>732.639</v>
      </c>
      <c r="BU235">
        <v>21.6957</v>
      </c>
      <c r="BV235">
        <v>19.9699</v>
      </c>
      <c r="BW235">
        <v>687.555</v>
      </c>
      <c r="BX235">
        <v>21.3684</v>
      </c>
      <c r="BY235">
        <v>500.022</v>
      </c>
      <c r="BZ235">
        <v>100.531</v>
      </c>
      <c r="CA235">
        <v>0.0997828</v>
      </c>
      <c r="CB235">
        <v>25.151</v>
      </c>
      <c r="CC235">
        <v>24.9951</v>
      </c>
      <c r="CD235">
        <v>999.9</v>
      </c>
      <c r="CE235">
        <v>0</v>
      </c>
      <c r="CF235">
        <v>0</v>
      </c>
      <c r="CG235">
        <v>10010</v>
      </c>
      <c r="CH235">
        <v>0</v>
      </c>
      <c r="CI235">
        <v>1.06395</v>
      </c>
      <c r="CJ235">
        <v>1199.98</v>
      </c>
      <c r="CK235">
        <v>0.967003</v>
      </c>
      <c r="CL235">
        <v>0.0329973</v>
      </c>
      <c r="CM235">
        <v>0</v>
      </c>
      <c r="CN235">
        <v>2.7993</v>
      </c>
      <c r="CO235">
        <v>0</v>
      </c>
      <c r="CP235">
        <v>9679.49</v>
      </c>
      <c r="CQ235">
        <v>11401.2</v>
      </c>
      <c r="CR235">
        <v>38.062</v>
      </c>
      <c r="CS235">
        <v>41.187</v>
      </c>
      <c r="CT235">
        <v>39.5</v>
      </c>
      <c r="CU235">
        <v>39.875</v>
      </c>
      <c r="CV235">
        <v>38.375</v>
      </c>
      <c r="CW235">
        <v>1160.38</v>
      </c>
      <c r="CX235">
        <v>39.6</v>
      </c>
      <c r="CY235">
        <v>0</v>
      </c>
      <c r="CZ235">
        <v>1604418664.7</v>
      </c>
      <c r="DA235">
        <v>0</v>
      </c>
      <c r="DB235">
        <v>2.583056</v>
      </c>
      <c r="DC235">
        <v>-0.0622538392604894</v>
      </c>
      <c r="DD235">
        <v>387.428461576738</v>
      </c>
      <c r="DE235">
        <v>9632.85</v>
      </c>
      <c r="DF235">
        <v>15</v>
      </c>
      <c r="DG235">
        <v>1604417947.1</v>
      </c>
      <c r="DH235" t="s">
        <v>273</v>
      </c>
      <c r="DI235">
        <v>1604417940.1</v>
      </c>
      <c r="DJ235">
        <v>1604417947.1</v>
      </c>
      <c r="DK235">
        <v>1</v>
      </c>
      <c r="DL235">
        <v>-0.134</v>
      </c>
      <c r="DM235">
        <v>0.013</v>
      </c>
      <c r="DN235">
        <v>0.037</v>
      </c>
      <c r="DO235">
        <v>0.31</v>
      </c>
      <c r="DP235">
        <v>420</v>
      </c>
      <c r="DQ235">
        <v>20</v>
      </c>
      <c r="DR235">
        <v>0.08</v>
      </c>
      <c r="DS235">
        <v>0.06</v>
      </c>
      <c r="DT235">
        <v>0</v>
      </c>
      <c r="DU235">
        <v>0</v>
      </c>
      <c r="DV235" t="s">
        <v>274</v>
      </c>
      <c r="DW235">
        <v>100</v>
      </c>
      <c r="DX235">
        <v>100</v>
      </c>
      <c r="DY235">
        <v>0.126</v>
      </c>
      <c r="DZ235">
        <v>0.3273</v>
      </c>
      <c r="EA235">
        <v>-0.278027610152098</v>
      </c>
      <c r="EB235">
        <v>0.00106189765250334</v>
      </c>
      <c r="EC235">
        <v>-8.23004791133579e-07</v>
      </c>
      <c r="ED235">
        <v>1.95222372915411e-10</v>
      </c>
      <c r="EE235">
        <v>0.0605696754882689</v>
      </c>
      <c r="EF235">
        <v>0.0242991256848972</v>
      </c>
      <c r="EG235">
        <v>-0.00102667963148939</v>
      </c>
      <c r="EH235">
        <v>2.21636158600722e-05</v>
      </c>
      <c r="EI235">
        <v>2</v>
      </c>
      <c r="EJ235">
        <v>2037</v>
      </c>
      <c r="EK235">
        <v>1</v>
      </c>
      <c r="EL235">
        <v>24</v>
      </c>
      <c r="EM235">
        <v>12.1</v>
      </c>
      <c r="EN235">
        <v>12</v>
      </c>
      <c r="EO235">
        <v>2</v>
      </c>
      <c r="EP235">
        <v>511.494</v>
      </c>
      <c r="EQ235">
        <v>528.015</v>
      </c>
      <c r="ER235">
        <v>22.8226</v>
      </c>
      <c r="ES235">
        <v>25.4217</v>
      </c>
      <c r="ET235">
        <v>30</v>
      </c>
      <c r="EU235">
        <v>25.3</v>
      </c>
      <c r="EV235">
        <v>25.2651</v>
      </c>
      <c r="EW235">
        <v>32.8454</v>
      </c>
      <c r="EX235">
        <v>26.8481</v>
      </c>
      <c r="EY235">
        <v>100</v>
      </c>
      <c r="EZ235">
        <v>22.8259</v>
      </c>
      <c r="FA235">
        <v>743.03</v>
      </c>
      <c r="FB235">
        <v>20</v>
      </c>
      <c r="FC235">
        <v>102.332</v>
      </c>
      <c r="FD235">
        <v>102.103</v>
      </c>
    </row>
    <row r="236" spans="1:160">
      <c r="A236">
        <v>220</v>
      </c>
      <c r="B236">
        <v>1604418666.6</v>
      </c>
      <c r="C236">
        <v>437.5</v>
      </c>
      <c r="D236" t="s">
        <v>711</v>
      </c>
      <c r="E236" t="s">
        <v>712</v>
      </c>
      <c r="F236">
        <v>1604418666.6</v>
      </c>
      <c r="G236">
        <f>BY236*AE236*(BU236-BV236)/(100*BN236*(1000-AE236*BU236))</f>
        <v>0</v>
      </c>
      <c r="H236">
        <f>BY236*AE236*(BT236-BS236*(1000-AE236*BV236)/(1000-AE236*BU236))/(100*BN236)</f>
        <v>0</v>
      </c>
      <c r="I236">
        <f>BS236 - IF(AE236&gt;1, H236*BN236*100.0/(AG236*CG236), 0)</f>
        <v>0</v>
      </c>
      <c r="J236">
        <f>((P236-G236/2)*I236-H236)/(P236+G236/2)</f>
        <v>0</v>
      </c>
      <c r="K236">
        <f>J236*(BZ236+CA236)/1000.0</f>
        <v>0</v>
      </c>
      <c r="L236">
        <f>(BS236 - IF(AE236&gt;1, H236*BN236*100.0/(AG236*CG236), 0))*(BZ236+CA236)/1000.0</f>
        <v>0</v>
      </c>
      <c r="M236">
        <f>2.0/((1/O236-1/N236)+SIGN(O236)*SQRT((1/O236-1/N236)*(1/O236-1/N236) + 4*BO236/((BO236+1)*(BO236+1))*(2*1/O236*1/N236-1/N236*1/N236)))</f>
        <v>0</v>
      </c>
      <c r="N236">
        <f>IF(LEFT(BP236,1)&lt;&gt;"0",IF(LEFT(BP236,1)="1",3.0,BQ236),$D$5+$E$5*(CG236*BZ236/($K$5*1000))+$F$5*(CG236*BZ236/($K$5*1000))*MAX(MIN(BN236,$J$5),$I$5)*MAX(MIN(BN236,$J$5),$I$5)+$G$5*MAX(MIN(BN236,$J$5),$I$5)*(CG236*BZ236/($K$5*1000))+$H$5*(CG236*BZ236/($K$5*1000))*(CG236*BZ236/($K$5*1000)))</f>
        <v>0</v>
      </c>
      <c r="O236">
        <f>G236*(1000-(1000*0.61365*exp(17.502*S236/(240.97+S236))/(BZ236+CA236)+BU236)/2)/(1000*0.61365*exp(17.502*S236/(240.97+S236))/(BZ236+CA236)-BU236)</f>
        <v>0</v>
      </c>
      <c r="P236">
        <f>1/((BO236+1)/(M236/1.6)+1/(N236/1.37)) + BO236/((BO236+1)/(M236/1.6) + BO236/(N236/1.37))</f>
        <v>0</v>
      </c>
      <c r="Q236">
        <f>(BK236*BM236)</f>
        <v>0</v>
      </c>
      <c r="R236">
        <f>(CB236+(Q236+2*0.95*5.67E-8*(((CB236+$B$7)+273)^4-(CB236+273)^4)-44100*G236)/(1.84*29.3*N236+8*0.95*5.67E-8*(CB236+273)^3))</f>
        <v>0</v>
      </c>
      <c r="S236">
        <f>($C$7*CC236+$D$7*CD236+$E$7*R236)</f>
        <v>0</v>
      </c>
      <c r="T236">
        <f>0.61365*exp(17.502*S236/(240.97+S236))</f>
        <v>0</v>
      </c>
      <c r="U236">
        <f>(V236/W236*100)</f>
        <v>0</v>
      </c>
      <c r="V236">
        <f>BU236*(BZ236+CA236)/1000</f>
        <v>0</v>
      </c>
      <c r="W236">
        <f>0.61365*exp(17.502*CB236/(240.97+CB236))</f>
        <v>0</v>
      </c>
      <c r="X236">
        <f>(T236-BU236*(BZ236+CA236)/1000)</f>
        <v>0</v>
      </c>
      <c r="Y236">
        <f>(-G236*44100)</f>
        <v>0</v>
      </c>
      <c r="Z236">
        <f>2*29.3*N236*0.92*(CB236-S236)</f>
        <v>0</v>
      </c>
      <c r="AA236">
        <f>2*0.95*5.67E-8*(((CB236+$B$7)+273)^4-(S236+273)^4)</f>
        <v>0</v>
      </c>
      <c r="AB236">
        <f>Q236+AA236+Y236+Z236</f>
        <v>0</v>
      </c>
      <c r="AC236">
        <v>0</v>
      </c>
      <c r="AD236">
        <v>0</v>
      </c>
      <c r="AE236">
        <f>IF(AC236*$H$13&gt;=AG236,1.0,(AG236/(AG236-AC236*$H$13)))</f>
        <v>0</v>
      </c>
      <c r="AF236">
        <f>(AE236-1)*100</f>
        <v>0</v>
      </c>
      <c r="AG236">
        <f>MAX(0,($B$13+$C$13*CG236)/(1+$D$13*CG236)*BZ236/(CB236+273)*$E$13)</f>
        <v>0</v>
      </c>
      <c r="AH236" t="s">
        <v>271</v>
      </c>
      <c r="AI236" t="s">
        <v>271</v>
      </c>
      <c r="AJ236">
        <v>0</v>
      </c>
      <c r="AK236">
        <v>0</v>
      </c>
      <c r="AL236">
        <f>AK236-AJ236</f>
        <v>0</v>
      </c>
      <c r="AM236">
        <f>AL236/AK236</f>
        <v>0</v>
      </c>
      <c r="AN236">
        <v>0</v>
      </c>
      <c r="AO236" t="s">
        <v>271</v>
      </c>
      <c r="AP236" t="s">
        <v>271</v>
      </c>
      <c r="AQ236">
        <v>0</v>
      </c>
      <c r="AR236">
        <v>0</v>
      </c>
      <c r="AS236">
        <f>1-AQ236/AR236</f>
        <v>0</v>
      </c>
      <c r="AT236">
        <v>0.5</v>
      </c>
      <c r="AU236">
        <f>BK236</f>
        <v>0</v>
      </c>
      <c r="AV236">
        <f>H236</f>
        <v>0</v>
      </c>
      <c r="AW236">
        <f>AS236*AT236*AU236</f>
        <v>0</v>
      </c>
      <c r="AX236">
        <f>BC236/AR236</f>
        <v>0</v>
      </c>
      <c r="AY236">
        <f>(AV236-AN236)/AU236</f>
        <v>0</v>
      </c>
      <c r="AZ236">
        <f>(AK236-AR236)/AR236</f>
        <v>0</v>
      </c>
      <c r="BA236" t="s">
        <v>271</v>
      </c>
      <c r="BB236">
        <v>0</v>
      </c>
      <c r="BC236">
        <f>AR236-BB236</f>
        <v>0</v>
      </c>
      <c r="BD236">
        <f>(AR236-AQ236)/(AR236-BB236)</f>
        <v>0</v>
      </c>
      <c r="BE236">
        <f>(AK236-AR236)/(AK236-BB236)</f>
        <v>0</v>
      </c>
      <c r="BF236">
        <f>(AR236-AQ236)/(AR236-AJ236)</f>
        <v>0</v>
      </c>
      <c r="BG236">
        <f>(AK236-AR236)/(AK236-AJ236)</f>
        <v>0</v>
      </c>
      <c r="BH236">
        <f>(BD236*BB236/AQ236)</f>
        <v>0</v>
      </c>
      <c r="BI236">
        <f>(1-BH236)</f>
        <v>0</v>
      </c>
      <c r="BJ236">
        <f>$B$11*CH236+$C$11*CI236+$F$11*CJ236*(1-CM236)</f>
        <v>0</v>
      </c>
      <c r="BK236">
        <f>BJ236*BL236</f>
        <v>0</v>
      </c>
      <c r="BL236">
        <f>($B$11*$D$9+$C$11*$D$9+$F$11*((CW236+CO236)/MAX(CW236+CO236+CX236, 0.1)*$I$9+CX236/MAX(CW236+CO236+CX236, 0.1)*$J$9))/($B$11+$C$11+$F$11)</f>
        <v>0</v>
      </c>
      <c r="BM236">
        <f>($B$11*$K$9+$C$11*$K$9+$F$11*((CW236+CO236)/MAX(CW236+CO236+CX236, 0.1)*$P$9+CX236/MAX(CW236+CO236+CX236, 0.1)*$Q$9))/($B$11+$C$11+$F$11)</f>
        <v>0</v>
      </c>
      <c r="BN236">
        <v>6</v>
      </c>
      <c r="BO236">
        <v>0.5</v>
      </c>
      <c r="BP236" t="s">
        <v>272</v>
      </c>
      <c r="BQ236">
        <v>2</v>
      </c>
      <c r="BR236">
        <v>1604418666.6</v>
      </c>
      <c r="BS236">
        <v>690.888</v>
      </c>
      <c r="BT236">
        <v>736.112</v>
      </c>
      <c r="BU236">
        <v>21.6952</v>
      </c>
      <c r="BV236">
        <v>19.9693</v>
      </c>
      <c r="BW236">
        <v>690.761</v>
      </c>
      <c r="BX236">
        <v>21.3679</v>
      </c>
      <c r="BY236">
        <v>499.932</v>
      </c>
      <c r="BZ236">
        <v>100.532</v>
      </c>
      <c r="CA236">
        <v>0.0995621</v>
      </c>
      <c r="CB236">
        <v>25.151</v>
      </c>
      <c r="CC236">
        <v>24.9933</v>
      </c>
      <c r="CD236">
        <v>999.9</v>
      </c>
      <c r="CE236">
        <v>0</v>
      </c>
      <c r="CF236">
        <v>0</v>
      </c>
      <c r="CG236">
        <v>10010</v>
      </c>
      <c r="CH236">
        <v>0</v>
      </c>
      <c r="CI236">
        <v>1.06395</v>
      </c>
      <c r="CJ236">
        <v>1200.28</v>
      </c>
      <c r="CK236">
        <v>0.967011</v>
      </c>
      <c r="CL236">
        <v>0.032989</v>
      </c>
      <c r="CM236">
        <v>0</v>
      </c>
      <c r="CN236">
        <v>2.7586</v>
      </c>
      <c r="CO236">
        <v>0</v>
      </c>
      <c r="CP236">
        <v>9693.75</v>
      </c>
      <c r="CQ236">
        <v>11404.1</v>
      </c>
      <c r="CR236">
        <v>38.062</v>
      </c>
      <c r="CS236">
        <v>41.187</v>
      </c>
      <c r="CT236">
        <v>39.5</v>
      </c>
      <c r="CU236">
        <v>39.875</v>
      </c>
      <c r="CV236">
        <v>38.312</v>
      </c>
      <c r="CW236">
        <v>1160.68</v>
      </c>
      <c r="CX236">
        <v>39.6</v>
      </c>
      <c r="CY236">
        <v>0</v>
      </c>
      <c r="CZ236">
        <v>1604418666.5</v>
      </c>
      <c r="DA236">
        <v>0</v>
      </c>
      <c r="DB236">
        <v>2.57505</v>
      </c>
      <c r="DC236">
        <v>-0.473849564998299</v>
      </c>
      <c r="DD236">
        <v>390.109743090846</v>
      </c>
      <c r="DE236">
        <v>9642.65576923077</v>
      </c>
      <c r="DF236">
        <v>15</v>
      </c>
      <c r="DG236">
        <v>1604417947.1</v>
      </c>
      <c r="DH236" t="s">
        <v>273</v>
      </c>
      <c r="DI236">
        <v>1604417940.1</v>
      </c>
      <c r="DJ236">
        <v>1604417947.1</v>
      </c>
      <c r="DK236">
        <v>1</v>
      </c>
      <c r="DL236">
        <v>-0.134</v>
      </c>
      <c r="DM236">
        <v>0.013</v>
      </c>
      <c r="DN236">
        <v>0.037</v>
      </c>
      <c r="DO236">
        <v>0.31</v>
      </c>
      <c r="DP236">
        <v>420</v>
      </c>
      <c r="DQ236">
        <v>20</v>
      </c>
      <c r="DR236">
        <v>0.08</v>
      </c>
      <c r="DS236">
        <v>0.06</v>
      </c>
      <c r="DT236">
        <v>0</v>
      </c>
      <c r="DU236">
        <v>0</v>
      </c>
      <c r="DV236" t="s">
        <v>274</v>
      </c>
      <c r="DW236">
        <v>100</v>
      </c>
      <c r="DX236">
        <v>100</v>
      </c>
      <c r="DY236">
        <v>0.127</v>
      </c>
      <c r="DZ236">
        <v>0.3273</v>
      </c>
      <c r="EA236">
        <v>-0.278027610152098</v>
      </c>
      <c r="EB236">
        <v>0.00106189765250334</v>
      </c>
      <c r="EC236">
        <v>-8.23004791133579e-07</v>
      </c>
      <c r="ED236">
        <v>1.95222372915411e-10</v>
      </c>
      <c r="EE236">
        <v>0.0605696754882689</v>
      </c>
      <c r="EF236">
        <v>0.0242991256848972</v>
      </c>
      <c r="EG236">
        <v>-0.00102667963148939</v>
      </c>
      <c r="EH236">
        <v>2.21636158600722e-05</v>
      </c>
      <c r="EI236">
        <v>2</v>
      </c>
      <c r="EJ236">
        <v>2037</v>
      </c>
      <c r="EK236">
        <v>1</v>
      </c>
      <c r="EL236">
        <v>24</v>
      </c>
      <c r="EM236">
        <v>12.1</v>
      </c>
      <c r="EN236">
        <v>12</v>
      </c>
      <c r="EO236">
        <v>2</v>
      </c>
      <c r="EP236">
        <v>511.405</v>
      </c>
      <c r="EQ236">
        <v>528.111</v>
      </c>
      <c r="ER236">
        <v>22.8238</v>
      </c>
      <c r="ES236">
        <v>25.4206</v>
      </c>
      <c r="ET236">
        <v>30</v>
      </c>
      <c r="EU236">
        <v>25.2995</v>
      </c>
      <c r="EV236">
        <v>25.2651</v>
      </c>
      <c r="EW236">
        <v>32.9702</v>
      </c>
      <c r="EX236">
        <v>26.8481</v>
      </c>
      <c r="EY236">
        <v>100</v>
      </c>
      <c r="EZ236">
        <v>22.8259</v>
      </c>
      <c r="FA236">
        <v>748.06</v>
      </c>
      <c r="FB236">
        <v>20</v>
      </c>
      <c r="FC236">
        <v>102.331</v>
      </c>
      <c r="FD236">
        <v>102.103</v>
      </c>
    </row>
    <row r="237" spans="1:160">
      <c r="A237">
        <v>221</v>
      </c>
      <c r="B237">
        <v>1604418668.6</v>
      </c>
      <c r="C237">
        <v>439.5</v>
      </c>
      <c r="D237" t="s">
        <v>713</v>
      </c>
      <c r="E237" t="s">
        <v>714</v>
      </c>
      <c r="F237">
        <v>1604418668.6</v>
      </c>
      <c r="G237">
        <f>BY237*AE237*(BU237-BV237)/(100*BN237*(1000-AE237*BU237))</f>
        <v>0</v>
      </c>
      <c r="H237">
        <f>BY237*AE237*(BT237-BS237*(1000-AE237*BV237)/(1000-AE237*BU237))/(100*BN237)</f>
        <v>0</v>
      </c>
      <c r="I237">
        <f>BS237 - IF(AE237&gt;1, H237*BN237*100.0/(AG237*CG237), 0)</f>
        <v>0</v>
      </c>
      <c r="J237">
        <f>((P237-G237/2)*I237-H237)/(P237+G237/2)</f>
        <v>0</v>
      </c>
      <c r="K237">
        <f>J237*(BZ237+CA237)/1000.0</f>
        <v>0</v>
      </c>
      <c r="L237">
        <f>(BS237 - IF(AE237&gt;1, H237*BN237*100.0/(AG237*CG237), 0))*(BZ237+CA237)/1000.0</f>
        <v>0</v>
      </c>
      <c r="M237">
        <f>2.0/((1/O237-1/N237)+SIGN(O237)*SQRT((1/O237-1/N237)*(1/O237-1/N237) + 4*BO237/((BO237+1)*(BO237+1))*(2*1/O237*1/N237-1/N237*1/N237)))</f>
        <v>0</v>
      </c>
      <c r="N237">
        <f>IF(LEFT(BP237,1)&lt;&gt;"0",IF(LEFT(BP237,1)="1",3.0,BQ237),$D$5+$E$5*(CG237*BZ237/($K$5*1000))+$F$5*(CG237*BZ237/($K$5*1000))*MAX(MIN(BN237,$J$5),$I$5)*MAX(MIN(BN237,$J$5),$I$5)+$G$5*MAX(MIN(BN237,$J$5),$I$5)*(CG237*BZ237/($K$5*1000))+$H$5*(CG237*BZ237/($K$5*1000))*(CG237*BZ237/($K$5*1000)))</f>
        <v>0</v>
      </c>
      <c r="O237">
        <f>G237*(1000-(1000*0.61365*exp(17.502*S237/(240.97+S237))/(BZ237+CA237)+BU237)/2)/(1000*0.61365*exp(17.502*S237/(240.97+S237))/(BZ237+CA237)-BU237)</f>
        <v>0</v>
      </c>
      <c r="P237">
        <f>1/((BO237+1)/(M237/1.6)+1/(N237/1.37)) + BO237/((BO237+1)/(M237/1.6) + BO237/(N237/1.37))</f>
        <v>0</v>
      </c>
      <c r="Q237">
        <f>(BK237*BM237)</f>
        <v>0</v>
      </c>
      <c r="R237">
        <f>(CB237+(Q237+2*0.95*5.67E-8*(((CB237+$B$7)+273)^4-(CB237+273)^4)-44100*G237)/(1.84*29.3*N237+8*0.95*5.67E-8*(CB237+273)^3))</f>
        <v>0</v>
      </c>
      <c r="S237">
        <f>($C$7*CC237+$D$7*CD237+$E$7*R237)</f>
        <v>0</v>
      </c>
      <c r="T237">
        <f>0.61365*exp(17.502*S237/(240.97+S237))</f>
        <v>0</v>
      </c>
      <c r="U237">
        <f>(V237/W237*100)</f>
        <v>0</v>
      </c>
      <c r="V237">
        <f>BU237*(BZ237+CA237)/1000</f>
        <v>0</v>
      </c>
      <c r="W237">
        <f>0.61365*exp(17.502*CB237/(240.97+CB237))</f>
        <v>0</v>
      </c>
      <c r="X237">
        <f>(T237-BU237*(BZ237+CA237)/1000)</f>
        <v>0</v>
      </c>
      <c r="Y237">
        <f>(-G237*44100)</f>
        <v>0</v>
      </c>
      <c r="Z237">
        <f>2*29.3*N237*0.92*(CB237-S237)</f>
        <v>0</v>
      </c>
      <c r="AA237">
        <f>2*0.95*5.67E-8*(((CB237+$B$7)+273)^4-(S237+273)^4)</f>
        <v>0</v>
      </c>
      <c r="AB237">
        <f>Q237+AA237+Y237+Z237</f>
        <v>0</v>
      </c>
      <c r="AC237">
        <v>0</v>
      </c>
      <c r="AD237">
        <v>0</v>
      </c>
      <c r="AE237">
        <f>IF(AC237*$H$13&gt;=AG237,1.0,(AG237/(AG237-AC237*$H$13)))</f>
        <v>0</v>
      </c>
      <c r="AF237">
        <f>(AE237-1)*100</f>
        <v>0</v>
      </c>
      <c r="AG237">
        <f>MAX(0,($B$13+$C$13*CG237)/(1+$D$13*CG237)*BZ237/(CB237+273)*$E$13)</f>
        <v>0</v>
      </c>
      <c r="AH237" t="s">
        <v>271</v>
      </c>
      <c r="AI237" t="s">
        <v>271</v>
      </c>
      <c r="AJ237">
        <v>0</v>
      </c>
      <c r="AK237">
        <v>0</v>
      </c>
      <c r="AL237">
        <f>AK237-AJ237</f>
        <v>0</v>
      </c>
      <c r="AM237">
        <f>AL237/AK237</f>
        <v>0</v>
      </c>
      <c r="AN237">
        <v>0</v>
      </c>
      <c r="AO237" t="s">
        <v>271</v>
      </c>
      <c r="AP237" t="s">
        <v>271</v>
      </c>
      <c r="AQ237">
        <v>0</v>
      </c>
      <c r="AR237">
        <v>0</v>
      </c>
      <c r="AS237">
        <f>1-AQ237/AR237</f>
        <v>0</v>
      </c>
      <c r="AT237">
        <v>0.5</v>
      </c>
      <c r="AU237">
        <f>BK237</f>
        <v>0</v>
      </c>
      <c r="AV237">
        <f>H237</f>
        <v>0</v>
      </c>
      <c r="AW237">
        <f>AS237*AT237*AU237</f>
        <v>0</v>
      </c>
      <c r="AX237">
        <f>BC237/AR237</f>
        <v>0</v>
      </c>
      <c r="AY237">
        <f>(AV237-AN237)/AU237</f>
        <v>0</v>
      </c>
      <c r="AZ237">
        <f>(AK237-AR237)/AR237</f>
        <v>0</v>
      </c>
      <c r="BA237" t="s">
        <v>271</v>
      </c>
      <c r="BB237">
        <v>0</v>
      </c>
      <c r="BC237">
        <f>AR237-BB237</f>
        <v>0</v>
      </c>
      <c r="BD237">
        <f>(AR237-AQ237)/(AR237-BB237)</f>
        <v>0</v>
      </c>
      <c r="BE237">
        <f>(AK237-AR237)/(AK237-BB237)</f>
        <v>0</v>
      </c>
      <c r="BF237">
        <f>(AR237-AQ237)/(AR237-AJ237)</f>
        <v>0</v>
      </c>
      <c r="BG237">
        <f>(AK237-AR237)/(AK237-AJ237)</f>
        <v>0</v>
      </c>
      <c r="BH237">
        <f>(BD237*BB237/AQ237)</f>
        <v>0</v>
      </c>
      <c r="BI237">
        <f>(1-BH237)</f>
        <v>0</v>
      </c>
      <c r="BJ237">
        <f>$B$11*CH237+$C$11*CI237+$F$11*CJ237*(1-CM237)</f>
        <v>0</v>
      </c>
      <c r="BK237">
        <f>BJ237*BL237</f>
        <v>0</v>
      </c>
      <c r="BL237">
        <f>($B$11*$D$9+$C$11*$D$9+$F$11*((CW237+CO237)/MAX(CW237+CO237+CX237, 0.1)*$I$9+CX237/MAX(CW237+CO237+CX237, 0.1)*$J$9))/($B$11+$C$11+$F$11)</f>
        <v>0</v>
      </c>
      <c r="BM237">
        <f>($B$11*$K$9+$C$11*$K$9+$F$11*((CW237+CO237)/MAX(CW237+CO237+CX237, 0.1)*$P$9+CX237/MAX(CW237+CO237+CX237, 0.1)*$Q$9))/($B$11+$C$11+$F$11)</f>
        <v>0</v>
      </c>
      <c r="BN237">
        <v>6</v>
      </c>
      <c r="BO237">
        <v>0.5</v>
      </c>
      <c r="BP237" t="s">
        <v>272</v>
      </c>
      <c r="BQ237">
        <v>2</v>
      </c>
      <c r="BR237">
        <v>1604418668.6</v>
      </c>
      <c r="BS237">
        <v>694.151</v>
      </c>
      <c r="BT237">
        <v>739.203</v>
      </c>
      <c r="BU237">
        <v>21.6959</v>
      </c>
      <c r="BV237">
        <v>19.9694</v>
      </c>
      <c r="BW237">
        <v>694.023</v>
      </c>
      <c r="BX237">
        <v>21.3687</v>
      </c>
      <c r="BY237">
        <v>500.04</v>
      </c>
      <c r="BZ237">
        <v>100.532</v>
      </c>
      <c r="CA237">
        <v>0.0999965</v>
      </c>
      <c r="CB237">
        <v>25.1526</v>
      </c>
      <c r="CC237">
        <v>24.9951</v>
      </c>
      <c r="CD237">
        <v>999.9</v>
      </c>
      <c r="CE237">
        <v>0</v>
      </c>
      <c r="CF237">
        <v>0</v>
      </c>
      <c r="CG237">
        <v>10008.8</v>
      </c>
      <c r="CH237">
        <v>0</v>
      </c>
      <c r="CI237">
        <v>1.06395</v>
      </c>
      <c r="CJ237">
        <v>1199.97</v>
      </c>
      <c r="CK237">
        <v>0.967003</v>
      </c>
      <c r="CL237">
        <v>0.0329973</v>
      </c>
      <c r="CM237">
        <v>0</v>
      </c>
      <c r="CN237">
        <v>2.8659</v>
      </c>
      <c r="CO237">
        <v>0</v>
      </c>
      <c r="CP237">
        <v>9701.79</v>
      </c>
      <c r="CQ237">
        <v>11401.2</v>
      </c>
      <c r="CR237">
        <v>38.062</v>
      </c>
      <c r="CS237">
        <v>41.187</v>
      </c>
      <c r="CT237">
        <v>39.5</v>
      </c>
      <c r="CU237">
        <v>39.875</v>
      </c>
      <c r="CV237">
        <v>38.375</v>
      </c>
      <c r="CW237">
        <v>1160.37</v>
      </c>
      <c r="CX237">
        <v>39.6</v>
      </c>
      <c r="CY237">
        <v>0</v>
      </c>
      <c r="CZ237">
        <v>1604418668.3</v>
      </c>
      <c r="DA237">
        <v>0</v>
      </c>
      <c r="DB237">
        <v>2.569712</v>
      </c>
      <c r="DC237">
        <v>-0.136730766834147</v>
      </c>
      <c r="DD237">
        <v>387.805385255364</v>
      </c>
      <c r="DE237">
        <v>9656.1656</v>
      </c>
      <c r="DF237">
        <v>15</v>
      </c>
      <c r="DG237">
        <v>1604417947.1</v>
      </c>
      <c r="DH237" t="s">
        <v>273</v>
      </c>
      <c r="DI237">
        <v>1604417940.1</v>
      </c>
      <c r="DJ237">
        <v>1604417947.1</v>
      </c>
      <c r="DK237">
        <v>1</v>
      </c>
      <c r="DL237">
        <v>-0.134</v>
      </c>
      <c r="DM237">
        <v>0.013</v>
      </c>
      <c r="DN237">
        <v>0.037</v>
      </c>
      <c r="DO237">
        <v>0.31</v>
      </c>
      <c r="DP237">
        <v>420</v>
      </c>
      <c r="DQ237">
        <v>20</v>
      </c>
      <c r="DR237">
        <v>0.08</v>
      </c>
      <c r="DS237">
        <v>0.06</v>
      </c>
      <c r="DT237">
        <v>0</v>
      </c>
      <c r="DU237">
        <v>0</v>
      </c>
      <c r="DV237" t="s">
        <v>274</v>
      </c>
      <c r="DW237">
        <v>100</v>
      </c>
      <c r="DX237">
        <v>100</v>
      </c>
      <c r="DY237">
        <v>0.128</v>
      </c>
      <c r="DZ237">
        <v>0.3272</v>
      </c>
      <c r="EA237">
        <v>-0.278027610152098</v>
      </c>
      <c r="EB237">
        <v>0.00106189765250334</v>
      </c>
      <c r="EC237">
        <v>-8.23004791133579e-07</v>
      </c>
      <c r="ED237">
        <v>1.95222372915411e-10</v>
      </c>
      <c r="EE237">
        <v>0.0605696754882689</v>
      </c>
      <c r="EF237">
        <v>0.0242991256848972</v>
      </c>
      <c r="EG237">
        <v>-0.00102667963148939</v>
      </c>
      <c r="EH237">
        <v>2.21636158600722e-05</v>
      </c>
      <c r="EI237">
        <v>2</v>
      </c>
      <c r="EJ237">
        <v>2037</v>
      </c>
      <c r="EK237">
        <v>1</v>
      </c>
      <c r="EL237">
        <v>24</v>
      </c>
      <c r="EM237">
        <v>12.1</v>
      </c>
      <c r="EN237">
        <v>12</v>
      </c>
      <c r="EO237">
        <v>2</v>
      </c>
      <c r="EP237">
        <v>511.524</v>
      </c>
      <c r="EQ237">
        <v>527.954</v>
      </c>
      <c r="ER237">
        <v>22.8251</v>
      </c>
      <c r="ES237">
        <v>25.4196</v>
      </c>
      <c r="ET237">
        <v>29.9999</v>
      </c>
      <c r="EU237">
        <v>25.2984</v>
      </c>
      <c r="EV237">
        <v>25.2648</v>
      </c>
      <c r="EW237">
        <v>33.0699</v>
      </c>
      <c r="EX237">
        <v>26.8481</v>
      </c>
      <c r="EY237">
        <v>100</v>
      </c>
      <c r="EZ237">
        <v>22.8302</v>
      </c>
      <c r="FA237">
        <v>748.06</v>
      </c>
      <c r="FB237">
        <v>20</v>
      </c>
      <c r="FC237">
        <v>102.331</v>
      </c>
      <c r="FD237">
        <v>102.104</v>
      </c>
    </row>
    <row r="238" spans="1:160">
      <c r="A238">
        <v>222</v>
      </c>
      <c r="B238">
        <v>1604418670.6</v>
      </c>
      <c r="C238">
        <v>441.5</v>
      </c>
      <c r="D238" t="s">
        <v>715</v>
      </c>
      <c r="E238" t="s">
        <v>716</v>
      </c>
      <c r="F238">
        <v>1604418670.6</v>
      </c>
      <c r="G238">
        <f>BY238*AE238*(BU238-BV238)/(100*BN238*(1000-AE238*BU238))</f>
        <v>0</v>
      </c>
      <c r="H238">
        <f>BY238*AE238*(BT238-BS238*(1000-AE238*BV238)/(1000-AE238*BU238))/(100*BN238)</f>
        <v>0</v>
      </c>
      <c r="I238">
        <f>BS238 - IF(AE238&gt;1, H238*BN238*100.0/(AG238*CG238), 0)</f>
        <v>0</v>
      </c>
      <c r="J238">
        <f>((P238-G238/2)*I238-H238)/(P238+G238/2)</f>
        <v>0</v>
      </c>
      <c r="K238">
        <f>J238*(BZ238+CA238)/1000.0</f>
        <v>0</v>
      </c>
      <c r="L238">
        <f>(BS238 - IF(AE238&gt;1, H238*BN238*100.0/(AG238*CG238), 0))*(BZ238+CA238)/1000.0</f>
        <v>0</v>
      </c>
      <c r="M238">
        <f>2.0/((1/O238-1/N238)+SIGN(O238)*SQRT((1/O238-1/N238)*(1/O238-1/N238) + 4*BO238/((BO238+1)*(BO238+1))*(2*1/O238*1/N238-1/N238*1/N238)))</f>
        <v>0</v>
      </c>
      <c r="N238">
        <f>IF(LEFT(BP238,1)&lt;&gt;"0",IF(LEFT(BP238,1)="1",3.0,BQ238),$D$5+$E$5*(CG238*BZ238/($K$5*1000))+$F$5*(CG238*BZ238/($K$5*1000))*MAX(MIN(BN238,$J$5),$I$5)*MAX(MIN(BN238,$J$5),$I$5)+$G$5*MAX(MIN(BN238,$J$5),$I$5)*(CG238*BZ238/($K$5*1000))+$H$5*(CG238*BZ238/($K$5*1000))*(CG238*BZ238/($K$5*1000)))</f>
        <v>0</v>
      </c>
      <c r="O238">
        <f>G238*(1000-(1000*0.61365*exp(17.502*S238/(240.97+S238))/(BZ238+CA238)+BU238)/2)/(1000*0.61365*exp(17.502*S238/(240.97+S238))/(BZ238+CA238)-BU238)</f>
        <v>0</v>
      </c>
      <c r="P238">
        <f>1/((BO238+1)/(M238/1.6)+1/(N238/1.37)) + BO238/((BO238+1)/(M238/1.6) + BO238/(N238/1.37))</f>
        <v>0</v>
      </c>
      <c r="Q238">
        <f>(BK238*BM238)</f>
        <v>0</v>
      </c>
      <c r="R238">
        <f>(CB238+(Q238+2*0.95*5.67E-8*(((CB238+$B$7)+273)^4-(CB238+273)^4)-44100*G238)/(1.84*29.3*N238+8*0.95*5.67E-8*(CB238+273)^3))</f>
        <v>0</v>
      </c>
      <c r="S238">
        <f>($C$7*CC238+$D$7*CD238+$E$7*R238)</f>
        <v>0</v>
      </c>
      <c r="T238">
        <f>0.61365*exp(17.502*S238/(240.97+S238))</f>
        <v>0</v>
      </c>
      <c r="U238">
        <f>(V238/W238*100)</f>
        <v>0</v>
      </c>
      <c r="V238">
        <f>BU238*(BZ238+CA238)/1000</f>
        <v>0</v>
      </c>
      <c r="W238">
        <f>0.61365*exp(17.502*CB238/(240.97+CB238))</f>
        <v>0</v>
      </c>
      <c r="X238">
        <f>(T238-BU238*(BZ238+CA238)/1000)</f>
        <v>0</v>
      </c>
      <c r="Y238">
        <f>(-G238*44100)</f>
        <v>0</v>
      </c>
      <c r="Z238">
        <f>2*29.3*N238*0.92*(CB238-S238)</f>
        <v>0</v>
      </c>
      <c r="AA238">
        <f>2*0.95*5.67E-8*(((CB238+$B$7)+273)^4-(S238+273)^4)</f>
        <v>0</v>
      </c>
      <c r="AB238">
        <f>Q238+AA238+Y238+Z238</f>
        <v>0</v>
      </c>
      <c r="AC238">
        <v>0</v>
      </c>
      <c r="AD238">
        <v>0</v>
      </c>
      <c r="AE238">
        <f>IF(AC238*$H$13&gt;=AG238,1.0,(AG238/(AG238-AC238*$H$13)))</f>
        <v>0</v>
      </c>
      <c r="AF238">
        <f>(AE238-1)*100</f>
        <v>0</v>
      </c>
      <c r="AG238">
        <f>MAX(0,($B$13+$C$13*CG238)/(1+$D$13*CG238)*BZ238/(CB238+273)*$E$13)</f>
        <v>0</v>
      </c>
      <c r="AH238" t="s">
        <v>271</v>
      </c>
      <c r="AI238" t="s">
        <v>271</v>
      </c>
      <c r="AJ238">
        <v>0</v>
      </c>
      <c r="AK238">
        <v>0</v>
      </c>
      <c r="AL238">
        <f>AK238-AJ238</f>
        <v>0</v>
      </c>
      <c r="AM238">
        <f>AL238/AK238</f>
        <v>0</v>
      </c>
      <c r="AN238">
        <v>0</v>
      </c>
      <c r="AO238" t="s">
        <v>271</v>
      </c>
      <c r="AP238" t="s">
        <v>271</v>
      </c>
      <c r="AQ238">
        <v>0</v>
      </c>
      <c r="AR238">
        <v>0</v>
      </c>
      <c r="AS238">
        <f>1-AQ238/AR238</f>
        <v>0</v>
      </c>
      <c r="AT238">
        <v>0.5</v>
      </c>
      <c r="AU238">
        <f>BK238</f>
        <v>0</v>
      </c>
      <c r="AV238">
        <f>H238</f>
        <v>0</v>
      </c>
      <c r="AW238">
        <f>AS238*AT238*AU238</f>
        <v>0</v>
      </c>
      <c r="AX238">
        <f>BC238/AR238</f>
        <v>0</v>
      </c>
      <c r="AY238">
        <f>(AV238-AN238)/AU238</f>
        <v>0</v>
      </c>
      <c r="AZ238">
        <f>(AK238-AR238)/AR238</f>
        <v>0</v>
      </c>
      <c r="BA238" t="s">
        <v>271</v>
      </c>
      <c r="BB238">
        <v>0</v>
      </c>
      <c r="BC238">
        <f>AR238-BB238</f>
        <v>0</v>
      </c>
      <c r="BD238">
        <f>(AR238-AQ238)/(AR238-BB238)</f>
        <v>0</v>
      </c>
      <c r="BE238">
        <f>(AK238-AR238)/(AK238-BB238)</f>
        <v>0</v>
      </c>
      <c r="BF238">
        <f>(AR238-AQ238)/(AR238-AJ238)</f>
        <v>0</v>
      </c>
      <c r="BG238">
        <f>(AK238-AR238)/(AK238-AJ238)</f>
        <v>0</v>
      </c>
      <c r="BH238">
        <f>(BD238*BB238/AQ238)</f>
        <v>0</v>
      </c>
      <c r="BI238">
        <f>(1-BH238)</f>
        <v>0</v>
      </c>
      <c r="BJ238">
        <f>$B$11*CH238+$C$11*CI238+$F$11*CJ238*(1-CM238)</f>
        <v>0</v>
      </c>
      <c r="BK238">
        <f>BJ238*BL238</f>
        <v>0</v>
      </c>
      <c r="BL238">
        <f>($B$11*$D$9+$C$11*$D$9+$F$11*((CW238+CO238)/MAX(CW238+CO238+CX238, 0.1)*$I$9+CX238/MAX(CW238+CO238+CX238, 0.1)*$J$9))/($B$11+$C$11+$F$11)</f>
        <v>0</v>
      </c>
      <c r="BM238">
        <f>($B$11*$K$9+$C$11*$K$9+$F$11*((CW238+CO238)/MAX(CW238+CO238+CX238, 0.1)*$P$9+CX238/MAX(CW238+CO238+CX238, 0.1)*$Q$9))/($B$11+$C$11+$F$11)</f>
        <v>0</v>
      </c>
      <c r="BN238">
        <v>6</v>
      </c>
      <c r="BO238">
        <v>0.5</v>
      </c>
      <c r="BP238" t="s">
        <v>272</v>
      </c>
      <c r="BQ238">
        <v>2</v>
      </c>
      <c r="BR238">
        <v>1604418670.6</v>
      </c>
      <c r="BS238">
        <v>697.355</v>
      </c>
      <c r="BT238">
        <v>742.452</v>
      </c>
      <c r="BU238">
        <v>21.6957</v>
      </c>
      <c r="BV238">
        <v>19.9686</v>
      </c>
      <c r="BW238">
        <v>697.226</v>
      </c>
      <c r="BX238">
        <v>21.3685</v>
      </c>
      <c r="BY238">
        <v>500.054</v>
      </c>
      <c r="BZ238">
        <v>100.531</v>
      </c>
      <c r="CA238">
        <v>0.100082</v>
      </c>
      <c r="CB238">
        <v>25.1531</v>
      </c>
      <c r="CC238">
        <v>24.9921</v>
      </c>
      <c r="CD238">
        <v>999.9</v>
      </c>
      <c r="CE238">
        <v>0</v>
      </c>
      <c r="CF238">
        <v>0</v>
      </c>
      <c r="CG238">
        <v>10008.8</v>
      </c>
      <c r="CH238">
        <v>0</v>
      </c>
      <c r="CI238">
        <v>1.06395</v>
      </c>
      <c r="CJ238">
        <v>1199.98</v>
      </c>
      <c r="CK238">
        <v>0.967003</v>
      </c>
      <c r="CL238">
        <v>0.0329973</v>
      </c>
      <c r="CM238">
        <v>0</v>
      </c>
      <c r="CN238">
        <v>2.6389</v>
      </c>
      <c r="CO238">
        <v>0</v>
      </c>
      <c r="CP238">
        <v>9717.04</v>
      </c>
      <c r="CQ238">
        <v>11401.2</v>
      </c>
      <c r="CR238">
        <v>38.062</v>
      </c>
      <c r="CS238">
        <v>41.187</v>
      </c>
      <c r="CT238">
        <v>39.5</v>
      </c>
      <c r="CU238">
        <v>39.875</v>
      </c>
      <c r="CV238">
        <v>38.375</v>
      </c>
      <c r="CW238">
        <v>1160.38</v>
      </c>
      <c r="CX238">
        <v>39.6</v>
      </c>
      <c r="CY238">
        <v>0</v>
      </c>
      <c r="CZ238">
        <v>1604418670.7</v>
      </c>
      <c r="DA238">
        <v>0</v>
      </c>
      <c r="DB238">
        <v>2.5703</v>
      </c>
      <c r="DC238">
        <v>0.626492307366469</v>
      </c>
      <c r="DD238">
        <v>382.600000045235</v>
      </c>
      <c r="DE238">
        <v>9671.5564</v>
      </c>
      <c r="DF238">
        <v>15</v>
      </c>
      <c r="DG238">
        <v>1604417947.1</v>
      </c>
      <c r="DH238" t="s">
        <v>273</v>
      </c>
      <c r="DI238">
        <v>1604417940.1</v>
      </c>
      <c r="DJ238">
        <v>1604417947.1</v>
      </c>
      <c r="DK238">
        <v>1</v>
      </c>
      <c r="DL238">
        <v>-0.134</v>
      </c>
      <c r="DM238">
        <v>0.013</v>
      </c>
      <c r="DN238">
        <v>0.037</v>
      </c>
      <c r="DO238">
        <v>0.31</v>
      </c>
      <c r="DP238">
        <v>420</v>
      </c>
      <c r="DQ238">
        <v>20</v>
      </c>
      <c r="DR238">
        <v>0.08</v>
      </c>
      <c r="DS238">
        <v>0.06</v>
      </c>
      <c r="DT238">
        <v>0</v>
      </c>
      <c r="DU238">
        <v>0</v>
      </c>
      <c r="DV238" t="s">
        <v>274</v>
      </c>
      <c r="DW238">
        <v>100</v>
      </c>
      <c r="DX238">
        <v>100</v>
      </c>
      <c r="DY238">
        <v>0.129</v>
      </c>
      <c r="DZ238">
        <v>0.3272</v>
      </c>
      <c r="EA238">
        <v>-0.278027610152098</v>
      </c>
      <c r="EB238">
        <v>0.00106189765250334</v>
      </c>
      <c r="EC238">
        <v>-8.23004791133579e-07</v>
      </c>
      <c r="ED238">
        <v>1.95222372915411e-10</v>
      </c>
      <c r="EE238">
        <v>0.0605696754882689</v>
      </c>
      <c r="EF238">
        <v>0.0242991256848972</v>
      </c>
      <c r="EG238">
        <v>-0.00102667963148939</v>
      </c>
      <c r="EH238">
        <v>2.21636158600722e-05</v>
      </c>
      <c r="EI238">
        <v>2</v>
      </c>
      <c r="EJ238">
        <v>2037</v>
      </c>
      <c r="EK238">
        <v>1</v>
      </c>
      <c r="EL238">
        <v>24</v>
      </c>
      <c r="EM238">
        <v>12.2</v>
      </c>
      <c r="EN238">
        <v>12.1</v>
      </c>
      <c r="EO238">
        <v>2</v>
      </c>
      <c r="EP238">
        <v>511.505</v>
      </c>
      <c r="EQ238">
        <v>527.944</v>
      </c>
      <c r="ER238">
        <v>22.8266</v>
      </c>
      <c r="ES238">
        <v>25.4196</v>
      </c>
      <c r="ET238">
        <v>29.9999</v>
      </c>
      <c r="EU238">
        <v>25.2978</v>
      </c>
      <c r="EV238">
        <v>25.2637</v>
      </c>
      <c r="EW238">
        <v>33.2099</v>
      </c>
      <c r="EX238">
        <v>26.8481</v>
      </c>
      <c r="EY238">
        <v>100</v>
      </c>
      <c r="EZ238">
        <v>22.8302</v>
      </c>
      <c r="FA238">
        <v>753.12</v>
      </c>
      <c r="FB238">
        <v>20</v>
      </c>
      <c r="FC238">
        <v>102.331</v>
      </c>
      <c r="FD238">
        <v>102.103</v>
      </c>
    </row>
    <row r="239" spans="1:160">
      <c r="A239">
        <v>223</v>
      </c>
      <c r="B239">
        <v>1604418672.6</v>
      </c>
      <c r="C239">
        <v>443.5</v>
      </c>
      <c r="D239" t="s">
        <v>717</v>
      </c>
      <c r="E239" t="s">
        <v>718</v>
      </c>
      <c r="F239">
        <v>1604418672.6</v>
      </c>
      <c r="G239">
        <f>BY239*AE239*(BU239-BV239)/(100*BN239*(1000-AE239*BU239))</f>
        <v>0</v>
      </c>
      <c r="H239">
        <f>BY239*AE239*(BT239-BS239*(1000-AE239*BV239)/(1000-AE239*BU239))/(100*BN239)</f>
        <v>0</v>
      </c>
      <c r="I239">
        <f>BS239 - IF(AE239&gt;1, H239*BN239*100.0/(AG239*CG239), 0)</f>
        <v>0</v>
      </c>
      <c r="J239">
        <f>((P239-G239/2)*I239-H239)/(P239+G239/2)</f>
        <v>0</v>
      </c>
      <c r="K239">
        <f>J239*(BZ239+CA239)/1000.0</f>
        <v>0</v>
      </c>
      <c r="L239">
        <f>(BS239 - IF(AE239&gt;1, H239*BN239*100.0/(AG239*CG239), 0))*(BZ239+CA239)/1000.0</f>
        <v>0</v>
      </c>
      <c r="M239">
        <f>2.0/((1/O239-1/N239)+SIGN(O239)*SQRT((1/O239-1/N239)*(1/O239-1/N239) + 4*BO239/((BO239+1)*(BO239+1))*(2*1/O239*1/N239-1/N239*1/N239)))</f>
        <v>0</v>
      </c>
      <c r="N239">
        <f>IF(LEFT(BP239,1)&lt;&gt;"0",IF(LEFT(BP239,1)="1",3.0,BQ239),$D$5+$E$5*(CG239*BZ239/($K$5*1000))+$F$5*(CG239*BZ239/($K$5*1000))*MAX(MIN(BN239,$J$5),$I$5)*MAX(MIN(BN239,$J$5),$I$5)+$G$5*MAX(MIN(BN239,$J$5),$I$5)*(CG239*BZ239/($K$5*1000))+$H$5*(CG239*BZ239/($K$5*1000))*(CG239*BZ239/($K$5*1000)))</f>
        <v>0</v>
      </c>
      <c r="O239">
        <f>G239*(1000-(1000*0.61365*exp(17.502*S239/(240.97+S239))/(BZ239+CA239)+BU239)/2)/(1000*0.61365*exp(17.502*S239/(240.97+S239))/(BZ239+CA239)-BU239)</f>
        <v>0</v>
      </c>
      <c r="P239">
        <f>1/((BO239+1)/(M239/1.6)+1/(N239/1.37)) + BO239/((BO239+1)/(M239/1.6) + BO239/(N239/1.37))</f>
        <v>0</v>
      </c>
      <c r="Q239">
        <f>(BK239*BM239)</f>
        <v>0</v>
      </c>
      <c r="R239">
        <f>(CB239+(Q239+2*0.95*5.67E-8*(((CB239+$B$7)+273)^4-(CB239+273)^4)-44100*G239)/(1.84*29.3*N239+8*0.95*5.67E-8*(CB239+273)^3))</f>
        <v>0</v>
      </c>
      <c r="S239">
        <f>($C$7*CC239+$D$7*CD239+$E$7*R239)</f>
        <v>0</v>
      </c>
      <c r="T239">
        <f>0.61365*exp(17.502*S239/(240.97+S239))</f>
        <v>0</v>
      </c>
      <c r="U239">
        <f>(V239/W239*100)</f>
        <v>0</v>
      </c>
      <c r="V239">
        <f>BU239*(BZ239+CA239)/1000</f>
        <v>0</v>
      </c>
      <c r="W239">
        <f>0.61365*exp(17.502*CB239/(240.97+CB239))</f>
        <v>0</v>
      </c>
      <c r="X239">
        <f>(T239-BU239*(BZ239+CA239)/1000)</f>
        <v>0</v>
      </c>
      <c r="Y239">
        <f>(-G239*44100)</f>
        <v>0</v>
      </c>
      <c r="Z239">
        <f>2*29.3*N239*0.92*(CB239-S239)</f>
        <v>0</v>
      </c>
      <c r="AA239">
        <f>2*0.95*5.67E-8*(((CB239+$B$7)+273)^4-(S239+273)^4)</f>
        <v>0</v>
      </c>
      <c r="AB239">
        <f>Q239+AA239+Y239+Z239</f>
        <v>0</v>
      </c>
      <c r="AC239">
        <v>0</v>
      </c>
      <c r="AD239">
        <v>0</v>
      </c>
      <c r="AE239">
        <f>IF(AC239*$H$13&gt;=AG239,1.0,(AG239/(AG239-AC239*$H$13)))</f>
        <v>0</v>
      </c>
      <c r="AF239">
        <f>(AE239-1)*100</f>
        <v>0</v>
      </c>
      <c r="AG239">
        <f>MAX(0,($B$13+$C$13*CG239)/(1+$D$13*CG239)*BZ239/(CB239+273)*$E$13)</f>
        <v>0</v>
      </c>
      <c r="AH239" t="s">
        <v>271</v>
      </c>
      <c r="AI239" t="s">
        <v>271</v>
      </c>
      <c r="AJ239">
        <v>0</v>
      </c>
      <c r="AK239">
        <v>0</v>
      </c>
      <c r="AL239">
        <f>AK239-AJ239</f>
        <v>0</v>
      </c>
      <c r="AM239">
        <f>AL239/AK239</f>
        <v>0</v>
      </c>
      <c r="AN239">
        <v>0</v>
      </c>
      <c r="AO239" t="s">
        <v>271</v>
      </c>
      <c r="AP239" t="s">
        <v>271</v>
      </c>
      <c r="AQ239">
        <v>0</v>
      </c>
      <c r="AR239">
        <v>0</v>
      </c>
      <c r="AS239">
        <f>1-AQ239/AR239</f>
        <v>0</v>
      </c>
      <c r="AT239">
        <v>0.5</v>
      </c>
      <c r="AU239">
        <f>BK239</f>
        <v>0</v>
      </c>
      <c r="AV239">
        <f>H239</f>
        <v>0</v>
      </c>
      <c r="AW239">
        <f>AS239*AT239*AU239</f>
        <v>0</v>
      </c>
      <c r="AX239">
        <f>BC239/AR239</f>
        <v>0</v>
      </c>
      <c r="AY239">
        <f>(AV239-AN239)/AU239</f>
        <v>0</v>
      </c>
      <c r="AZ239">
        <f>(AK239-AR239)/AR239</f>
        <v>0</v>
      </c>
      <c r="BA239" t="s">
        <v>271</v>
      </c>
      <c r="BB239">
        <v>0</v>
      </c>
      <c r="BC239">
        <f>AR239-BB239</f>
        <v>0</v>
      </c>
      <c r="BD239">
        <f>(AR239-AQ239)/(AR239-BB239)</f>
        <v>0</v>
      </c>
      <c r="BE239">
        <f>(AK239-AR239)/(AK239-BB239)</f>
        <v>0</v>
      </c>
      <c r="BF239">
        <f>(AR239-AQ239)/(AR239-AJ239)</f>
        <v>0</v>
      </c>
      <c r="BG239">
        <f>(AK239-AR239)/(AK239-AJ239)</f>
        <v>0</v>
      </c>
      <c r="BH239">
        <f>(BD239*BB239/AQ239)</f>
        <v>0</v>
      </c>
      <c r="BI239">
        <f>(1-BH239)</f>
        <v>0</v>
      </c>
      <c r="BJ239">
        <f>$B$11*CH239+$C$11*CI239+$F$11*CJ239*(1-CM239)</f>
        <v>0</v>
      </c>
      <c r="BK239">
        <f>BJ239*BL239</f>
        <v>0</v>
      </c>
      <c r="BL239">
        <f>($B$11*$D$9+$C$11*$D$9+$F$11*((CW239+CO239)/MAX(CW239+CO239+CX239, 0.1)*$I$9+CX239/MAX(CW239+CO239+CX239, 0.1)*$J$9))/($B$11+$C$11+$F$11)</f>
        <v>0</v>
      </c>
      <c r="BM239">
        <f>($B$11*$K$9+$C$11*$K$9+$F$11*((CW239+CO239)/MAX(CW239+CO239+CX239, 0.1)*$P$9+CX239/MAX(CW239+CO239+CX239, 0.1)*$Q$9))/($B$11+$C$11+$F$11)</f>
        <v>0</v>
      </c>
      <c r="BN239">
        <v>6</v>
      </c>
      <c r="BO239">
        <v>0.5</v>
      </c>
      <c r="BP239" t="s">
        <v>272</v>
      </c>
      <c r="BQ239">
        <v>2</v>
      </c>
      <c r="BR239">
        <v>1604418672.6</v>
      </c>
      <c r="BS239">
        <v>700.596</v>
      </c>
      <c r="BT239">
        <v>745.81</v>
      </c>
      <c r="BU239">
        <v>21.6947</v>
      </c>
      <c r="BV239">
        <v>19.9697</v>
      </c>
      <c r="BW239">
        <v>700.467</v>
      </c>
      <c r="BX239">
        <v>21.3674</v>
      </c>
      <c r="BY239">
        <v>499.991</v>
      </c>
      <c r="BZ239">
        <v>100.531</v>
      </c>
      <c r="CA239">
        <v>0.100065</v>
      </c>
      <c r="CB239">
        <v>25.1521</v>
      </c>
      <c r="CC239">
        <v>24.9963</v>
      </c>
      <c r="CD239">
        <v>999.9</v>
      </c>
      <c r="CE239">
        <v>0</v>
      </c>
      <c r="CF239">
        <v>0</v>
      </c>
      <c r="CG239">
        <v>9983.12</v>
      </c>
      <c r="CH239">
        <v>0</v>
      </c>
      <c r="CI239">
        <v>1.06395</v>
      </c>
      <c r="CJ239">
        <v>1199.97</v>
      </c>
      <c r="CK239">
        <v>0.967003</v>
      </c>
      <c r="CL239">
        <v>0.0329973</v>
      </c>
      <c r="CM239">
        <v>0</v>
      </c>
      <c r="CN239">
        <v>2.3064</v>
      </c>
      <c r="CO239">
        <v>0</v>
      </c>
      <c r="CP239">
        <v>9729.06</v>
      </c>
      <c r="CQ239">
        <v>11401.2</v>
      </c>
      <c r="CR239">
        <v>38.062</v>
      </c>
      <c r="CS239">
        <v>41.187</v>
      </c>
      <c r="CT239">
        <v>39.5</v>
      </c>
      <c r="CU239">
        <v>39.875</v>
      </c>
      <c r="CV239">
        <v>38.375</v>
      </c>
      <c r="CW239">
        <v>1160.37</v>
      </c>
      <c r="CX239">
        <v>39.6</v>
      </c>
      <c r="CY239">
        <v>0</v>
      </c>
      <c r="CZ239">
        <v>1604418672.5</v>
      </c>
      <c r="DA239">
        <v>0</v>
      </c>
      <c r="DB239">
        <v>2.56074230769231</v>
      </c>
      <c r="DC239">
        <v>0.280447860713844</v>
      </c>
      <c r="DD239">
        <v>383.482050768867</v>
      </c>
      <c r="DE239">
        <v>9681.03884615385</v>
      </c>
      <c r="DF239">
        <v>15</v>
      </c>
      <c r="DG239">
        <v>1604417947.1</v>
      </c>
      <c r="DH239" t="s">
        <v>273</v>
      </c>
      <c r="DI239">
        <v>1604417940.1</v>
      </c>
      <c r="DJ239">
        <v>1604417947.1</v>
      </c>
      <c r="DK239">
        <v>1</v>
      </c>
      <c r="DL239">
        <v>-0.134</v>
      </c>
      <c r="DM239">
        <v>0.013</v>
      </c>
      <c r="DN239">
        <v>0.037</v>
      </c>
      <c r="DO239">
        <v>0.31</v>
      </c>
      <c r="DP239">
        <v>420</v>
      </c>
      <c r="DQ239">
        <v>20</v>
      </c>
      <c r="DR239">
        <v>0.08</v>
      </c>
      <c r="DS239">
        <v>0.06</v>
      </c>
      <c r="DT239">
        <v>0</v>
      </c>
      <c r="DU239">
        <v>0</v>
      </c>
      <c r="DV239" t="s">
        <v>274</v>
      </c>
      <c r="DW239">
        <v>100</v>
      </c>
      <c r="DX239">
        <v>100</v>
      </c>
      <c r="DY239">
        <v>0.129</v>
      </c>
      <c r="DZ239">
        <v>0.3273</v>
      </c>
      <c r="EA239">
        <v>-0.278027610152098</v>
      </c>
      <c r="EB239">
        <v>0.00106189765250334</v>
      </c>
      <c r="EC239">
        <v>-8.23004791133579e-07</v>
      </c>
      <c r="ED239">
        <v>1.95222372915411e-10</v>
      </c>
      <c r="EE239">
        <v>0.0605696754882689</v>
      </c>
      <c r="EF239">
        <v>0.0242991256848972</v>
      </c>
      <c r="EG239">
        <v>-0.00102667963148939</v>
      </c>
      <c r="EH239">
        <v>2.21636158600722e-05</v>
      </c>
      <c r="EI239">
        <v>2</v>
      </c>
      <c r="EJ239">
        <v>2037</v>
      </c>
      <c r="EK239">
        <v>1</v>
      </c>
      <c r="EL239">
        <v>24</v>
      </c>
      <c r="EM239">
        <v>12.2</v>
      </c>
      <c r="EN239">
        <v>12.1</v>
      </c>
      <c r="EO239">
        <v>2</v>
      </c>
      <c r="EP239">
        <v>511.576</v>
      </c>
      <c r="EQ239">
        <v>528.032</v>
      </c>
      <c r="ER239">
        <v>22.8291</v>
      </c>
      <c r="ES239">
        <v>25.4185</v>
      </c>
      <c r="ET239">
        <v>29.9999</v>
      </c>
      <c r="EU239">
        <v>25.2978</v>
      </c>
      <c r="EV239">
        <v>25.263</v>
      </c>
      <c r="EW239">
        <v>33.3383</v>
      </c>
      <c r="EX239">
        <v>26.8481</v>
      </c>
      <c r="EY239">
        <v>100</v>
      </c>
      <c r="EZ239">
        <v>22.8302</v>
      </c>
      <c r="FA239">
        <v>758.15</v>
      </c>
      <c r="FB239">
        <v>20</v>
      </c>
      <c r="FC239">
        <v>102.331</v>
      </c>
      <c r="FD239">
        <v>102.103</v>
      </c>
    </row>
    <row r="240" spans="1:160">
      <c r="A240">
        <v>224</v>
      </c>
      <c r="B240">
        <v>1604418674.6</v>
      </c>
      <c r="C240">
        <v>445.5</v>
      </c>
      <c r="D240" t="s">
        <v>719</v>
      </c>
      <c r="E240" t="s">
        <v>720</v>
      </c>
      <c r="F240">
        <v>1604418674.6</v>
      </c>
      <c r="G240">
        <f>BY240*AE240*(BU240-BV240)/(100*BN240*(1000-AE240*BU240))</f>
        <v>0</v>
      </c>
      <c r="H240">
        <f>BY240*AE240*(BT240-BS240*(1000-AE240*BV240)/(1000-AE240*BU240))/(100*BN240)</f>
        <v>0</v>
      </c>
      <c r="I240">
        <f>BS240 - IF(AE240&gt;1, H240*BN240*100.0/(AG240*CG240), 0)</f>
        <v>0</v>
      </c>
      <c r="J240">
        <f>((P240-G240/2)*I240-H240)/(P240+G240/2)</f>
        <v>0</v>
      </c>
      <c r="K240">
        <f>J240*(BZ240+CA240)/1000.0</f>
        <v>0</v>
      </c>
      <c r="L240">
        <f>(BS240 - IF(AE240&gt;1, H240*BN240*100.0/(AG240*CG240), 0))*(BZ240+CA240)/1000.0</f>
        <v>0</v>
      </c>
      <c r="M240">
        <f>2.0/((1/O240-1/N240)+SIGN(O240)*SQRT((1/O240-1/N240)*(1/O240-1/N240) + 4*BO240/((BO240+1)*(BO240+1))*(2*1/O240*1/N240-1/N240*1/N240)))</f>
        <v>0</v>
      </c>
      <c r="N240">
        <f>IF(LEFT(BP240,1)&lt;&gt;"0",IF(LEFT(BP240,1)="1",3.0,BQ240),$D$5+$E$5*(CG240*BZ240/($K$5*1000))+$F$5*(CG240*BZ240/($K$5*1000))*MAX(MIN(BN240,$J$5),$I$5)*MAX(MIN(BN240,$J$5),$I$5)+$G$5*MAX(MIN(BN240,$J$5),$I$5)*(CG240*BZ240/($K$5*1000))+$H$5*(CG240*BZ240/($K$5*1000))*(CG240*BZ240/($K$5*1000)))</f>
        <v>0</v>
      </c>
      <c r="O240">
        <f>G240*(1000-(1000*0.61365*exp(17.502*S240/(240.97+S240))/(BZ240+CA240)+BU240)/2)/(1000*0.61365*exp(17.502*S240/(240.97+S240))/(BZ240+CA240)-BU240)</f>
        <v>0</v>
      </c>
      <c r="P240">
        <f>1/((BO240+1)/(M240/1.6)+1/(N240/1.37)) + BO240/((BO240+1)/(M240/1.6) + BO240/(N240/1.37))</f>
        <v>0</v>
      </c>
      <c r="Q240">
        <f>(BK240*BM240)</f>
        <v>0</v>
      </c>
      <c r="R240">
        <f>(CB240+(Q240+2*0.95*5.67E-8*(((CB240+$B$7)+273)^4-(CB240+273)^4)-44100*G240)/(1.84*29.3*N240+8*0.95*5.67E-8*(CB240+273)^3))</f>
        <v>0</v>
      </c>
      <c r="S240">
        <f>($C$7*CC240+$D$7*CD240+$E$7*R240)</f>
        <v>0</v>
      </c>
      <c r="T240">
        <f>0.61365*exp(17.502*S240/(240.97+S240))</f>
        <v>0</v>
      </c>
      <c r="U240">
        <f>(V240/W240*100)</f>
        <v>0</v>
      </c>
      <c r="V240">
        <f>BU240*(BZ240+CA240)/1000</f>
        <v>0</v>
      </c>
      <c r="W240">
        <f>0.61365*exp(17.502*CB240/(240.97+CB240))</f>
        <v>0</v>
      </c>
      <c r="X240">
        <f>(T240-BU240*(BZ240+CA240)/1000)</f>
        <v>0</v>
      </c>
      <c r="Y240">
        <f>(-G240*44100)</f>
        <v>0</v>
      </c>
      <c r="Z240">
        <f>2*29.3*N240*0.92*(CB240-S240)</f>
        <v>0</v>
      </c>
      <c r="AA240">
        <f>2*0.95*5.67E-8*(((CB240+$B$7)+273)^4-(S240+273)^4)</f>
        <v>0</v>
      </c>
      <c r="AB240">
        <f>Q240+AA240+Y240+Z240</f>
        <v>0</v>
      </c>
      <c r="AC240">
        <v>0</v>
      </c>
      <c r="AD240">
        <v>0</v>
      </c>
      <c r="AE240">
        <f>IF(AC240*$H$13&gt;=AG240,1.0,(AG240/(AG240-AC240*$H$13)))</f>
        <v>0</v>
      </c>
      <c r="AF240">
        <f>(AE240-1)*100</f>
        <v>0</v>
      </c>
      <c r="AG240">
        <f>MAX(0,($B$13+$C$13*CG240)/(1+$D$13*CG240)*BZ240/(CB240+273)*$E$13)</f>
        <v>0</v>
      </c>
      <c r="AH240" t="s">
        <v>271</v>
      </c>
      <c r="AI240" t="s">
        <v>271</v>
      </c>
      <c r="AJ240">
        <v>0</v>
      </c>
      <c r="AK240">
        <v>0</v>
      </c>
      <c r="AL240">
        <f>AK240-AJ240</f>
        <v>0</v>
      </c>
      <c r="AM240">
        <f>AL240/AK240</f>
        <v>0</v>
      </c>
      <c r="AN240">
        <v>0</v>
      </c>
      <c r="AO240" t="s">
        <v>271</v>
      </c>
      <c r="AP240" t="s">
        <v>271</v>
      </c>
      <c r="AQ240">
        <v>0</v>
      </c>
      <c r="AR240">
        <v>0</v>
      </c>
      <c r="AS240">
        <f>1-AQ240/AR240</f>
        <v>0</v>
      </c>
      <c r="AT240">
        <v>0.5</v>
      </c>
      <c r="AU240">
        <f>BK240</f>
        <v>0</v>
      </c>
      <c r="AV240">
        <f>H240</f>
        <v>0</v>
      </c>
      <c r="AW240">
        <f>AS240*AT240*AU240</f>
        <v>0</v>
      </c>
      <c r="AX240">
        <f>BC240/AR240</f>
        <v>0</v>
      </c>
      <c r="AY240">
        <f>(AV240-AN240)/AU240</f>
        <v>0</v>
      </c>
      <c r="AZ240">
        <f>(AK240-AR240)/AR240</f>
        <v>0</v>
      </c>
      <c r="BA240" t="s">
        <v>271</v>
      </c>
      <c r="BB240">
        <v>0</v>
      </c>
      <c r="BC240">
        <f>AR240-BB240</f>
        <v>0</v>
      </c>
      <c r="BD240">
        <f>(AR240-AQ240)/(AR240-BB240)</f>
        <v>0</v>
      </c>
      <c r="BE240">
        <f>(AK240-AR240)/(AK240-BB240)</f>
        <v>0</v>
      </c>
      <c r="BF240">
        <f>(AR240-AQ240)/(AR240-AJ240)</f>
        <v>0</v>
      </c>
      <c r="BG240">
        <f>(AK240-AR240)/(AK240-AJ240)</f>
        <v>0</v>
      </c>
      <c r="BH240">
        <f>(BD240*BB240/AQ240)</f>
        <v>0</v>
      </c>
      <c r="BI240">
        <f>(1-BH240)</f>
        <v>0</v>
      </c>
      <c r="BJ240">
        <f>$B$11*CH240+$C$11*CI240+$F$11*CJ240*(1-CM240)</f>
        <v>0</v>
      </c>
      <c r="BK240">
        <f>BJ240*BL240</f>
        <v>0</v>
      </c>
      <c r="BL240">
        <f>($B$11*$D$9+$C$11*$D$9+$F$11*((CW240+CO240)/MAX(CW240+CO240+CX240, 0.1)*$I$9+CX240/MAX(CW240+CO240+CX240, 0.1)*$J$9))/($B$11+$C$11+$F$11)</f>
        <v>0</v>
      </c>
      <c r="BM240">
        <f>($B$11*$K$9+$C$11*$K$9+$F$11*((CW240+CO240)/MAX(CW240+CO240+CX240, 0.1)*$P$9+CX240/MAX(CW240+CO240+CX240, 0.1)*$Q$9))/($B$11+$C$11+$F$11)</f>
        <v>0</v>
      </c>
      <c r="BN240">
        <v>6</v>
      </c>
      <c r="BO240">
        <v>0.5</v>
      </c>
      <c r="BP240" t="s">
        <v>272</v>
      </c>
      <c r="BQ240">
        <v>2</v>
      </c>
      <c r="BR240">
        <v>1604418674.6</v>
      </c>
      <c r="BS240">
        <v>703.865</v>
      </c>
      <c r="BT240">
        <v>749.077</v>
      </c>
      <c r="BU240">
        <v>21.6941</v>
      </c>
      <c r="BV240">
        <v>19.9705</v>
      </c>
      <c r="BW240">
        <v>703.735</v>
      </c>
      <c r="BX240">
        <v>21.3668</v>
      </c>
      <c r="BY240">
        <v>500.059</v>
      </c>
      <c r="BZ240">
        <v>100.531</v>
      </c>
      <c r="CA240">
        <v>0.100261</v>
      </c>
      <c r="CB240">
        <v>25.1537</v>
      </c>
      <c r="CC240">
        <v>25.0012</v>
      </c>
      <c r="CD240">
        <v>999.9</v>
      </c>
      <c r="CE240">
        <v>0</v>
      </c>
      <c r="CF240">
        <v>0</v>
      </c>
      <c r="CG240">
        <v>9976.88</v>
      </c>
      <c r="CH240">
        <v>0</v>
      </c>
      <c r="CI240">
        <v>1.06395</v>
      </c>
      <c r="CJ240">
        <v>1199.97</v>
      </c>
      <c r="CK240">
        <v>0.967003</v>
      </c>
      <c r="CL240">
        <v>0.0329973</v>
      </c>
      <c r="CM240">
        <v>0</v>
      </c>
      <c r="CN240">
        <v>2.5036</v>
      </c>
      <c r="CO240">
        <v>0</v>
      </c>
      <c r="CP240">
        <v>9739.96</v>
      </c>
      <c r="CQ240">
        <v>11401.2</v>
      </c>
      <c r="CR240">
        <v>38.062</v>
      </c>
      <c r="CS240">
        <v>41.187</v>
      </c>
      <c r="CT240">
        <v>39.5</v>
      </c>
      <c r="CU240">
        <v>39.875</v>
      </c>
      <c r="CV240">
        <v>38.375</v>
      </c>
      <c r="CW240">
        <v>1160.37</v>
      </c>
      <c r="CX240">
        <v>39.6</v>
      </c>
      <c r="CY240">
        <v>0</v>
      </c>
      <c r="CZ240">
        <v>1604418674.3</v>
      </c>
      <c r="DA240">
        <v>0</v>
      </c>
      <c r="DB240">
        <v>2.572932</v>
      </c>
      <c r="DC240">
        <v>-0.194153861398426</v>
      </c>
      <c r="DD240">
        <v>381.559231364092</v>
      </c>
      <c r="DE240">
        <v>9694.4096</v>
      </c>
      <c r="DF240">
        <v>15</v>
      </c>
      <c r="DG240">
        <v>1604417947.1</v>
      </c>
      <c r="DH240" t="s">
        <v>273</v>
      </c>
      <c r="DI240">
        <v>1604417940.1</v>
      </c>
      <c r="DJ240">
        <v>1604417947.1</v>
      </c>
      <c r="DK240">
        <v>1</v>
      </c>
      <c r="DL240">
        <v>-0.134</v>
      </c>
      <c r="DM240">
        <v>0.013</v>
      </c>
      <c r="DN240">
        <v>0.037</v>
      </c>
      <c r="DO240">
        <v>0.31</v>
      </c>
      <c r="DP240">
        <v>420</v>
      </c>
      <c r="DQ240">
        <v>20</v>
      </c>
      <c r="DR240">
        <v>0.08</v>
      </c>
      <c r="DS240">
        <v>0.06</v>
      </c>
      <c r="DT240">
        <v>0</v>
      </c>
      <c r="DU240">
        <v>0</v>
      </c>
      <c r="DV240" t="s">
        <v>274</v>
      </c>
      <c r="DW240">
        <v>100</v>
      </c>
      <c r="DX240">
        <v>100</v>
      </c>
      <c r="DY240">
        <v>0.13</v>
      </c>
      <c r="DZ240">
        <v>0.3273</v>
      </c>
      <c r="EA240">
        <v>-0.278027610152098</v>
      </c>
      <c r="EB240">
        <v>0.00106189765250334</v>
      </c>
      <c r="EC240">
        <v>-8.23004791133579e-07</v>
      </c>
      <c r="ED240">
        <v>1.95222372915411e-10</v>
      </c>
      <c r="EE240">
        <v>0.0605696754882689</v>
      </c>
      <c r="EF240">
        <v>0.0242991256848972</v>
      </c>
      <c r="EG240">
        <v>-0.00102667963148939</v>
      </c>
      <c r="EH240">
        <v>2.21636158600722e-05</v>
      </c>
      <c r="EI240">
        <v>2</v>
      </c>
      <c r="EJ240">
        <v>2037</v>
      </c>
      <c r="EK240">
        <v>1</v>
      </c>
      <c r="EL240">
        <v>24</v>
      </c>
      <c r="EM240">
        <v>12.2</v>
      </c>
      <c r="EN240">
        <v>12.1</v>
      </c>
      <c r="EO240">
        <v>2</v>
      </c>
      <c r="EP240">
        <v>511.658</v>
      </c>
      <c r="EQ240">
        <v>527.974</v>
      </c>
      <c r="ER240">
        <v>22.8311</v>
      </c>
      <c r="ES240">
        <v>25.4174</v>
      </c>
      <c r="ET240">
        <v>29.9999</v>
      </c>
      <c r="EU240">
        <v>25.2973</v>
      </c>
      <c r="EV240">
        <v>25.263</v>
      </c>
      <c r="EW240">
        <v>33.4407</v>
      </c>
      <c r="EX240">
        <v>26.8481</v>
      </c>
      <c r="EY240">
        <v>100</v>
      </c>
      <c r="EZ240">
        <v>22.8338</v>
      </c>
      <c r="FA240">
        <v>758.15</v>
      </c>
      <c r="FB240">
        <v>20</v>
      </c>
      <c r="FC240">
        <v>102.332</v>
      </c>
      <c r="FD240">
        <v>102.103</v>
      </c>
    </row>
    <row r="241" spans="1:160">
      <c r="A241">
        <v>225</v>
      </c>
      <c r="B241">
        <v>1604418676.6</v>
      </c>
      <c r="C241">
        <v>447.5</v>
      </c>
      <c r="D241" t="s">
        <v>721</v>
      </c>
      <c r="E241" t="s">
        <v>722</v>
      </c>
      <c r="F241">
        <v>1604418676.6</v>
      </c>
      <c r="G241">
        <f>BY241*AE241*(BU241-BV241)/(100*BN241*(1000-AE241*BU241))</f>
        <v>0</v>
      </c>
      <c r="H241">
        <f>BY241*AE241*(BT241-BS241*(1000-AE241*BV241)/(1000-AE241*BU241))/(100*BN241)</f>
        <v>0</v>
      </c>
      <c r="I241">
        <f>BS241 - IF(AE241&gt;1, H241*BN241*100.0/(AG241*CG241), 0)</f>
        <v>0</v>
      </c>
      <c r="J241">
        <f>((P241-G241/2)*I241-H241)/(P241+G241/2)</f>
        <v>0</v>
      </c>
      <c r="K241">
        <f>J241*(BZ241+CA241)/1000.0</f>
        <v>0</v>
      </c>
      <c r="L241">
        <f>(BS241 - IF(AE241&gt;1, H241*BN241*100.0/(AG241*CG241), 0))*(BZ241+CA241)/1000.0</f>
        <v>0</v>
      </c>
      <c r="M241">
        <f>2.0/((1/O241-1/N241)+SIGN(O241)*SQRT((1/O241-1/N241)*(1/O241-1/N241) + 4*BO241/((BO241+1)*(BO241+1))*(2*1/O241*1/N241-1/N241*1/N241)))</f>
        <v>0</v>
      </c>
      <c r="N241">
        <f>IF(LEFT(BP241,1)&lt;&gt;"0",IF(LEFT(BP241,1)="1",3.0,BQ241),$D$5+$E$5*(CG241*BZ241/($K$5*1000))+$F$5*(CG241*BZ241/($K$5*1000))*MAX(MIN(BN241,$J$5),$I$5)*MAX(MIN(BN241,$J$5),$I$5)+$G$5*MAX(MIN(BN241,$J$5),$I$5)*(CG241*BZ241/($K$5*1000))+$H$5*(CG241*BZ241/($K$5*1000))*(CG241*BZ241/($K$5*1000)))</f>
        <v>0</v>
      </c>
      <c r="O241">
        <f>G241*(1000-(1000*0.61365*exp(17.502*S241/(240.97+S241))/(BZ241+CA241)+BU241)/2)/(1000*0.61365*exp(17.502*S241/(240.97+S241))/(BZ241+CA241)-BU241)</f>
        <v>0</v>
      </c>
      <c r="P241">
        <f>1/((BO241+1)/(M241/1.6)+1/(N241/1.37)) + BO241/((BO241+1)/(M241/1.6) + BO241/(N241/1.37))</f>
        <v>0</v>
      </c>
      <c r="Q241">
        <f>(BK241*BM241)</f>
        <v>0</v>
      </c>
      <c r="R241">
        <f>(CB241+(Q241+2*0.95*5.67E-8*(((CB241+$B$7)+273)^4-(CB241+273)^4)-44100*G241)/(1.84*29.3*N241+8*0.95*5.67E-8*(CB241+273)^3))</f>
        <v>0</v>
      </c>
      <c r="S241">
        <f>($C$7*CC241+$D$7*CD241+$E$7*R241)</f>
        <v>0</v>
      </c>
      <c r="T241">
        <f>0.61365*exp(17.502*S241/(240.97+S241))</f>
        <v>0</v>
      </c>
      <c r="U241">
        <f>(V241/W241*100)</f>
        <v>0</v>
      </c>
      <c r="V241">
        <f>BU241*(BZ241+CA241)/1000</f>
        <v>0</v>
      </c>
      <c r="W241">
        <f>0.61365*exp(17.502*CB241/(240.97+CB241))</f>
        <v>0</v>
      </c>
      <c r="X241">
        <f>(T241-BU241*(BZ241+CA241)/1000)</f>
        <v>0</v>
      </c>
      <c r="Y241">
        <f>(-G241*44100)</f>
        <v>0</v>
      </c>
      <c r="Z241">
        <f>2*29.3*N241*0.92*(CB241-S241)</f>
        <v>0</v>
      </c>
      <c r="AA241">
        <f>2*0.95*5.67E-8*(((CB241+$B$7)+273)^4-(S241+273)^4)</f>
        <v>0</v>
      </c>
      <c r="AB241">
        <f>Q241+AA241+Y241+Z241</f>
        <v>0</v>
      </c>
      <c r="AC241">
        <v>0</v>
      </c>
      <c r="AD241">
        <v>0</v>
      </c>
      <c r="AE241">
        <f>IF(AC241*$H$13&gt;=AG241,1.0,(AG241/(AG241-AC241*$H$13)))</f>
        <v>0</v>
      </c>
      <c r="AF241">
        <f>(AE241-1)*100</f>
        <v>0</v>
      </c>
      <c r="AG241">
        <f>MAX(0,($B$13+$C$13*CG241)/(1+$D$13*CG241)*BZ241/(CB241+273)*$E$13)</f>
        <v>0</v>
      </c>
      <c r="AH241" t="s">
        <v>271</v>
      </c>
      <c r="AI241" t="s">
        <v>271</v>
      </c>
      <c r="AJ241">
        <v>0</v>
      </c>
      <c r="AK241">
        <v>0</v>
      </c>
      <c r="AL241">
        <f>AK241-AJ241</f>
        <v>0</v>
      </c>
      <c r="AM241">
        <f>AL241/AK241</f>
        <v>0</v>
      </c>
      <c r="AN241">
        <v>0</v>
      </c>
      <c r="AO241" t="s">
        <v>271</v>
      </c>
      <c r="AP241" t="s">
        <v>271</v>
      </c>
      <c r="AQ241">
        <v>0</v>
      </c>
      <c r="AR241">
        <v>0</v>
      </c>
      <c r="AS241">
        <f>1-AQ241/AR241</f>
        <v>0</v>
      </c>
      <c r="AT241">
        <v>0.5</v>
      </c>
      <c r="AU241">
        <f>BK241</f>
        <v>0</v>
      </c>
      <c r="AV241">
        <f>H241</f>
        <v>0</v>
      </c>
      <c r="AW241">
        <f>AS241*AT241*AU241</f>
        <v>0</v>
      </c>
      <c r="AX241">
        <f>BC241/AR241</f>
        <v>0</v>
      </c>
      <c r="AY241">
        <f>(AV241-AN241)/AU241</f>
        <v>0</v>
      </c>
      <c r="AZ241">
        <f>(AK241-AR241)/AR241</f>
        <v>0</v>
      </c>
      <c r="BA241" t="s">
        <v>271</v>
      </c>
      <c r="BB241">
        <v>0</v>
      </c>
      <c r="BC241">
        <f>AR241-BB241</f>
        <v>0</v>
      </c>
      <c r="BD241">
        <f>(AR241-AQ241)/(AR241-BB241)</f>
        <v>0</v>
      </c>
      <c r="BE241">
        <f>(AK241-AR241)/(AK241-BB241)</f>
        <v>0</v>
      </c>
      <c r="BF241">
        <f>(AR241-AQ241)/(AR241-AJ241)</f>
        <v>0</v>
      </c>
      <c r="BG241">
        <f>(AK241-AR241)/(AK241-AJ241)</f>
        <v>0</v>
      </c>
      <c r="BH241">
        <f>(BD241*BB241/AQ241)</f>
        <v>0</v>
      </c>
      <c r="BI241">
        <f>(1-BH241)</f>
        <v>0</v>
      </c>
      <c r="BJ241">
        <f>$B$11*CH241+$C$11*CI241+$F$11*CJ241*(1-CM241)</f>
        <v>0</v>
      </c>
      <c r="BK241">
        <f>BJ241*BL241</f>
        <v>0</v>
      </c>
      <c r="BL241">
        <f>($B$11*$D$9+$C$11*$D$9+$F$11*((CW241+CO241)/MAX(CW241+CO241+CX241, 0.1)*$I$9+CX241/MAX(CW241+CO241+CX241, 0.1)*$J$9))/($B$11+$C$11+$F$11)</f>
        <v>0</v>
      </c>
      <c r="BM241">
        <f>($B$11*$K$9+$C$11*$K$9+$F$11*((CW241+CO241)/MAX(CW241+CO241+CX241, 0.1)*$P$9+CX241/MAX(CW241+CO241+CX241, 0.1)*$Q$9))/($B$11+$C$11+$F$11)</f>
        <v>0</v>
      </c>
      <c r="BN241">
        <v>6</v>
      </c>
      <c r="BO241">
        <v>0.5</v>
      </c>
      <c r="BP241" t="s">
        <v>272</v>
      </c>
      <c r="BQ241">
        <v>2</v>
      </c>
      <c r="BR241">
        <v>1604418676.6</v>
      </c>
      <c r="BS241">
        <v>707.059</v>
      </c>
      <c r="BT241">
        <v>752.459</v>
      </c>
      <c r="BU241">
        <v>21.6939</v>
      </c>
      <c r="BV241">
        <v>19.9695</v>
      </c>
      <c r="BW241">
        <v>706.928</v>
      </c>
      <c r="BX241">
        <v>21.3666</v>
      </c>
      <c r="BY241">
        <v>500.007</v>
      </c>
      <c r="BZ241">
        <v>100.531</v>
      </c>
      <c r="CA241">
        <v>0.0996844</v>
      </c>
      <c r="CB241">
        <v>25.1547</v>
      </c>
      <c r="CC241">
        <v>24.9969</v>
      </c>
      <c r="CD241">
        <v>999.9</v>
      </c>
      <c r="CE241">
        <v>0</v>
      </c>
      <c r="CF241">
        <v>0</v>
      </c>
      <c r="CG241">
        <v>10021.9</v>
      </c>
      <c r="CH241">
        <v>0</v>
      </c>
      <c r="CI241">
        <v>1.06395</v>
      </c>
      <c r="CJ241">
        <v>1199.99</v>
      </c>
      <c r="CK241">
        <v>0.967003</v>
      </c>
      <c r="CL241">
        <v>0.0329973</v>
      </c>
      <c r="CM241">
        <v>0</v>
      </c>
      <c r="CN241">
        <v>2.625</v>
      </c>
      <c r="CO241">
        <v>0</v>
      </c>
      <c r="CP241">
        <v>9754.72</v>
      </c>
      <c r="CQ241">
        <v>11401.3</v>
      </c>
      <c r="CR241">
        <v>38.062</v>
      </c>
      <c r="CS241">
        <v>41.187</v>
      </c>
      <c r="CT241">
        <v>39.5</v>
      </c>
      <c r="CU241">
        <v>39.875</v>
      </c>
      <c r="CV241">
        <v>38.312</v>
      </c>
      <c r="CW241">
        <v>1160.39</v>
      </c>
      <c r="CX241">
        <v>39.6</v>
      </c>
      <c r="CY241">
        <v>0</v>
      </c>
      <c r="CZ241">
        <v>1604418676.7</v>
      </c>
      <c r="DA241">
        <v>0</v>
      </c>
      <c r="DB241">
        <v>2.565012</v>
      </c>
      <c r="DC241">
        <v>-0.258407707608666</v>
      </c>
      <c r="DD241">
        <v>380.163076900543</v>
      </c>
      <c r="DE241">
        <v>9709.79</v>
      </c>
      <c r="DF241">
        <v>15</v>
      </c>
      <c r="DG241">
        <v>1604417947.1</v>
      </c>
      <c r="DH241" t="s">
        <v>273</v>
      </c>
      <c r="DI241">
        <v>1604417940.1</v>
      </c>
      <c r="DJ241">
        <v>1604417947.1</v>
      </c>
      <c r="DK241">
        <v>1</v>
      </c>
      <c r="DL241">
        <v>-0.134</v>
      </c>
      <c r="DM241">
        <v>0.013</v>
      </c>
      <c r="DN241">
        <v>0.037</v>
      </c>
      <c r="DO241">
        <v>0.31</v>
      </c>
      <c r="DP241">
        <v>420</v>
      </c>
      <c r="DQ241">
        <v>20</v>
      </c>
      <c r="DR241">
        <v>0.08</v>
      </c>
      <c r="DS241">
        <v>0.06</v>
      </c>
      <c r="DT241">
        <v>0</v>
      </c>
      <c r="DU241">
        <v>0</v>
      </c>
      <c r="DV241" t="s">
        <v>274</v>
      </c>
      <c r="DW241">
        <v>100</v>
      </c>
      <c r="DX241">
        <v>100</v>
      </c>
      <c r="DY241">
        <v>0.131</v>
      </c>
      <c r="DZ241">
        <v>0.3273</v>
      </c>
      <c r="EA241">
        <v>-0.278027610152098</v>
      </c>
      <c r="EB241">
        <v>0.00106189765250334</v>
      </c>
      <c r="EC241">
        <v>-8.23004791133579e-07</v>
      </c>
      <c r="ED241">
        <v>1.95222372915411e-10</v>
      </c>
      <c r="EE241">
        <v>0.0605696754882689</v>
      </c>
      <c r="EF241">
        <v>0.0242991256848972</v>
      </c>
      <c r="EG241">
        <v>-0.00102667963148939</v>
      </c>
      <c r="EH241">
        <v>2.21636158600722e-05</v>
      </c>
      <c r="EI241">
        <v>2</v>
      </c>
      <c r="EJ241">
        <v>2037</v>
      </c>
      <c r="EK241">
        <v>1</v>
      </c>
      <c r="EL241">
        <v>24</v>
      </c>
      <c r="EM241">
        <v>12.3</v>
      </c>
      <c r="EN241">
        <v>12.2</v>
      </c>
      <c r="EO241">
        <v>2</v>
      </c>
      <c r="EP241">
        <v>511.521</v>
      </c>
      <c r="EQ241">
        <v>528.004</v>
      </c>
      <c r="ER241">
        <v>22.8326</v>
      </c>
      <c r="ES241">
        <v>25.4174</v>
      </c>
      <c r="ET241">
        <v>29.9999</v>
      </c>
      <c r="EU241">
        <v>25.2963</v>
      </c>
      <c r="EV241">
        <v>25.2621</v>
      </c>
      <c r="EW241">
        <v>33.5806</v>
      </c>
      <c r="EX241">
        <v>26.8481</v>
      </c>
      <c r="EY241">
        <v>100</v>
      </c>
      <c r="EZ241">
        <v>22.8338</v>
      </c>
      <c r="FA241">
        <v>763.2</v>
      </c>
      <c r="FB241">
        <v>20</v>
      </c>
      <c r="FC241">
        <v>102.332</v>
      </c>
      <c r="FD241">
        <v>102.102</v>
      </c>
    </row>
    <row r="242" spans="1:160">
      <c r="A242">
        <v>226</v>
      </c>
      <c r="B242">
        <v>1604418678.6</v>
      </c>
      <c r="C242">
        <v>449.5</v>
      </c>
      <c r="D242" t="s">
        <v>723</v>
      </c>
      <c r="E242" t="s">
        <v>724</v>
      </c>
      <c r="F242">
        <v>1604418678.6</v>
      </c>
      <c r="G242">
        <f>BY242*AE242*(BU242-BV242)/(100*BN242*(1000-AE242*BU242))</f>
        <v>0</v>
      </c>
      <c r="H242">
        <f>BY242*AE242*(BT242-BS242*(1000-AE242*BV242)/(1000-AE242*BU242))/(100*BN242)</f>
        <v>0</v>
      </c>
      <c r="I242">
        <f>BS242 - IF(AE242&gt;1, H242*BN242*100.0/(AG242*CG242), 0)</f>
        <v>0</v>
      </c>
      <c r="J242">
        <f>((P242-G242/2)*I242-H242)/(P242+G242/2)</f>
        <v>0</v>
      </c>
      <c r="K242">
        <f>J242*(BZ242+CA242)/1000.0</f>
        <v>0</v>
      </c>
      <c r="L242">
        <f>(BS242 - IF(AE242&gt;1, H242*BN242*100.0/(AG242*CG242), 0))*(BZ242+CA242)/1000.0</f>
        <v>0</v>
      </c>
      <c r="M242">
        <f>2.0/((1/O242-1/N242)+SIGN(O242)*SQRT((1/O242-1/N242)*(1/O242-1/N242) + 4*BO242/((BO242+1)*(BO242+1))*(2*1/O242*1/N242-1/N242*1/N242)))</f>
        <v>0</v>
      </c>
      <c r="N242">
        <f>IF(LEFT(BP242,1)&lt;&gt;"0",IF(LEFT(BP242,1)="1",3.0,BQ242),$D$5+$E$5*(CG242*BZ242/($K$5*1000))+$F$5*(CG242*BZ242/($K$5*1000))*MAX(MIN(BN242,$J$5),$I$5)*MAX(MIN(BN242,$J$5),$I$5)+$G$5*MAX(MIN(BN242,$J$5),$I$5)*(CG242*BZ242/($K$5*1000))+$H$5*(CG242*BZ242/($K$5*1000))*(CG242*BZ242/($K$5*1000)))</f>
        <v>0</v>
      </c>
      <c r="O242">
        <f>G242*(1000-(1000*0.61365*exp(17.502*S242/(240.97+S242))/(BZ242+CA242)+BU242)/2)/(1000*0.61365*exp(17.502*S242/(240.97+S242))/(BZ242+CA242)-BU242)</f>
        <v>0</v>
      </c>
      <c r="P242">
        <f>1/((BO242+1)/(M242/1.6)+1/(N242/1.37)) + BO242/((BO242+1)/(M242/1.6) + BO242/(N242/1.37))</f>
        <v>0</v>
      </c>
      <c r="Q242">
        <f>(BK242*BM242)</f>
        <v>0</v>
      </c>
      <c r="R242">
        <f>(CB242+(Q242+2*0.95*5.67E-8*(((CB242+$B$7)+273)^4-(CB242+273)^4)-44100*G242)/(1.84*29.3*N242+8*0.95*5.67E-8*(CB242+273)^3))</f>
        <v>0</v>
      </c>
      <c r="S242">
        <f>($C$7*CC242+$D$7*CD242+$E$7*R242)</f>
        <v>0</v>
      </c>
      <c r="T242">
        <f>0.61365*exp(17.502*S242/(240.97+S242))</f>
        <v>0</v>
      </c>
      <c r="U242">
        <f>(V242/W242*100)</f>
        <v>0</v>
      </c>
      <c r="V242">
        <f>BU242*(BZ242+CA242)/1000</f>
        <v>0</v>
      </c>
      <c r="W242">
        <f>0.61365*exp(17.502*CB242/(240.97+CB242))</f>
        <v>0</v>
      </c>
      <c r="X242">
        <f>(T242-BU242*(BZ242+CA242)/1000)</f>
        <v>0</v>
      </c>
      <c r="Y242">
        <f>(-G242*44100)</f>
        <v>0</v>
      </c>
      <c r="Z242">
        <f>2*29.3*N242*0.92*(CB242-S242)</f>
        <v>0</v>
      </c>
      <c r="AA242">
        <f>2*0.95*5.67E-8*(((CB242+$B$7)+273)^4-(S242+273)^4)</f>
        <v>0</v>
      </c>
      <c r="AB242">
        <f>Q242+AA242+Y242+Z242</f>
        <v>0</v>
      </c>
      <c r="AC242">
        <v>0</v>
      </c>
      <c r="AD242">
        <v>0</v>
      </c>
      <c r="AE242">
        <f>IF(AC242*$H$13&gt;=AG242,1.0,(AG242/(AG242-AC242*$H$13)))</f>
        <v>0</v>
      </c>
      <c r="AF242">
        <f>(AE242-1)*100</f>
        <v>0</v>
      </c>
      <c r="AG242">
        <f>MAX(0,($B$13+$C$13*CG242)/(1+$D$13*CG242)*BZ242/(CB242+273)*$E$13)</f>
        <v>0</v>
      </c>
      <c r="AH242" t="s">
        <v>271</v>
      </c>
      <c r="AI242" t="s">
        <v>271</v>
      </c>
      <c r="AJ242">
        <v>0</v>
      </c>
      <c r="AK242">
        <v>0</v>
      </c>
      <c r="AL242">
        <f>AK242-AJ242</f>
        <v>0</v>
      </c>
      <c r="AM242">
        <f>AL242/AK242</f>
        <v>0</v>
      </c>
      <c r="AN242">
        <v>0</v>
      </c>
      <c r="AO242" t="s">
        <v>271</v>
      </c>
      <c r="AP242" t="s">
        <v>271</v>
      </c>
      <c r="AQ242">
        <v>0</v>
      </c>
      <c r="AR242">
        <v>0</v>
      </c>
      <c r="AS242">
        <f>1-AQ242/AR242</f>
        <v>0</v>
      </c>
      <c r="AT242">
        <v>0.5</v>
      </c>
      <c r="AU242">
        <f>BK242</f>
        <v>0</v>
      </c>
      <c r="AV242">
        <f>H242</f>
        <v>0</v>
      </c>
      <c r="AW242">
        <f>AS242*AT242*AU242</f>
        <v>0</v>
      </c>
      <c r="AX242">
        <f>BC242/AR242</f>
        <v>0</v>
      </c>
      <c r="AY242">
        <f>(AV242-AN242)/AU242</f>
        <v>0</v>
      </c>
      <c r="AZ242">
        <f>(AK242-AR242)/AR242</f>
        <v>0</v>
      </c>
      <c r="BA242" t="s">
        <v>271</v>
      </c>
      <c r="BB242">
        <v>0</v>
      </c>
      <c r="BC242">
        <f>AR242-BB242</f>
        <v>0</v>
      </c>
      <c r="BD242">
        <f>(AR242-AQ242)/(AR242-BB242)</f>
        <v>0</v>
      </c>
      <c r="BE242">
        <f>(AK242-AR242)/(AK242-BB242)</f>
        <v>0</v>
      </c>
      <c r="BF242">
        <f>(AR242-AQ242)/(AR242-AJ242)</f>
        <v>0</v>
      </c>
      <c r="BG242">
        <f>(AK242-AR242)/(AK242-AJ242)</f>
        <v>0</v>
      </c>
      <c r="BH242">
        <f>(BD242*BB242/AQ242)</f>
        <v>0</v>
      </c>
      <c r="BI242">
        <f>(1-BH242)</f>
        <v>0</v>
      </c>
      <c r="BJ242">
        <f>$B$11*CH242+$C$11*CI242+$F$11*CJ242*(1-CM242)</f>
        <v>0</v>
      </c>
      <c r="BK242">
        <f>BJ242*BL242</f>
        <v>0</v>
      </c>
      <c r="BL242">
        <f>($B$11*$D$9+$C$11*$D$9+$F$11*((CW242+CO242)/MAX(CW242+CO242+CX242, 0.1)*$I$9+CX242/MAX(CW242+CO242+CX242, 0.1)*$J$9))/($B$11+$C$11+$F$11)</f>
        <v>0</v>
      </c>
      <c r="BM242">
        <f>($B$11*$K$9+$C$11*$K$9+$F$11*((CW242+CO242)/MAX(CW242+CO242+CX242, 0.1)*$P$9+CX242/MAX(CW242+CO242+CX242, 0.1)*$Q$9))/($B$11+$C$11+$F$11)</f>
        <v>0</v>
      </c>
      <c r="BN242">
        <v>6</v>
      </c>
      <c r="BO242">
        <v>0.5</v>
      </c>
      <c r="BP242" t="s">
        <v>272</v>
      </c>
      <c r="BQ242">
        <v>2</v>
      </c>
      <c r="BR242">
        <v>1604418678.6</v>
      </c>
      <c r="BS242">
        <v>710.177</v>
      </c>
      <c r="BT242">
        <v>755.895</v>
      </c>
      <c r="BU242">
        <v>21.6925</v>
      </c>
      <c r="BV242">
        <v>19.9683</v>
      </c>
      <c r="BW242">
        <v>710.046</v>
      </c>
      <c r="BX242">
        <v>21.3653</v>
      </c>
      <c r="BY242">
        <v>499.948</v>
      </c>
      <c r="BZ242">
        <v>100.532</v>
      </c>
      <c r="CA242">
        <v>0.0996352</v>
      </c>
      <c r="CB242">
        <v>25.1547</v>
      </c>
      <c r="CC242">
        <v>24.9921</v>
      </c>
      <c r="CD242">
        <v>999.9</v>
      </c>
      <c r="CE242">
        <v>0</v>
      </c>
      <c r="CF242">
        <v>0</v>
      </c>
      <c r="CG242">
        <v>10016.2</v>
      </c>
      <c r="CH242">
        <v>0</v>
      </c>
      <c r="CI242">
        <v>1.06395</v>
      </c>
      <c r="CJ242">
        <v>1199.98</v>
      </c>
      <c r="CK242">
        <v>0.967003</v>
      </c>
      <c r="CL242">
        <v>0.0329973</v>
      </c>
      <c r="CM242">
        <v>0</v>
      </c>
      <c r="CN242">
        <v>2.5889</v>
      </c>
      <c r="CO242">
        <v>0</v>
      </c>
      <c r="CP242">
        <v>9765.59</v>
      </c>
      <c r="CQ242">
        <v>11401.2</v>
      </c>
      <c r="CR242">
        <v>38.062</v>
      </c>
      <c r="CS242">
        <v>41.187</v>
      </c>
      <c r="CT242">
        <v>39.5</v>
      </c>
      <c r="CU242">
        <v>39.875</v>
      </c>
      <c r="CV242">
        <v>38.312</v>
      </c>
      <c r="CW242">
        <v>1160.38</v>
      </c>
      <c r="CX242">
        <v>39.6</v>
      </c>
      <c r="CY242">
        <v>0</v>
      </c>
      <c r="CZ242">
        <v>1604418678.5</v>
      </c>
      <c r="DA242">
        <v>0</v>
      </c>
      <c r="DB242">
        <v>2.57321923076923</v>
      </c>
      <c r="DC242">
        <v>-0.0484889038376926</v>
      </c>
      <c r="DD242">
        <v>376.358973818972</v>
      </c>
      <c r="DE242">
        <v>9719.16384615385</v>
      </c>
      <c r="DF242">
        <v>15</v>
      </c>
      <c r="DG242">
        <v>1604417947.1</v>
      </c>
      <c r="DH242" t="s">
        <v>273</v>
      </c>
      <c r="DI242">
        <v>1604417940.1</v>
      </c>
      <c r="DJ242">
        <v>1604417947.1</v>
      </c>
      <c r="DK242">
        <v>1</v>
      </c>
      <c r="DL242">
        <v>-0.134</v>
      </c>
      <c r="DM242">
        <v>0.013</v>
      </c>
      <c r="DN242">
        <v>0.037</v>
      </c>
      <c r="DO242">
        <v>0.31</v>
      </c>
      <c r="DP242">
        <v>420</v>
      </c>
      <c r="DQ242">
        <v>20</v>
      </c>
      <c r="DR242">
        <v>0.08</v>
      </c>
      <c r="DS242">
        <v>0.06</v>
      </c>
      <c r="DT242">
        <v>0</v>
      </c>
      <c r="DU242">
        <v>0</v>
      </c>
      <c r="DV242" t="s">
        <v>274</v>
      </c>
      <c r="DW242">
        <v>100</v>
      </c>
      <c r="DX242">
        <v>100</v>
      </c>
      <c r="DY242">
        <v>0.131</v>
      </c>
      <c r="DZ242">
        <v>0.3272</v>
      </c>
      <c r="EA242">
        <v>-0.278027610152098</v>
      </c>
      <c r="EB242">
        <v>0.00106189765250334</v>
      </c>
      <c r="EC242">
        <v>-8.23004791133579e-07</v>
      </c>
      <c r="ED242">
        <v>1.95222372915411e-10</v>
      </c>
      <c r="EE242">
        <v>0.0605696754882689</v>
      </c>
      <c r="EF242">
        <v>0.0242991256848972</v>
      </c>
      <c r="EG242">
        <v>-0.00102667963148939</v>
      </c>
      <c r="EH242">
        <v>2.21636158600722e-05</v>
      </c>
      <c r="EI242">
        <v>2</v>
      </c>
      <c r="EJ242">
        <v>2037</v>
      </c>
      <c r="EK242">
        <v>1</v>
      </c>
      <c r="EL242">
        <v>24</v>
      </c>
      <c r="EM242">
        <v>12.3</v>
      </c>
      <c r="EN242">
        <v>12.2</v>
      </c>
      <c r="EO242">
        <v>2</v>
      </c>
      <c r="EP242">
        <v>511.472</v>
      </c>
      <c r="EQ242">
        <v>528.051</v>
      </c>
      <c r="ER242">
        <v>22.8341</v>
      </c>
      <c r="ES242">
        <v>25.4164</v>
      </c>
      <c r="ET242">
        <v>29.9999</v>
      </c>
      <c r="EU242">
        <v>25.2957</v>
      </c>
      <c r="EV242">
        <v>25.2611</v>
      </c>
      <c r="EW242">
        <v>33.7063</v>
      </c>
      <c r="EX242">
        <v>26.8481</v>
      </c>
      <c r="EY242">
        <v>100</v>
      </c>
      <c r="EZ242">
        <v>22.8361</v>
      </c>
      <c r="FA242">
        <v>768.24</v>
      </c>
      <c r="FB242">
        <v>20</v>
      </c>
      <c r="FC242">
        <v>102.331</v>
      </c>
      <c r="FD242">
        <v>102.103</v>
      </c>
    </row>
    <row r="243" spans="1:160">
      <c r="A243">
        <v>227</v>
      </c>
      <c r="B243">
        <v>1604418680.6</v>
      </c>
      <c r="C243">
        <v>451.5</v>
      </c>
      <c r="D243" t="s">
        <v>725</v>
      </c>
      <c r="E243" t="s">
        <v>726</v>
      </c>
      <c r="F243">
        <v>1604418680.6</v>
      </c>
      <c r="G243">
        <f>BY243*AE243*(BU243-BV243)/(100*BN243*(1000-AE243*BU243))</f>
        <v>0</v>
      </c>
      <c r="H243">
        <f>BY243*AE243*(BT243-BS243*(1000-AE243*BV243)/(1000-AE243*BU243))/(100*BN243)</f>
        <v>0</v>
      </c>
      <c r="I243">
        <f>BS243 - IF(AE243&gt;1, H243*BN243*100.0/(AG243*CG243), 0)</f>
        <v>0</v>
      </c>
      <c r="J243">
        <f>((P243-G243/2)*I243-H243)/(P243+G243/2)</f>
        <v>0</v>
      </c>
      <c r="K243">
        <f>J243*(BZ243+CA243)/1000.0</f>
        <v>0</v>
      </c>
      <c r="L243">
        <f>(BS243 - IF(AE243&gt;1, H243*BN243*100.0/(AG243*CG243), 0))*(BZ243+CA243)/1000.0</f>
        <v>0</v>
      </c>
      <c r="M243">
        <f>2.0/((1/O243-1/N243)+SIGN(O243)*SQRT((1/O243-1/N243)*(1/O243-1/N243) + 4*BO243/((BO243+1)*(BO243+1))*(2*1/O243*1/N243-1/N243*1/N243)))</f>
        <v>0</v>
      </c>
      <c r="N243">
        <f>IF(LEFT(BP243,1)&lt;&gt;"0",IF(LEFT(BP243,1)="1",3.0,BQ243),$D$5+$E$5*(CG243*BZ243/($K$5*1000))+$F$5*(CG243*BZ243/($K$5*1000))*MAX(MIN(BN243,$J$5),$I$5)*MAX(MIN(BN243,$J$5),$I$5)+$G$5*MAX(MIN(BN243,$J$5),$I$5)*(CG243*BZ243/($K$5*1000))+$H$5*(CG243*BZ243/($K$5*1000))*(CG243*BZ243/($K$5*1000)))</f>
        <v>0</v>
      </c>
      <c r="O243">
        <f>G243*(1000-(1000*0.61365*exp(17.502*S243/(240.97+S243))/(BZ243+CA243)+BU243)/2)/(1000*0.61365*exp(17.502*S243/(240.97+S243))/(BZ243+CA243)-BU243)</f>
        <v>0</v>
      </c>
      <c r="P243">
        <f>1/((BO243+1)/(M243/1.6)+1/(N243/1.37)) + BO243/((BO243+1)/(M243/1.6) + BO243/(N243/1.37))</f>
        <v>0</v>
      </c>
      <c r="Q243">
        <f>(BK243*BM243)</f>
        <v>0</v>
      </c>
      <c r="R243">
        <f>(CB243+(Q243+2*0.95*5.67E-8*(((CB243+$B$7)+273)^4-(CB243+273)^4)-44100*G243)/(1.84*29.3*N243+8*0.95*5.67E-8*(CB243+273)^3))</f>
        <v>0</v>
      </c>
      <c r="S243">
        <f>($C$7*CC243+$D$7*CD243+$E$7*R243)</f>
        <v>0</v>
      </c>
      <c r="T243">
        <f>0.61365*exp(17.502*S243/(240.97+S243))</f>
        <v>0</v>
      </c>
      <c r="U243">
        <f>(V243/W243*100)</f>
        <v>0</v>
      </c>
      <c r="V243">
        <f>BU243*(BZ243+CA243)/1000</f>
        <v>0</v>
      </c>
      <c r="W243">
        <f>0.61365*exp(17.502*CB243/(240.97+CB243))</f>
        <v>0</v>
      </c>
      <c r="X243">
        <f>(T243-BU243*(BZ243+CA243)/1000)</f>
        <v>0</v>
      </c>
      <c r="Y243">
        <f>(-G243*44100)</f>
        <v>0</v>
      </c>
      <c r="Z243">
        <f>2*29.3*N243*0.92*(CB243-S243)</f>
        <v>0</v>
      </c>
      <c r="AA243">
        <f>2*0.95*5.67E-8*(((CB243+$B$7)+273)^4-(S243+273)^4)</f>
        <v>0</v>
      </c>
      <c r="AB243">
        <f>Q243+AA243+Y243+Z243</f>
        <v>0</v>
      </c>
      <c r="AC243">
        <v>0</v>
      </c>
      <c r="AD243">
        <v>0</v>
      </c>
      <c r="AE243">
        <f>IF(AC243*$H$13&gt;=AG243,1.0,(AG243/(AG243-AC243*$H$13)))</f>
        <v>0</v>
      </c>
      <c r="AF243">
        <f>(AE243-1)*100</f>
        <v>0</v>
      </c>
      <c r="AG243">
        <f>MAX(0,($B$13+$C$13*CG243)/(1+$D$13*CG243)*BZ243/(CB243+273)*$E$13)</f>
        <v>0</v>
      </c>
      <c r="AH243" t="s">
        <v>271</v>
      </c>
      <c r="AI243" t="s">
        <v>271</v>
      </c>
      <c r="AJ243">
        <v>0</v>
      </c>
      <c r="AK243">
        <v>0</v>
      </c>
      <c r="AL243">
        <f>AK243-AJ243</f>
        <v>0</v>
      </c>
      <c r="AM243">
        <f>AL243/AK243</f>
        <v>0</v>
      </c>
      <c r="AN243">
        <v>0</v>
      </c>
      <c r="AO243" t="s">
        <v>271</v>
      </c>
      <c r="AP243" t="s">
        <v>271</v>
      </c>
      <c r="AQ243">
        <v>0</v>
      </c>
      <c r="AR243">
        <v>0</v>
      </c>
      <c r="AS243">
        <f>1-AQ243/AR243</f>
        <v>0</v>
      </c>
      <c r="AT243">
        <v>0.5</v>
      </c>
      <c r="AU243">
        <f>BK243</f>
        <v>0</v>
      </c>
      <c r="AV243">
        <f>H243</f>
        <v>0</v>
      </c>
      <c r="AW243">
        <f>AS243*AT243*AU243</f>
        <v>0</v>
      </c>
      <c r="AX243">
        <f>BC243/AR243</f>
        <v>0</v>
      </c>
      <c r="AY243">
        <f>(AV243-AN243)/AU243</f>
        <v>0</v>
      </c>
      <c r="AZ243">
        <f>(AK243-AR243)/AR243</f>
        <v>0</v>
      </c>
      <c r="BA243" t="s">
        <v>271</v>
      </c>
      <c r="BB243">
        <v>0</v>
      </c>
      <c r="BC243">
        <f>AR243-BB243</f>
        <v>0</v>
      </c>
      <c r="BD243">
        <f>(AR243-AQ243)/(AR243-BB243)</f>
        <v>0</v>
      </c>
      <c r="BE243">
        <f>(AK243-AR243)/(AK243-BB243)</f>
        <v>0</v>
      </c>
      <c r="BF243">
        <f>(AR243-AQ243)/(AR243-AJ243)</f>
        <v>0</v>
      </c>
      <c r="BG243">
        <f>(AK243-AR243)/(AK243-AJ243)</f>
        <v>0</v>
      </c>
      <c r="BH243">
        <f>(BD243*BB243/AQ243)</f>
        <v>0</v>
      </c>
      <c r="BI243">
        <f>(1-BH243)</f>
        <v>0</v>
      </c>
      <c r="BJ243">
        <f>$B$11*CH243+$C$11*CI243+$F$11*CJ243*(1-CM243)</f>
        <v>0</v>
      </c>
      <c r="BK243">
        <f>BJ243*BL243</f>
        <v>0</v>
      </c>
      <c r="BL243">
        <f>($B$11*$D$9+$C$11*$D$9+$F$11*((CW243+CO243)/MAX(CW243+CO243+CX243, 0.1)*$I$9+CX243/MAX(CW243+CO243+CX243, 0.1)*$J$9))/($B$11+$C$11+$F$11)</f>
        <v>0</v>
      </c>
      <c r="BM243">
        <f>($B$11*$K$9+$C$11*$K$9+$F$11*((CW243+CO243)/MAX(CW243+CO243+CX243, 0.1)*$P$9+CX243/MAX(CW243+CO243+CX243, 0.1)*$Q$9))/($B$11+$C$11+$F$11)</f>
        <v>0</v>
      </c>
      <c r="BN243">
        <v>6</v>
      </c>
      <c r="BO243">
        <v>0.5</v>
      </c>
      <c r="BP243" t="s">
        <v>272</v>
      </c>
      <c r="BQ243">
        <v>2</v>
      </c>
      <c r="BR243">
        <v>1604418680.6</v>
      </c>
      <c r="BS243">
        <v>713.388</v>
      </c>
      <c r="BT243">
        <v>759.216</v>
      </c>
      <c r="BU243">
        <v>21.6925</v>
      </c>
      <c r="BV243">
        <v>19.9686</v>
      </c>
      <c r="BW243">
        <v>713.257</v>
      </c>
      <c r="BX243">
        <v>21.3653</v>
      </c>
      <c r="BY243">
        <v>500.065</v>
      </c>
      <c r="BZ243">
        <v>100.532</v>
      </c>
      <c r="CA243">
        <v>0.100323</v>
      </c>
      <c r="CB243">
        <v>25.1557</v>
      </c>
      <c r="CC243">
        <v>24.9884</v>
      </c>
      <c r="CD243">
        <v>999.9</v>
      </c>
      <c r="CE243">
        <v>0</v>
      </c>
      <c r="CF243">
        <v>0</v>
      </c>
      <c r="CG243">
        <v>9980.62</v>
      </c>
      <c r="CH243">
        <v>0</v>
      </c>
      <c r="CI243">
        <v>1.06395</v>
      </c>
      <c r="CJ243">
        <v>1199.99</v>
      </c>
      <c r="CK243">
        <v>0.967003</v>
      </c>
      <c r="CL243">
        <v>0.0329973</v>
      </c>
      <c r="CM243">
        <v>0</v>
      </c>
      <c r="CN243">
        <v>2.7603</v>
      </c>
      <c r="CO243">
        <v>0</v>
      </c>
      <c r="CP243">
        <v>9776.42</v>
      </c>
      <c r="CQ243">
        <v>11401.3</v>
      </c>
      <c r="CR243">
        <v>38.062</v>
      </c>
      <c r="CS243">
        <v>41.187</v>
      </c>
      <c r="CT243">
        <v>39.5</v>
      </c>
      <c r="CU243">
        <v>39.875</v>
      </c>
      <c r="CV243">
        <v>38.375</v>
      </c>
      <c r="CW243">
        <v>1160.39</v>
      </c>
      <c r="CX243">
        <v>39.6</v>
      </c>
      <c r="CY243">
        <v>0</v>
      </c>
      <c r="CZ243">
        <v>1604418680.3</v>
      </c>
      <c r="DA243">
        <v>0</v>
      </c>
      <c r="DB243">
        <v>2.598788</v>
      </c>
      <c r="DC243">
        <v>0.351392286216888</v>
      </c>
      <c r="DD243">
        <v>371.899231304407</v>
      </c>
      <c r="DE243">
        <v>9732.2496</v>
      </c>
      <c r="DF243">
        <v>15</v>
      </c>
      <c r="DG243">
        <v>1604417947.1</v>
      </c>
      <c r="DH243" t="s">
        <v>273</v>
      </c>
      <c r="DI243">
        <v>1604417940.1</v>
      </c>
      <c r="DJ243">
        <v>1604417947.1</v>
      </c>
      <c r="DK243">
        <v>1</v>
      </c>
      <c r="DL243">
        <v>-0.134</v>
      </c>
      <c r="DM243">
        <v>0.013</v>
      </c>
      <c r="DN243">
        <v>0.037</v>
      </c>
      <c r="DO243">
        <v>0.31</v>
      </c>
      <c r="DP243">
        <v>420</v>
      </c>
      <c r="DQ243">
        <v>20</v>
      </c>
      <c r="DR243">
        <v>0.08</v>
      </c>
      <c r="DS243">
        <v>0.06</v>
      </c>
      <c r="DT243">
        <v>0</v>
      </c>
      <c r="DU243">
        <v>0</v>
      </c>
      <c r="DV243" t="s">
        <v>274</v>
      </c>
      <c r="DW243">
        <v>100</v>
      </c>
      <c r="DX243">
        <v>100</v>
      </c>
      <c r="DY243">
        <v>0.131</v>
      </c>
      <c r="DZ243">
        <v>0.3272</v>
      </c>
      <c r="EA243">
        <v>-0.278027610152098</v>
      </c>
      <c r="EB243">
        <v>0.00106189765250334</v>
      </c>
      <c r="EC243">
        <v>-8.23004791133579e-07</v>
      </c>
      <c r="ED243">
        <v>1.95222372915411e-10</v>
      </c>
      <c r="EE243">
        <v>0.0605696754882689</v>
      </c>
      <c r="EF243">
        <v>0.0242991256848972</v>
      </c>
      <c r="EG243">
        <v>-0.00102667963148939</v>
      </c>
      <c r="EH243">
        <v>2.21636158600722e-05</v>
      </c>
      <c r="EI243">
        <v>2</v>
      </c>
      <c r="EJ243">
        <v>2037</v>
      </c>
      <c r="EK243">
        <v>1</v>
      </c>
      <c r="EL243">
        <v>24</v>
      </c>
      <c r="EM243">
        <v>12.3</v>
      </c>
      <c r="EN243">
        <v>12.2</v>
      </c>
      <c r="EO243">
        <v>2</v>
      </c>
      <c r="EP243">
        <v>511.587</v>
      </c>
      <c r="EQ243">
        <v>528.029</v>
      </c>
      <c r="ER243">
        <v>22.8352</v>
      </c>
      <c r="ES243">
        <v>25.4153</v>
      </c>
      <c r="ET243">
        <v>29.9999</v>
      </c>
      <c r="EU243">
        <v>25.2957</v>
      </c>
      <c r="EV243">
        <v>25.2609</v>
      </c>
      <c r="EW243">
        <v>33.8066</v>
      </c>
      <c r="EX243">
        <v>26.8481</v>
      </c>
      <c r="EY243">
        <v>100</v>
      </c>
      <c r="EZ243">
        <v>22.8361</v>
      </c>
      <c r="FA243">
        <v>768.24</v>
      </c>
      <c r="FB243">
        <v>20</v>
      </c>
      <c r="FC243">
        <v>102.331</v>
      </c>
      <c r="FD243">
        <v>102.104</v>
      </c>
    </row>
    <row r="244" spans="1:160">
      <c r="A244">
        <v>228</v>
      </c>
      <c r="B244">
        <v>1604418682.6</v>
      </c>
      <c r="C244">
        <v>453.5</v>
      </c>
      <c r="D244" t="s">
        <v>727</v>
      </c>
      <c r="E244" t="s">
        <v>728</v>
      </c>
      <c r="F244">
        <v>1604418682.6</v>
      </c>
      <c r="G244">
        <f>BY244*AE244*(BU244-BV244)/(100*BN244*(1000-AE244*BU244))</f>
        <v>0</v>
      </c>
      <c r="H244">
        <f>BY244*AE244*(BT244-BS244*(1000-AE244*BV244)/(1000-AE244*BU244))/(100*BN244)</f>
        <v>0</v>
      </c>
      <c r="I244">
        <f>BS244 - IF(AE244&gt;1, H244*BN244*100.0/(AG244*CG244), 0)</f>
        <v>0</v>
      </c>
      <c r="J244">
        <f>((P244-G244/2)*I244-H244)/(P244+G244/2)</f>
        <v>0</v>
      </c>
      <c r="K244">
        <f>J244*(BZ244+CA244)/1000.0</f>
        <v>0</v>
      </c>
      <c r="L244">
        <f>(BS244 - IF(AE244&gt;1, H244*BN244*100.0/(AG244*CG244), 0))*(BZ244+CA244)/1000.0</f>
        <v>0</v>
      </c>
      <c r="M244">
        <f>2.0/((1/O244-1/N244)+SIGN(O244)*SQRT((1/O244-1/N244)*(1/O244-1/N244) + 4*BO244/((BO244+1)*(BO244+1))*(2*1/O244*1/N244-1/N244*1/N244)))</f>
        <v>0</v>
      </c>
      <c r="N244">
        <f>IF(LEFT(BP244,1)&lt;&gt;"0",IF(LEFT(BP244,1)="1",3.0,BQ244),$D$5+$E$5*(CG244*BZ244/($K$5*1000))+$F$5*(CG244*BZ244/($K$5*1000))*MAX(MIN(BN244,$J$5),$I$5)*MAX(MIN(BN244,$J$5),$I$5)+$G$5*MAX(MIN(BN244,$J$5),$I$5)*(CG244*BZ244/($K$5*1000))+$H$5*(CG244*BZ244/($K$5*1000))*(CG244*BZ244/($K$5*1000)))</f>
        <v>0</v>
      </c>
      <c r="O244">
        <f>G244*(1000-(1000*0.61365*exp(17.502*S244/(240.97+S244))/(BZ244+CA244)+BU244)/2)/(1000*0.61365*exp(17.502*S244/(240.97+S244))/(BZ244+CA244)-BU244)</f>
        <v>0</v>
      </c>
      <c r="P244">
        <f>1/((BO244+1)/(M244/1.6)+1/(N244/1.37)) + BO244/((BO244+1)/(M244/1.6) + BO244/(N244/1.37))</f>
        <v>0</v>
      </c>
      <c r="Q244">
        <f>(BK244*BM244)</f>
        <v>0</v>
      </c>
      <c r="R244">
        <f>(CB244+(Q244+2*0.95*5.67E-8*(((CB244+$B$7)+273)^4-(CB244+273)^4)-44100*G244)/(1.84*29.3*N244+8*0.95*5.67E-8*(CB244+273)^3))</f>
        <v>0</v>
      </c>
      <c r="S244">
        <f>($C$7*CC244+$D$7*CD244+$E$7*R244)</f>
        <v>0</v>
      </c>
      <c r="T244">
        <f>0.61365*exp(17.502*S244/(240.97+S244))</f>
        <v>0</v>
      </c>
      <c r="U244">
        <f>(V244/W244*100)</f>
        <v>0</v>
      </c>
      <c r="V244">
        <f>BU244*(BZ244+CA244)/1000</f>
        <v>0</v>
      </c>
      <c r="W244">
        <f>0.61365*exp(17.502*CB244/(240.97+CB244))</f>
        <v>0</v>
      </c>
      <c r="X244">
        <f>(T244-BU244*(BZ244+CA244)/1000)</f>
        <v>0</v>
      </c>
      <c r="Y244">
        <f>(-G244*44100)</f>
        <v>0</v>
      </c>
      <c r="Z244">
        <f>2*29.3*N244*0.92*(CB244-S244)</f>
        <v>0</v>
      </c>
      <c r="AA244">
        <f>2*0.95*5.67E-8*(((CB244+$B$7)+273)^4-(S244+273)^4)</f>
        <v>0</v>
      </c>
      <c r="AB244">
        <f>Q244+AA244+Y244+Z244</f>
        <v>0</v>
      </c>
      <c r="AC244">
        <v>0</v>
      </c>
      <c r="AD244">
        <v>0</v>
      </c>
      <c r="AE244">
        <f>IF(AC244*$H$13&gt;=AG244,1.0,(AG244/(AG244-AC244*$H$13)))</f>
        <v>0</v>
      </c>
      <c r="AF244">
        <f>(AE244-1)*100</f>
        <v>0</v>
      </c>
      <c r="AG244">
        <f>MAX(0,($B$13+$C$13*CG244)/(1+$D$13*CG244)*BZ244/(CB244+273)*$E$13)</f>
        <v>0</v>
      </c>
      <c r="AH244" t="s">
        <v>271</v>
      </c>
      <c r="AI244" t="s">
        <v>271</v>
      </c>
      <c r="AJ244">
        <v>0</v>
      </c>
      <c r="AK244">
        <v>0</v>
      </c>
      <c r="AL244">
        <f>AK244-AJ244</f>
        <v>0</v>
      </c>
      <c r="AM244">
        <f>AL244/AK244</f>
        <v>0</v>
      </c>
      <c r="AN244">
        <v>0</v>
      </c>
      <c r="AO244" t="s">
        <v>271</v>
      </c>
      <c r="AP244" t="s">
        <v>271</v>
      </c>
      <c r="AQ244">
        <v>0</v>
      </c>
      <c r="AR244">
        <v>0</v>
      </c>
      <c r="AS244">
        <f>1-AQ244/AR244</f>
        <v>0</v>
      </c>
      <c r="AT244">
        <v>0.5</v>
      </c>
      <c r="AU244">
        <f>BK244</f>
        <v>0</v>
      </c>
      <c r="AV244">
        <f>H244</f>
        <v>0</v>
      </c>
      <c r="AW244">
        <f>AS244*AT244*AU244</f>
        <v>0</v>
      </c>
      <c r="AX244">
        <f>BC244/AR244</f>
        <v>0</v>
      </c>
      <c r="AY244">
        <f>(AV244-AN244)/AU244</f>
        <v>0</v>
      </c>
      <c r="AZ244">
        <f>(AK244-AR244)/AR244</f>
        <v>0</v>
      </c>
      <c r="BA244" t="s">
        <v>271</v>
      </c>
      <c r="BB244">
        <v>0</v>
      </c>
      <c r="BC244">
        <f>AR244-BB244</f>
        <v>0</v>
      </c>
      <c r="BD244">
        <f>(AR244-AQ244)/(AR244-BB244)</f>
        <v>0</v>
      </c>
      <c r="BE244">
        <f>(AK244-AR244)/(AK244-BB244)</f>
        <v>0</v>
      </c>
      <c r="BF244">
        <f>(AR244-AQ244)/(AR244-AJ244)</f>
        <v>0</v>
      </c>
      <c r="BG244">
        <f>(AK244-AR244)/(AK244-AJ244)</f>
        <v>0</v>
      </c>
      <c r="BH244">
        <f>(BD244*BB244/AQ244)</f>
        <v>0</v>
      </c>
      <c r="BI244">
        <f>(1-BH244)</f>
        <v>0</v>
      </c>
      <c r="BJ244">
        <f>$B$11*CH244+$C$11*CI244+$F$11*CJ244*(1-CM244)</f>
        <v>0</v>
      </c>
      <c r="BK244">
        <f>BJ244*BL244</f>
        <v>0</v>
      </c>
      <c r="BL244">
        <f>($B$11*$D$9+$C$11*$D$9+$F$11*((CW244+CO244)/MAX(CW244+CO244+CX244, 0.1)*$I$9+CX244/MAX(CW244+CO244+CX244, 0.1)*$J$9))/($B$11+$C$11+$F$11)</f>
        <v>0</v>
      </c>
      <c r="BM244">
        <f>($B$11*$K$9+$C$11*$K$9+$F$11*((CW244+CO244)/MAX(CW244+CO244+CX244, 0.1)*$P$9+CX244/MAX(CW244+CO244+CX244, 0.1)*$Q$9))/($B$11+$C$11+$F$11)</f>
        <v>0</v>
      </c>
      <c r="BN244">
        <v>6</v>
      </c>
      <c r="BO244">
        <v>0.5</v>
      </c>
      <c r="BP244" t="s">
        <v>272</v>
      </c>
      <c r="BQ244">
        <v>2</v>
      </c>
      <c r="BR244">
        <v>1604418682.6</v>
      </c>
      <c r="BS244">
        <v>716.728</v>
      </c>
      <c r="BT244">
        <v>762.679</v>
      </c>
      <c r="BU244">
        <v>21.6918</v>
      </c>
      <c r="BV244">
        <v>19.9699</v>
      </c>
      <c r="BW244">
        <v>716.596</v>
      </c>
      <c r="BX244">
        <v>21.3646</v>
      </c>
      <c r="BY244">
        <v>500.023</v>
      </c>
      <c r="BZ244">
        <v>100.53</v>
      </c>
      <c r="CA244">
        <v>0.100096</v>
      </c>
      <c r="CB244">
        <v>25.1552</v>
      </c>
      <c r="CC244">
        <v>24.9902</v>
      </c>
      <c r="CD244">
        <v>999.9</v>
      </c>
      <c r="CE244">
        <v>0</v>
      </c>
      <c r="CF244">
        <v>0</v>
      </c>
      <c r="CG244">
        <v>9981.88</v>
      </c>
      <c r="CH244">
        <v>0</v>
      </c>
      <c r="CI244">
        <v>1.06395</v>
      </c>
      <c r="CJ244">
        <v>1199.98</v>
      </c>
      <c r="CK244">
        <v>0.967003</v>
      </c>
      <c r="CL244">
        <v>0.0329973</v>
      </c>
      <c r="CM244">
        <v>0</v>
      </c>
      <c r="CN244">
        <v>2.6861</v>
      </c>
      <c r="CO244">
        <v>0</v>
      </c>
      <c r="CP244">
        <v>9791.07</v>
      </c>
      <c r="CQ244">
        <v>11401.2</v>
      </c>
      <c r="CR244">
        <v>38.062</v>
      </c>
      <c r="CS244">
        <v>41.187</v>
      </c>
      <c r="CT244">
        <v>39.5</v>
      </c>
      <c r="CU244">
        <v>39.812</v>
      </c>
      <c r="CV244">
        <v>38.375</v>
      </c>
      <c r="CW244">
        <v>1160.38</v>
      </c>
      <c r="CX244">
        <v>39.6</v>
      </c>
      <c r="CY244">
        <v>0</v>
      </c>
      <c r="CZ244">
        <v>1604418682.7</v>
      </c>
      <c r="DA244">
        <v>0</v>
      </c>
      <c r="DB244">
        <v>2.605176</v>
      </c>
      <c r="DC244">
        <v>-0.129461554891022</v>
      </c>
      <c r="DD244">
        <v>370.843846117524</v>
      </c>
      <c r="DE244">
        <v>9746.984</v>
      </c>
      <c r="DF244">
        <v>15</v>
      </c>
      <c r="DG244">
        <v>1604417947.1</v>
      </c>
      <c r="DH244" t="s">
        <v>273</v>
      </c>
      <c r="DI244">
        <v>1604417940.1</v>
      </c>
      <c r="DJ244">
        <v>1604417947.1</v>
      </c>
      <c r="DK244">
        <v>1</v>
      </c>
      <c r="DL244">
        <v>-0.134</v>
      </c>
      <c r="DM244">
        <v>0.013</v>
      </c>
      <c r="DN244">
        <v>0.037</v>
      </c>
      <c r="DO244">
        <v>0.31</v>
      </c>
      <c r="DP244">
        <v>420</v>
      </c>
      <c r="DQ244">
        <v>20</v>
      </c>
      <c r="DR244">
        <v>0.08</v>
      </c>
      <c r="DS244">
        <v>0.06</v>
      </c>
      <c r="DT244">
        <v>0</v>
      </c>
      <c r="DU244">
        <v>0</v>
      </c>
      <c r="DV244" t="s">
        <v>274</v>
      </c>
      <c r="DW244">
        <v>100</v>
      </c>
      <c r="DX244">
        <v>100</v>
      </c>
      <c r="DY244">
        <v>0.132</v>
      </c>
      <c r="DZ244">
        <v>0.3272</v>
      </c>
      <c r="EA244">
        <v>-0.278027610152098</v>
      </c>
      <c r="EB244">
        <v>0.00106189765250334</v>
      </c>
      <c r="EC244">
        <v>-8.23004791133579e-07</v>
      </c>
      <c r="ED244">
        <v>1.95222372915411e-10</v>
      </c>
      <c r="EE244">
        <v>0.0605696754882689</v>
      </c>
      <c r="EF244">
        <v>0.0242991256848972</v>
      </c>
      <c r="EG244">
        <v>-0.00102667963148939</v>
      </c>
      <c r="EH244">
        <v>2.21636158600722e-05</v>
      </c>
      <c r="EI244">
        <v>2</v>
      </c>
      <c r="EJ244">
        <v>2037</v>
      </c>
      <c r="EK244">
        <v>1</v>
      </c>
      <c r="EL244">
        <v>24</v>
      </c>
      <c r="EM244">
        <v>12.4</v>
      </c>
      <c r="EN244">
        <v>12.3</v>
      </c>
      <c r="EO244">
        <v>2</v>
      </c>
      <c r="EP244">
        <v>511.555</v>
      </c>
      <c r="EQ244">
        <v>528.106</v>
      </c>
      <c r="ER244">
        <v>22.8363</v>
      </c>
      <c r="ES244">
        <v>25.4153</v>
      </c>
      <c r="ET244">
        <v>29.9999</v>
      </c>
      <c r="EU244">
        <v>25.2952</v>
      </c>
      <c r="EV244">
        <v>25.2609</v>
      </c>
      <c r="EW244">
        <v>33.9432</v>
      </c>
      <c r="EX244">
        <v>26.8481</v>
      </c>
      <c r="EY244">
        <v>100</v>
      </c>
      <c r="EZ244">
        <v>22.8361</v>
      </c>
      <c r="FA244">
        <v>773.29</v>
      </c>
      <c r="FB244">
        <v>20</v>
      </c>
      <c r="FC244">
        <v>102.332</v>
      </c>
      <c r="FD244">
        <v>102.104</v>
      </c>
    </row>
    <row r="245" spans="1:160">
      <c r="A245">
        <v>229</v>
      </c>
      <c r="B245">
        <v>1604418684.6</v>
      </c>
      <c r="C245">
        <v>455.5</v>
      </c>
      <c r="D245" t="s">
        <v>729</v>
      </c>
      <c r="E245" t="s">
        <v>730</v>
      </c>
      <c r="F245">
        <v>1604418684.6</v>
      </c>
      <c r="G245">
        <f>BY245*AE245*(BU245-BV245)/(100*BN245*(1000-AE245*BU245))</f>
        <v>0</v>
      </c>
      <c r="H245">
        <f>BY245*AE245*(BT245-BS245*(1000-AE245*BV245)/(1000-AE245*BU245))/(100*BN245)</f>
        <v>0</v>
      </c>
      <c r="I245">
        <f>BS245 - IF(AE245&gt;1, H245*BN245*100.0/(AG245*CG245), 0)</f>
        <v>0</v>
      </c>
      <c r="J245">
        <f>((P245-G245/2)*I245-H245)/(P245+G245/2)</f>
        <v>0</v>
      </c>
      <c r="K245">
        <f>J245*(BZ245+CA245)/1000.0</f>
        <v>0</v>
      </c>
      <c r="L245">
        <f>(BS245 - IF(AE245&gt;1, H245*BN245*100.0/(AG245*CG245), 0))*(BZ245+CA245)/1000.0</f>
        <v>0</v>
      </c>
      <c r="M245">
        <f>2.0/((1/O245-1/N245)+SIGN(O245)*SQRT((1/O245-1/N245)*(1/O245-1/N245) + 4*BO245/((BO245+1)*(BO245+1))*(2*1/O245*1/N245-1/N245*1/N245)))</f>
        <v>0</v>
      </c>
      <c r="N245">
        <f>IF(LEFT(BP245,1)&lt;&gt;"0",IF(LEFT(BP245,1)="1",3.0,BQ245),$D$5+$E$5*(CG245*BZ245/($K$5*1000))+$F$5*(CG245*BZ245/($K$5*1000))*MAX(MIN(BN245,$J$5),$I$5)*MAX(MIN(BN245,$J$5),$I$5)+$G$5*MAX(MIN(BN245,$J$5),$I$5)*(CG245*BZ245/($K$5*1000))+$H$5*(CG245*BZ245/($K$5*1000))*(CG245*BZ245/($K$5*1000)))</f>
        <v>0</v>
      </c>
      <c r="O245">
        <f>G245*(1000-(1000*0.61365*exp(17.502*S245/(240.97+S245))/(BZ245+CA245)+BU245)/2)/(1000*0.61365*exp(17.502*S245/(240.97+S245))/(BZ245+CA245)-BU245)</f>
        <v>0</v>
      </c>
      <c r="P245">
        <f>1/((BO245+1)/(M245/1.6)+1/(N245/1.37)) + BO245/((BO245+1)/(M245/1.6) + BO245/(N245/1.37))</f>
        <v>0</v>
      </c>
      <c r="Q245">
        <f>(BK245*BM245)</f>
        <v>0</v>
      </c>
      <c r="R245">
        <f>(CB245+(Q245+2*0.95*5.67E-8*(((CB245+$B$7)+273)^4-(CB245+273)^4)-44100*G245)/(1.84*29.3*N245+8*0.95*5.67E-8*(CB245+273)^3))</f>
        <v>0</v>
      </c>
      <c r="S245">
        <f>($C$7*CC245+$D$7*CD245+$E$7*R245)</f>
        <v>0</v>
      </c>
      <c r="T245">
        <f>0.61365*exp(17.502*S245/(240.97+S245))</f>
        <v>0</v>
      </c>
      <c r="U245">
        <f>(V245/W245*100)</f>
        <v>0</v>
      </c>
      <c r="V245">
        <f>BU245*(BZ245+CA245)/1000</f>
        <v>0</v>
      </c>
      <c r="W245">
        <f>0.61365*exp(17.502*CB245/(240.97+CB245))</f>
        <v>0</v>
      </c>
      <c r="X245">
        <f>(T245-BU245*(BZ245+CA245)/1000)</f>
        <v>0</v>
      </c>
      <c r="Y245">
        <f>(-G245*44100)</f>
        <v>0</v>
      </c>
      <c r="Z245">
        <f>2*29.3*N245*0.92*(CB245-S245)</f>
        <v>0</v>
      </c>
      <c r="AA245">
        <f>2*0.95*5.67E-8*(((CB245+$B$7)+273)^4-(S245+273)^4)</f>
        <v>0</v>
      </c>
      <c r="AB245">
        <f>Q245+AA245+Y245+Z245</f>
        <v>0</v>
      </c>
      <c r="AC245">
        <v>0</v>
      </c>
      <c r="AD245">
        <v>0</v>
      </c>
      <c r="AE245">
        <f>IF(AC245*$H$13&gt;=AG245,1.0,(AG245/(AG245-AC245*$H$13)))</f>
        <v>0</v>
      </c>
      <c r="AF245">
        <f>(AE245-1)*100</f>
        <v>0</v>
      </c>
      <c r="AG245">
        <f>MAX(0,($B$13+$C$13*CG245)/(1+$D$13*CG245)*BZ245/(CB245+273)*$E$13)</f>
        <v>0</v>
      </c>
      <c r="AH245" t="s">
        <v>271</v>
      </c>
      <c r="AI245" t="s">
        <v>271</v>
      </c>
      <c r="AJ245">
        <v>0</v>
      </c>
      <c r="AK245">
        <v>0</v>
      </c>
      <c r="AL245">
        <f>AK245-AJ245</f>
        <v>0</v>
      </c>
      <c r="AM245">
        <f>AL245/AK245</f>
        <v>0</v>
      </c>
      <c r="AN245">
        <v>0</v>
      </c>
      <c r="AO245" t="s">
        <v>271</v>
      </c>
      <c r="AP245" t="s">
        <v>271</v>
      </c>
      <c r="AQ245">
        <v>0</v>
      </c>
      <c r="AR245">
        <v>0</v>
      </c>
      <c r="AS245">
        <f>1-AQ245/AR245</f>
        <v>0</v>
      </c>
      <c r="AT245">
        <v>0.5</v>
      </c>
      <c r="AU245">
        <f>BK245</f>
        <v>0</v>
      </c>
      <c r="AV245">
        <f>H245</f>
        <v>0</v>
      </c>
      <c r="AW245">
        <f>AS245*AT245*AU245</f>
        <v>0</v>
      </c>
      <c r="AX245">
        <f>BC245/AR245</f>
        <v>0</v>
      </c>
      <c r="AY245">
        <f>(AV245-AN245)/AU245</f>
        <v>0</v>
      </c>
      <c r="AZ245">
        <f>(AK245-AR245)/AR245</f>
        <v>0</v>
      </c>
      <c r="BA245" t="s">
        <v>271</v>
      </c>
      <c r="BB245">
        <v>0</v>
      </c>
      <c r="BC245">
        <f>AR245-BB245</f>
        <v>0</v>
      </c>
      <c r="BD245">
        <f>(AR245-AQ245)/(AR245-BB245)</f>
        <v>0</v>
      </c>
      <c r="BE245">
        <f>(AK245-AR245)/(AK245-BB245)</f>
        <v>0</v>
      </c>
      <c r="BF245">
        <f>(AR245-AQ245)/(AR245-AJ245)</f>
        <v>0</v>
      </c>
      <c r="BG245">
        <f>(AK245-AR245)/(AK245-AJ245)</f>
        <v>0</v>
      </c>
      <c r="BH245">
        <f>(BD245*BB245/AQ245)</f>
        <v>0</v>
      </c>
      <c r="BI245">
        <f>(1-BH245)</f>
        <v>0</v>
      </c>
      <c r="BJ245">
        <f>$B$11*CH245+$C$11*CI245+$F$11*CJ245*(1-CM245)</f>
        <v>0</v>
      </c>
      <c r="BK245">
        <f>BJ245*BL245</f>
        <v>0</v>
      </c>
      <c r="BL245">
        <f>($B$11*$D$9+$C$11*$D$9+$F$11*((CW245+CO245)/MAX(CW245+CO245+CX245, 0.1)*$I$9+CX245/MAX(CW245+CO245+CX245, 0.1)*$J$9))/($B$11+$C$11+$F$11)</f>
        <v>0</v>
      </c>
      <c r="BM245">
        <f>($B$11*$K$9+$C$11*$K$9+$F$11*((CW245+CO245)/MAX(CW245+CO245+CX245, 0.1)*$P$9+CX245/MAX(CW245+CO245+CX245, 0.1)*$Q$9))/($B$11+$C$11+$F$11)</f>
        <v>0</v>
      </c>
      <c r="BN245">
        <v>6</v>
      </c>
      <c r="BO245">
        <v>0.5</v>
      </c>
      <c r="BP245" t="s">
        <v>272</v>
      </c>
      <c r="BQ245">
        <v>2</v>
      </c>
      <c r="BR245">
        <v>1604418684.6</v>
      </c>
      <c r="BS245">
        <v>719.984</v>
      </c>
      <c r="BT245">
        <v>766.09</v>
      </c>
      <c r="BU245">
        <v>21.6885</v>
      </c>
      <c r="BV245">
        <v>19.9697</v>
      </c>
      <c r="BW245">
        <v>719.852</v>
      </c>
      <c r="BX245">
        <v>21.3614</v>
      </c>
      <c r="BY245">
        <v>499.936</v>
      </c>
      <c r="BZ245">
        <v>100.53</v>
      </c>
      <c r="CA245">
        <v>0.0997166</v>
      </c>
      <c r="CB245">
        <v>25.1536</v>
      </c>
      <c r="CC245">
        <v>24.9942</v>
      </c>
      <c r="CD245">
        <v>999.9</v>
      </c>
      <c r="CE245">
        <v>0</v>
      </c>
      <c r="CF245">
        <v>0</v>
      </c>
      <c r="CG245">
        <v>10000.6</v>
      </c>
      <c r="CH245">
        <v>0</v>
      </c>
      <c r="CI245">
        <v>1.06395</v>
      </c>
      <c r="CJ245">
        <v>1199.97</v>
      </c>
      <c r="CK245">
        <v>0.967003</v>
      </c>
      <c r="CL245">
        <v>0.0329973</v>
      </c>
      <c r="CM245">
        <v>0</v>
      </c>
      <c r="CN245">
        <v>2.439</v>
      </c>
      <c r="CO245">
        <v>0</v>
      </c>
      <c r="CP245">
        <v>9802</v>
      </c>
      <c r="CQ245">
        <v>11401.2</v>
      </c>
      <c r="CR245">
        <v>38.062</v>
      </c>
      <c r="CS245">
        <v>41.187</v>
      </c>
      <c r="CT245">
        <v>39.5</v>
      </c>
      <c r="CU245">
        <v>39.875</v>
      </c>
      <c r="CV245">
        <v>38.375</v>
      </c>
      <c r="CW245">
        <v>1160.37</v>
      </c>
      <c r="CX245">
        <v>39.6</v>
      </c>
      <c r="CY245">
        <v>0</v>
      </c>
      <c r="CZ245">
        <v>1604418684.5</v>
      </c>
      <c r="DA245">
        <v>0</v>
      </c>
      <c r="DB245">
        <v>2.57109615384615</v>
      </c>
      <c r="DC245">
        <v>-0.707278645503807</v>
      </c>
      <c r="DD245">
        <v>368.516238783964</v>
      </c>
      <c r="DE245">
        <v>9756.24615384615</v>
      </c>
      <c r="DF245">
        <v>15</v>
      </c>
      <c r="DG245">
        <v>1604417947.1</v>
      </c>
      <c r="DH245" t="s">
        <v>273</v>
      </c>
      <c r="DI245">
        <v>1604417940.1</v>
      </c>
      <c r="DJ245">
        <v>1604417947.1</v>
      </c>
      <c r="DK245">
        <v>1</v>
      </c>
      <c r="DL245">
        <v>-0.134</v>
      </c>
      <c r="DM245">
        <v>0.013</v>
      </c>
      <c r="DN245">
        <v>0.037</v>
      </c>
      <c r="DO245">
        <v>0.31</v>
      </c>
      <c r="DP245">
        <v>420</v>
      </c>
      <c r="DQ245">
        <v>20</v>
      </c>
      <c r="DR245">
        <v>0.08</v>
      </c>
      <c r="DS245">
        <v>0.06</v>
      </c>
      <c r="DT245">
        <v>0</v>
      </c>
      <c r="DU245">
        <v>0</v>
      </c>
      <c r="DV245" t="s">
        <v>274</v>
      </c>
      <c r="DW245">
        <v>100</v>
      </c>
      <c r="DX245">
        <v>100</v>
      </c>
      <c r="DY245">
        <v>0.132</v>
      </c>
      <c r="DZ245">
        <v>0.3271</v>
      </c>
      <c r="EA245">
        <v>-0.278027610152098</v>
      </c>
      <c r="EB245">
        <v>0.00106189765250334</v>
      </c>
      <c r="EC245">
        <v>-8.23004791133579e-07</v>
      </c>
      <c r="ED245">
        <v>1.95222372915411e-10</v>
      </c>
      <c r="EE245">
        <v>0.0605696754882689</v>
      </c>
      <c r="EF245">
        <v>0.0242991256848972</v>
      </c>
      <c r="EG245">
        <v>-0.00102667963148939</v>
      </c>
      <c r="EH245">
        <v>2.21636158600722e-05</v>
      </c>
      <c r="EI245">
        <v>2</v>
      </c>
      <c r="EJ245">
        <v>2037</v>
      </c>
      <c r="EK245">
        <v>1</v>
      </c>
      <c r="EL245">
        <v>24</v>
      </c>
      <c r="EM245">
        <v>12.4</v>
      </c>
      <c r="EN245">
        <v>12.3</v>
      </c>
      <c r="EO245">
        <v>2</v>
      </c>
      <c r="EP245">
        <v>511.388</v>
      </c>
      <c r="EQ245">
        <v>528.279</v>
      </c>
      <c r="ER245">
        <v>22.8373</v>
      </c>
      <c r="ES245">
        <v>25.4142</v>
      </c>
      <c r="ET245">
        <v>29.9999</v>
      </c>
      <c r="EU245">
        <v>25.2941</v>
      </c>
      <c r="EV245">
        <v>25.2609</v>
      </c>
      <c r="EW245">
        <v>34.0721</v>
      </c>
      <c r="EX245">
        <v>26.8481</v>
      </c>
      <c r="EY245">
        <v>100</v>
      </c>
      <c r="EZ245">
        <v>22.8425</v>
      </c>
      <c r="FA245">
        <v>778.31</v>
      </c>
      <c r="FB245">
        <v>20</v>
      </c>
      <c r="FC245">
        <v>102.333</v>
      </c>
      <c r="FD245">
        <v>102.105</v>
      </c>
    </row>
    <row r="246" spans="1:160">
      <c r="A246">
        <v>230</v>
      </c>
      <c r="B246">
        <v>1604418686.6</v>
      </c>
      <c r="C246">
        <v>457.5</v>
      </c>
      <c r="D246" t="s">
        <v>731</v>
      </c>
      <c r="E246" t="s">
        <v>732</v>
      </c>
      <c r="F246">
        <v>1604418686.6</v>
      </c>
      <c r="G246">
        <f>BY246*AE246*(BU246-BV246)/(100*BN246*(1000-AE246*BU246))</f>
        <v>0</v>
      </c>
      <c r="H246">
        <f>BY246*AE246*(BT246-BS246*(1000-AE246*BV246)/(1000-AE246*BU246))/(100*BN246)</f>
        <v>0</v>
      </c>
      <c r="I246">
        <f>BS246 - IF(AE246&gt;1, H246*BN246*100.0/(AG246*CG246), 0)</f>
        <v>0</v>
      </c>
      <c r="J246">
        <f>((P246-G246/2)*I246-H246)/(P246+G246/2)</f>
        <v>0</v>
      </c>
      <c r="K246">
        <f>J246*(BZ246+CA246)/1000.0</f>
        <v>0</v>
      </c>
      <c r="L246">
        <f>(BS246 - IF(AE246&gt;1, H246*BN246*100.0/(AG246*CG246), 0))*(BZ246+CA246)/1000.0</f>
        <v>0</v>
      </c>
      <c r="M246">
        <f>2.0/((1/O246-1/N246)+SIGN(O246)*SQRT((1/O246-1/N246)*(1/O246-1/N246) + 4*BO246/((BO246+1)*(BO246+1))*(2*1/O246*1/N246-1/N246*1/N246)))</f>
        <v>0</v>
      </c>
      <c r="N246">
        <f>IF(LEFT(BP246,1)&lt;&gt;"0",IF(LEFT(BP246,1)="1",3.0,BQ246),$D$5+$E$5*(CG246*BZ246/($K$5*1000))+$F$5*(CG246*BZ246/($K$5*1000))*MAX(MIN(BN246,$J$5),$I$5)*MAX(MIN(BN246,$J$5),$I$5)+$G$5*MAX(MIN(BN246,$J$5),$I$5)*(CG246*BZ246/($K$5*1000))+$H$5*(CG246*BZ246/($K$5*1000))*(CG246*BZ246/($K$5*1000)))</f>
        <v>0</v>
      </c>
      <c r="O246">
        <f>G246*(1000-(1000*0.61365*exp(17.502*S246/(240.97+S246))/(BZ246+CA246)+BU246)/2)/(1000*0.61365*exp(17.502*S246/(240.97+S246))/(BZ246+CA246)-BU246)</f>
        <v>0</v>
      </c>
      <c r="P246">
        <f>1/((BO246+1)/(M246/1.6)+1/(N246/1.37)) + BO246/((BO246+1)/(M246/1.6) + BO246/(N246/1.37))</f>
        <v>0</v>
      </c>
      <c r="Q246">
        <f>(BK246*BM246)</f>
        <v>0</v>
      </c>
      <c r="R246">
        <f>(CB246+(Q246+2*0.95*5.67E-8*(((CB246+$B$7)+273)^4-(CB246+273)^4)-44100*G246)/(1.84*29.3*N246+8*0.95*5.67E-8*(CB246+273)^3))</f>
        <v>0</v>
      </c>
      <c r="S246">
        <f>($C$7*CC246+$D$7*CD246+$E$7*R246)</f>
        <v>0</v>
      </c>
      <c r="T246">
        <f>0.61365*exp(17.502*S246/(240.97+S246))</f>
        <v>0</v>
      </c>
      <c r="U246">
        <f>(V246/W246*100)</f>
        <v>0</v>
      </c>
      <c r="V246">
        <f>BU246*(BZ246+CA246)/1000</f>
        <v>0</v>
      </c>
      <c r="W246">
        <f>0.61365*exp(17.502*CB246/(240.97+CB246))</f>
        <v>0</v>
      </c>
      <c r="X246">
        <f>(T246-BU246*(BZ246+CA246)/1000)</f>
        <v>0</v>
      </c>
      <c r="Y246">
        <f>(-G246*44100)</f>
        <v>0</v>
      </c>
      <c r="Z246">
        <f>2*29.3*N246*0.92*(CB246-S246)</f>
        <v>0</v>
      </c>
      <c r="AA246">
        <f>2*0.95*5.67E-8*(((CB246+$B$7)+273)^4-(S246+273)^4)</f>
        <v>0</v>
      </c>
      <c r="AB246">
        <f>Q246+AA246+Y246+Z246</f>
        <v>0</v>
      </c>
      <c r="AC246">
        <v>0</v>
      </c>
      <c r="AD246">
        <v>0</v>
      </c>
      <c r="AE246">
        <f>IF(AC246*$H$13&gt;=AG246,1.0,(AG246/(AG246-AC246*$H$13)))</f>
        <v>0</v>
      </c>
      <c r="AF246">
        <f>(AE246-1)*100</f>
        <v>0</v>
      </c>
      <c r="AG246">
        <f>MAX(0,($B$13+$C$13*CG246)/(1+$D$13*CG246)*BZ246/(CB246+273)*$E$13)</f>
        <v>0</v>
      </c>
      <c r="AH246" t="s">
        <v>271</v>
      </c>
      <c r="AI246" t="s">
        <v>271</v>
      </c>
      <c r="AJ246">
        <v>0</v>
      </c>
      <c r="AK246">
        <v>0</v>
      </c>
      <c r="AL246">
        <f>AK246-AJ246</f>
        <v>0</v>
      </c>
      <c r="AM246">
        <f>AL246/AK246</f>
        <v>0</v>
      </c>
      <c r="AN246">
        <v>0</v>
      </c>
      <c r="AO246" t="s">
        <v>271</v>
      </c>
      <c r="AP246" t="s">
        <v>271</v>
      </c>
      <c r="AQ246">
        <v>0</v>
      </c>
      <c r="AR246">
        <v>0</v>
      </c>
      <c r="AS246">
        <f>1-AQ246/AR246</f>
        <v>0</v>
      </c>
      <c r="AT246">
        <v>0.5</v>
      </c>
      <c r="AU246">
        <f>BK246</f>
        <v>0</v>
      </c>
      <c r="AV246">
        <f>H246</f>
        <v>0</v>
      </c>
      <c r="AW246">
        <f>AS246*AT246*AU246</f>
        <v>0</v>
      </c>
      <c r="AX246">
        <f>BC246/AR246</f>
        <v>0</v>
      </c>
      <c r="AY246">
        <f>(AV246-AN246)/AU246</f>
        <v>0</v>
      </c>
      <c r="AZ246">
        <f>(AK246-AR246)/AR246</f>
        <v>0</v>
      </c>
      <c r="BA246" t="s">
        <v>271</v>
      </c>
      <c r="BB246">
        <v>0</v>
      </c>
      <c r="BC246">
        <f>AR246-BB246</f>
        <v>0</v>
      </c>
      <c r="BD246">
        <f>(AR246-AQ246)/(AR246-BB246)</f>
        <v>0</v>
      </c>
      <c r="BE246">
        <f>(AK246-AR246)/(AK246-BB246)</f>
        <v>0</v>
      </c>
      <c r="BF246">
        <f>(AR246-AQ246)/(AR246-AJ246)</f>
        <v>0</v>
      </c>
      <c r="BG246">
        <f>(AK246-AR246)/(AK246-AJ246)</f>
        <v>0</v>
      </c>
      <c r="BH246">
        <f>(BD246*BB246/AQ246)</f>
        <v>0</v>
      </c>
      <c r="BI246">
        <f>(1-BH246)</f>
        <v>0</v>
      </c>
      <c r="BJ246">
        <f>$B$11*CH246+$C$11*CI246+$F$11*CJ246*(1-CM246)</f>
        <v>0</v>
      </c>
      <c r="BK246">
        <f>BJ246*BL246</f>
        <v>0</v>
      </c>
      <c r="BL246">
        <f>($B$11*$D$9+$C$11*$D$9+$F$11*((CW246+CO246)/MAX(CW246+CO246+CX246, 0.1)*$I$9+CX246/MAX(CW246+CO246+CX246, 0.1)*$J$9))/($B$11+$C$11+$F$11)</f>
        <v>0</v>
      </c>
      <c r="BM246">
        <f>($B$11*$K$9+$C$11*$K$9+$F$11*((CW246+CO246)/MAX(CW246+CO246+CX246, 0.1)*$P$9+CX246/MAX(CW246+CO246+CX246, 0.1)*$Q$9))/($B$11+$C$11+$F$11)</f>
        <v>0</v>
      </c>
      <c r="BN246">
        <v>6</v>
      </c>
      <c r="BO246">
        <v>0.5</v>
      </c>
      <c r="BP246" t="s">
        <v>272</v>
      </c>
      <c r="BQ246">
        <v>2</v>
      </c>
      <c r="BR246">
        <v>1604418686.6</v>
      </c>
      <c r="BS246">
        <v>723.179</v>
      </c>
      <c r="BT246">
        <v>769.262</v>
      </c>
      <c r="BU246">
        <v>21.6886</v>
      </c>
      <c r="BV246">
        <v>19.9701</v>
      </c>
      <c r="BW246">
        <v>723.046</v>
      </c>
      <c r="BX246">
        <v>21.3615</v>
      </c>
      <c r="BY246">
        <v>500.054</v>
      </c>
      <c r="BZ246">
        <v>100.532</v>
      </c>
      <c r="CA246">
        <v>0.0999993</v>
      </c>
      <c r="CB246">
        <v>25.1531</v>
      </c>
      <c r="CC246">
        <v>24.9988</v>
      </c>
      <c r="CD246">
        <v>999.9</v>
      </c>
      <c r="CE246">
        <v>0</v>
      </c>
      <c r="CF246">
        <v>0</v>
      </c>
      <c r="CG246">
        <v>10020</v>
      </c>
      <c r="CH246">
        <v>0</v>
      </c>
      <c r="CI246">
        <v>1.06395</v>
      </c>
      <c r="CJ246">
        <v>1199.99</v>
      </c>
      <c r="CK246">
        <v>0.967003</v>
      </c>
      <c r="CL246">
        <v>0.0329973</v>
      </c>
      <c r="CM246">
        <v>0</v>
      </c>
      <c r="CN246">
        <v>2.4783</v>
      </c>
      <c r="CO246">
        <v>0</v>
      </c>
      <c r="CP246">
        <v>9813.3</v>
      </c>
      <c r="CQ246">
        <v>11401.3</v>
      </c>
      <c r="CR246">
        <v>38.062</v>
      </c>
      <c r="CS246">
        <v>41.187</v>
      </c>
      <c r="CT246">
        <v>39.5</v>
      </c>
      <c r="CU246">
        <v>39.875</v>
      </c>
      <c r="CV246">
        <v>38.375</v>
      </c>
      <c r="CW246">
        <v>1160.39</v>
      </c>
      <c r="CX246">
        <v>39.6</v>
      </c>
      <c r="CY246">
        <v>0</v>
      </c>
      <c r="CZ246">
        <v>1604418686.3</v>
      </c>
      <c r="DA246">
        <v>0</v>
      </c>
      <c r="DB246">
        <v>2.535776</v>
      </c>
      <c r="DC246">
        <v>-0.00649232068150866</v>
      </c>
      <c r="DD246">
        <v>365.341538970174</v>
      </c>
      <c r="DE246">
        <v>9769.2428</v>
      </c>
      <c r="DF246">
        <v>15</v>
      </c>
      <c r="DG246">
        <v>1604417947.1</v>
      </c>
      <c r="DH246" t="s">
        <v>273</v>
      </c>
      <c r="DI246">
        <v>1604417940.1</v>
      </c>
      <c r="DJ246">
        <v>1604417947.1</v>
      </c>
      <c r="DK246">
        <v>1</v>
      </c>
      <c r="DL246">
        <v>-0.134</v>
      </c>
      <c r="DM246">
        <v>0.013</v>
      </c>
      <c r="DN246">
        <v>0.037</v>
      </c>
      <c r="DO246">
        <v>0.31</v>
      </c>
      <c r="DP246">
        <v>420</v>
      </c>
      <c r="DQ246">
        <v>20</v>
      </c>
      <c r="DR246">
        <v>0.08</v>
      </c>
      <c r="DS246">
        <v>0.06</v>
      </c>
      <c r="DT246">
        <v>0</v>
      </c>
      <c r="DU246">
        <v>0</v>
      </c>
      <c r="DV246" t="s">
        <v>274</v>
      </c>
      <c r="DW246">
        <v>100</v>
      </c>
      <c r="DX246">
        <v>100</v>
      </c>
      <c r="DY246">
        <v>0.133</v>
      </c>
      <c r="DZ246">
        <v>0.3271</v>
      </c>
      <c r="EA246">
        <v>-0.278027610152098</v>
      </c>
      <c r="EB246">
        <v>0.00106189765250334</v>
      </c>
      <c r="EC246">
        <v>-8.23004791133579e-07</v>
      </c>
      <c r="ED246">
        <v>1.95222372915411e-10</v>
      </c>
      <c r="EE246">
        <v>0.0605696754882689</v>
      </c>
      <c r="EF246">
        <v>0.0242991256848972</v>
      </c>
      <c r="EG246">
        <v>-0.00102667963148939</v>
      </c>
      <c r="EH246">
        <v>2.21636158600722e-05</v>
      </c>
      <c r="EI246">
        <v>2</v>
      </c>
      <c r="EJ246">
        <v>2037</v>
      </c>
      <c r="EK246">
        <v>1</v>
      </c>
      <c r="EL246">
        <v>24</v>
      </c>
      <c r="EM246">
        <v>12.4</v>
      </c>
      <c r="EN246">
        <v>12.3</v>
      </c>
      <c r="EO246">
        <v>2</v>
      </c>
      <c r="EP246">
        <v>511.483</v>
      </c>
      <c r="EQ246">
        <v>528.24</v>
      </c>
      <c r="ER246">
        <v>22.8394</v>
      </c>
      <c r="ES246">
        <v>25.4131</v>
      </c>
      <c r="ET246">
        <v>29.9999</v>
      </c>
      <c r="EU246">
        <v>25.2936</v>
      </c>
      <c r="EV246">
        <v>25.2609</v>
      </c>
      <c r="EW246">
        <v>34.1735</v>
      </c>
      <c r="EX246">
        <v>26.8481</v>
      </c>
      <c r="EY246">
        <v>100</v>
      </c>
      <c r="EZ246">
        <v>22.8425</v>
      </c>
      <c r="FA246">
        <v>778.31</v>
      </c>
      <c r="FB246">
        <v>20</v>
      </c>
      <c r="FC246">
        <v>102.332</v>
      </c>
      <c r="FD246">
        <v>102.105</v>
      </c>
    </row>
    <row r="247" spans="1:160">
      <c r="A247">
        <v>231</v>
      </c>
      <c r="B247">
        <v>1604418688.6</v>
      </c>
      <c r="C247">
        <v>459.5</v>
      </c>
      <c r="D247" t="s">
        <v>733</v>
      </c>
      <c r="E247" t="s">
        <v>734</v>
      </c>
      <c r="F247">
        <v>1604418688.6</v>
      </c>
      <c r="G247">
        <f>BY247*AE247*(BU247-BV247)/(100*BN247*(1000-AE247*BU247))</f>
        <v>0</v>
      </c>
      <c r="H247">
        <f>BY247*AE247*(BT247-BS247*(1000-AE247*BV247)/(1000-AE247*BU247))/(100*BN247)</f>
        <v>0</v>
      </c>
      <c r="I247">
        <f>BS247 - IF(AE247&gt;1, H247*BN247*100.0/(AG247*CG247), 0)</f>
        <v>0</v>
      </c>
      <c r="J247">
        <f>((P247-G247/2)*I247-H247)/(P247+G247/2)</f>
        <v>0</v>
      </c>
      <c r="K247">
        <f>J247*(BZ247+CA247)/1000.0</f>
        <v>0</v>
      </c>
      <c r="L247">
        <f>(BS247 - IF(AE247&gt;1, H247*BN247*100.0/(AG247*CG247), 0))*(BZ247+CA247)/1000.0</f>
        <v>0</v>
      </c>
      <c r="M247">
        <f>2.0/((1/O247-1/N247)+SIGN(O247)*SQRT((1/O247-1/N247)*(1/O247-1/N247) + 4*BO247/((BO247+1)*(BO247+1))*(2*1/O247*1/N247-1/N247*1/N247)))</f>
        <v>0</v>
      </c>
      <c r="N247">
        <f>IF(LEFT(BP247,1)&lt;&gt;"0",IF(LEFT(BP247,1)="1",3.0,BQ247),$D$5+$E$5*(CG247*BZ247/($K$5*1000))+$F$5*(CG247*BZ247/($K$5*1000))*MAX(MIN(BN247,$J$5),$I$5)*MAX(MIN(BN247,$J$5),$I$5)+$G$5*MAX(MIN(BN247,$J$5),$I$5)*(CG247*BZ247/($K$5*1000))+$H$5*(CG247*BZ247/($K$5*1000))*(CG247*BZ247/($K$5*1000)))</f>
        <v>0</v>
      </c>
      <c r="O247">
        <f>G247*(1000-(1000*0.61365*exp(17.502*S247/(240.97+S247))/(BZ247+CA247)+BU247)/2)/(1000*0.61365*exp(17.502*S247/(240.97+S247))/(BZ247+CA247)-BU247)</f>
        <v>0</v>
      </c>
      <c r="P247">
        <f>1/((BO247+1)/(M247/1.6)+1/(N247/1.37)) + BO247/((BO247+1)/(M247/1.6) + BO247/(N247/1.37))</f>
        <v>0</v>
      </c>
      <c r="Q247">
        <f>(BK247*BM247)</f>
        <v>0</v>
      </c>
      <c r="R247">
        <f>(CB247+(Q247+2*0.95*5.67E-8*(((CB247+$B$7)+273)^4-(CB247+273)^4)-44100*G247)/(1.84*29.3*N247+8*0.95*5.67E-8*(CB247+273)^3))</f>
        <v>0</v>
      </c>
      <c r="S247">
        <f>($C$7*CC247+$D$7*CD247+$E$7*R247)</f>
        <v>0</v>
      </c>
      <c r="T247">
        <f>0.61365*exp(17.502*S247/(240.97+S247))</f>
        <v>0</v>
      </c>
      <c r="U247">
        <f>(V247/W247*100)</f>
        <v>0</v>
      </c>
      <c r="V247">
        <f>BU247*(BZ247+CA247)/1000</f>
        <v>0</v>
      </c>
      <c r="W247">
        <f>0.61365*exp(17.502*CB247/(240.97+CB247))</f>
        <v>0</v>
      </c>
      <c r="X247">
        <f>(T247-BU247*(BZ247+CA247)/1000)</f>
        <v>0</v>
      </c>
      <c r="Y247">
        <f>(-G247*44100)</f>
        <v>0</v>
      </c>
      <c r="Z247">
        <f>2*29.3*N247*0.92*(CB247-S247)</f>
        <v>0</v>
      </c>
      <c r="AA247">
        <f>2*0.95*5.67E-8*(((CB247+$B$7)+273)^4-(S247+273)^4)</f>
        <v>0</v>
      </c>
      <c r="AB247">
        <f>Q247+AA247+Y247+Z247</f>
        <v>0</v>
      </c>
      <c r="AC247">
        <v>0</v>
      </c>
      <c r="AD247">
        <v>0</v>
      </c>
      <c r="AE247">
        <f>IF(AC247*$H$13&gt;=AG247,1.0,(AG247/(AG247-AC247*$H$13)))</f>
        <v>0</v>
      </c>
      <c r="AF247">
        <f>(AE247-1)*100</f>
        <v>0</v>
      </c>
      <c r="AG247">
        <f>MAX(0,($B$13+$C$13*CG247)/(1+$D$13*CG247)*BZ247/(CB247+273)*$E$13)</f>
        <v>0</v>
      </c>
      <c r="AH247" t="s">
        <v>271</v>
      </c>
      <c r="AI247" t="s">
        <v>271</v>
      </c>
      <c r="AJ247">
        <v>0</v>
      </c>
      <c r="AK247">
        <v>0</v>
      </c>
      <c r="AL247">
        <f>AK247-AJ247</f>
        <v>0</v>
      </c>
      <c r="AM247">
        <f>AL247/AK247</f>
        <v>0</v>
      </c>
      <c r="AN247">
        <v>0</v>
      </c>
      <c r="AO247" t="s">
        <v>271</v>
      </c>
      <c r="AP247" t="s">
        <v>271</v>
      </c>
      <c r="AQ247">
        <v>0</v>
      </c>
      <c r="AR247">
        <v>0</v>
      </c>
      <c r="AS247">
        <f>1-AQ247/AR247</f>
        <v>0</v>
      </c>
      <c r="AT247">
        <v>0.5</v>
      </c>
      <c r="AU247">
        <f>BK247</f>
        <v>0</v>
      </c>
      <c r="AV247">
        <f>H247</f>
        <v>0</v>
      </c>
      <c r="AW247">
        <f>AS247*AT247*AU247</f>
        <v>0</v>
      </c>
      <c r="AX247">
        <f>BC247/AR247</f>
        <v>0</v>
      </c>
      <c r="AY247">
        <f>(AV247-AN247)/AU247</f>
        <v>0</v>
      </c>
      <c r="AZ247">
        <f>(AK247-AR247)/AR247</f>
        <v>0</v>
      </c>
      <c r="BA247" t="s">
        <v>271</v>
      </c>
      <c r="BB247">
        <v>0</v>
      </c>
      <c r="BC247">
        <f>AR247-BB247</f>
        <v>0</v>
      </c>
      <c r="BD247">
        <f>(AR247-AQ247)/(AR247-BB247)</f>
        <v>0</v>
      </c>
      <c r="BE247">
        <f>(AK247-AR247)/(AK247-BB247)</f>
        <v>0</v>
      </c>
      <c r="BF247">
        <f>(AR247-AQ247)/(AR247-AJ247)</f>
        <v>0</v>
      </c>
      <c r="BG247">
        <f>(AK247-AR247)/(AK247-AJ247)</f>
        <v>0</v>
      </c>
      <c r="BH247">
        <f>(BD247*BB247/AQ247)</f>
        <v>0</v>
      </c>
      <c r="BI247">
        <f>(1-BH247)</f>
        <v>0</v>
      </c>
      <c r="BJ247">
        <f>$B$11*CH247+$C$11*CI247+$F$11*CJ247*(1-CM247)</f>
        <v>0</v>
      </c>
      <c r="BK247">
        <f>BJ247*BL247</f>
        <v>0</v>
      </c>
      <c r="BL247">
        <f>($B$11*$D$9+$C$11*$D$9+$F$11*((CW247+CO247)/MAX(CW247+CO247+CX247, 0.1)*$I$9+CX247/MAX(CW247+CO247+CX247, 0.1)*$J$9))/($B$11+$C$11+$F$11)</f>
        <v>0</v>
      </c>
      <c r="BM247">
        <f>($B$11*$K$9+$C$11*$K$9+$F$11*((CW247+CO247)/MAX(CW247+CO247+CX247, 0.1)*$P$9+CX247/MAX(CW247+CO247+CX247, 0.1)*$Q$9))/($B$11+$C$11+$F$11)</f>
        <v>0</v>
      </c>
      <c r="BN247">
        <v>6</v>
      </c>
      <c r="BO247">
        <v>0.5</v>
      </c>
      <c r="BP247" t="s">
        <v>272</v>
      </c>
      <c r="BQ247">
        <v>2</v>
      </c>
      <c r="BR247">
        <v>1604418688.6</v>
      </c>
      <c r="BS247">
        <v>726.406</v>
      </c>
      <c r="BT247">
        <v>772.628</v>
      </c>
      <c r="BU247">
        <v>21.6898</v>
      </c>
      <c r="BV247">
        <v>19.9699</v>
      </c>
      <c r="BW247">
        <v>726.272</v>
      </c>
      <c r="BX247">
        <v>21.3626</v>
      </c>
      <c r="BY247">
        <v>500.081</v>
      </c>
      <c r="BZ247">
        <v>100.531</v>
      </c>
      <c r="CA247">
        <v>0.100148</v>
      </c>
      <c r="CB247">
        <v>25.1547</v>
      </c>
      <c r="CC247">
        <v>24.9983</v>
      </c>
      <c r="CD247">
        <v>999.9</v>
      </c>
      <c r="CE247">
        <v>0</v>
      </c>
      <c r="CF247">
        <v>0</v>
      </c>
      <c r="CG247">
        <v>9997.5</v>
      </c>
      <c r="CH247">
        <v>0</v>
      </c>
      <c r="CI247">
        <v>1.06395</v>
      </c>
      <c r="CJ247">
        <v>1199.99</v>
      </c>
      <c r="CK247">
        <v>0.967003</v>
      </c>
      <c r="CL247">
        <v>0.0329973</v>
      </c>
      <c r="CM247">
        <v>0</v>
      </c>
      <c r="CN247">
        <v>2.4354</v>
      </c>
      <c r="CO247">
        <v>0</v>
      </c>
      <c r="CP247">
        <v>9827.46</v>
      </c>
      <c r="CQ247">
        <v>11401.3</v>
      </c>
      <c r="CR247">
        <v>38.062</v>
      </c>
      <c r="CS247">
        <v>41.187</v>
      </c>
      <c r="CT247">
        <v>39.5</v>
      </c>
      <c r="CU247">
        <v>39.875</v>
      </c>
      <c r="CV247">
        <v>38.375</v>
      </c>
      <c r="CW247">
        <v>1160.39</v>
      </c>
      <c r="CX247">
        <v>39.6</v>
      </c>
      <c r="CY247">
        <v>0</v>
      </c>
      <c r="CZ247">
        <v>1604418688.7</v>
      </c>
      <c r="DA247">
        <v>0</v>
      </c>
      <c r="DB247">
        <v>2.544432</v>
      </c>
      <c r="DC247">
        <v>-0.606223084541464</v>
      </c>
      <c r="DD247">
        <v>363.357692262752</v>
      </c>
      <c r="DE247">
        <v>9783.8776</v>
      </c>
      <c r="DF247">
        <v>15</v>
      </c>
      <c r="DG247">
        <v>1604417947.1</v>
      </c>
      <c r="DH247" t="s">
        <v>273</v>
      </c>
      <c r="DI247">
        <v>1604417940.1</v>
      </c>
      <c r="DJ247">
        <v>1604417947.1</v>
      </c>
      <c r="DK247">
        <v>1</v>
      </c>
      <c r="DL247">
        <v>-0.134</v>
      </c>
      <c r="DM247">
        <v>0.013</v>
      </c>
      <c r="DN247">
        <v>0.037</v>
      </c>
      <c r="DO247">
        <v>0.31</v>
      </c>
      <c r="DP247">
        <v>420</v>
      </c>
      <c r="DQ247">
        <v>20</v>
      </c>
      <c r="DR247">
        <v>0.08</v>
      </c>
      <c r="DS247">
        <v>0.06</v>
      </c>
      <c r="DT247">
        <v>0</v>
      </c>
      <c r="DU247">
        <v>0</v>
      </c>
      <c r="DV247" t="s">
        <v>274</v>
      </c>
      <c r="DW247">
        <v>100</v>
      </c>
      <c r="DX247">
        <v>100</v>
      </c>
      <c r="DY247">
        <v>0.134</v>
      </c>
      <c r="DZ247">
        <v>0.3272</v>
      </c>
      <c r="EA247">
        <v>-0.278027610152098</v>
      </c>
      <c r="EB247">
        <v>0.00106189765250334</v>
      </c>
      <c r="EC247">
        <v>-8.23004791133579e-07</v>
      </c>
      <c r="ED247">
        <v>1.95222372915411e-10</v>
      </c>
      <c r="EE247">
        <v>0.0605696754882689</v>
      </c>
      <c r="EF247">
        <v>0.0242991256848972</v>
      </c>
      <c r="EG247">
        <v>-0.00102667963148939</v>
      </c>
      <c r="EH247">
        <v>2.21636158600722e-05</v>
      </c>
      <c r="EI247">
        <v>2</v>
      </c>
      <c r="EJ247">
        <v>2037</v>
      </c>
      <c r="EK247">
        <v>1</v>
      </c>
      <c r="EL247">
        <v>24</v>
      </c>
      <c r="EM247">
        <v>12.5</v>
      </c>
      <c r="EN247">
        <v>12.4</v>
      </c>
      <c r="EO247">
        <v>2</v>
      </c>
      <c r="EP247">
        <v>511.64</v>
      </c>
      <c r="EQ247">
        <v>528.097</v>
      </c>
      <c r="ER247">
        <v>22.8421</v>
      </c>
      <c r="ES247">
        <v>25.4126</v>
      </c>
      <c r="ET247">
        <v>29.9999</v>
      </c>
      <c r="EU247">
        <v>25.2936</v>
      </c>
      <c r="EV247">
        <v>25.26</v>
      </c>
      <c r="EW247">
        <v>34.3132</v>
      </c>
      <c r="EX247">
        <v>26.8481</v>
      </c>
      <c r="EY247">
        <v>100</v>
      </c>
      <c r="EZ247">
        <v>22.844</v>
      </c>
      <c r="FA247">
        <v>783.37</v>
      </c>
      <c r="FB247">
        <v>20</v>
      </c>
      <c r="FC247">
        <v>102.333</v>
      </c>
      <c r="FD247">
        <v>102.105</v>
      </c>
    </row>
    <row r="248" spans="1:160">
      <c r="A248">
        <v>232</v>
      </c>
      <c r="B248">
        <v>1604418690.6</v>
      </c>
      <c r="C248">
        <v>461.5</v>
      </c>
      <c r="D248" t="s">
        <v>735</v>
      </c>
      <c r="E248" t="s">
        <v>736</v>
      </c>
      <c r="F248">
        <v>1604418690.6</v>
      </c>
      <c r="G248">
        <f>BY248*AE248*(BU248-BV248)/(100*BN248*(1000-AE248*BU248))</f>
        <v>0</v>
      </c>
      <c r="H248">
        <f>BY248*AE248*(BT248-BS248*(1000-AE248*BV248)/(1000-AE248*BU248))/(100*BN248)</f>
        <v>0</v>
      </c>
      <c r="I248">
        <f>BS248 - IF(AE248&gt;1, H248*BN248*100.0/(AG248*CG248), 0)</f>
        <v>0</v>
      </c>
      <c r="J248">
        <f>((P248-G248/2)*I248-H248)/(P248+G248/2)</f>
        <v>0</v>
      </c>
      <c r="K248">
        <f>J248*(BZ248+CA248)/1000.0</f>
        <v>0</v>
      </c>
      <c r="L248">
        <f>(BS248 - IF(AE248&gt;1, H248*BN248*100.0/(AG248*CG248), 0))*(BZ248+CA248)/1000.0</f>
        <v>0</v>
      </c>
      <c r="M248">
        <f>2.0/((1/O248-1/N248)+SIGN(O248)*SQRT((1/O248-1/N248)*(1/O248-1/N248) + 4*BO248/((BO248+1)*(BO248+1))*(2*1/O248*1/N248-1/N248*1/N248)))</f>
        <v>0</v>
      </c>
      <c r="N248">
        <f>IF(LEFT(BP248,1)&lt;&gt;"0",IF(LEFT(BP248,1)="1",3.0,BQ248),$D$5+$E$5*(CG248*BZ248/($K$5*1000))+$F$5*(CG248*BZ248/($K$5*1000))*MAX(MIN(BN248,$J$5),$I$5)*MAX(MIN(BN248,$J$5),$I$5)+$G$5*MAX(MIN(BN248,$J$5),$I$5)*(CG248*BZ248/($K$5*1000))+$H$5*(CG248*BZ248/($K$5*1000))*(CG248*BZ248/($K$5*1000)))</f>
        <v>0</v>
      </c>
      <c r="O248">
        <f>G248*(1000-(1000*0.61365*exp(17.502*S248/(240.97+S248))/(BZ248+CA248)+BU248)/2)/(1000*0.61365*exp(17.502*S248/(240.97+S248))/(BZ248+CA248)-BU248)</f>
        <v>0</v>
      </c>
      <c r="P248">
        <f>1/((BO248+1)/(M248/1.6)+1/(N248/1.37)) + BO248/((BO248+1)/(M248/1.6) + BO248/(N248/1.37))</f>
        <v>0</v>
      </c>
      <c r="Q248">
        <f>(BK248*BM248)</f>
        <v>0</v>
      </c>
      <c r="R248">
        <f>(CB248+(Q248+2*0.95*5.67E-8*(((CB248+$B$7)+273)^4-(CB248+273)^4)-44100*G248)/(1.84*29.3*N248+8*0.95*5.67E-8*(CB248+273)^3))</f>
        <v>0</v>
      </c>
      <c r="S248">
        <f>($C$7*CC248+$D$7*CD248+$E$7*R248)</f>
        <v>0</v>
      </c>
      <c r="T248">
        <f>0.61365*exp(17.502*S248/(240.97+S248))</f>
        <v>0</v>
      </c>
      <c r="U248">
        <f>(V248/W248*100)</f>
        <v>0</v>
      </c>
      <c r="V248">
        <f>BU248*(BZ248+CA248)/1000</f>
        <v>0</v>
      </c>
      <c r="W248">
        <f>0.61365*exp(17.502*CB248/(240.97+CB248))</f>
        <v>0</v>
      </c>
      <c r="X248">
        <f>(T248-BU248*(BZ248+CA248)/1000)</f>
        <v>0</v>
      </c>
      <c r="Y248">
        <f>(-G248*44100)</f>
        <v>0</v>
      </c>
      <c r="Z248">
        <f>2*29.3*N248*0.92*(CB248-S248)</f>
        <v>0</v>
      </c>
      <c r="AA248">
        <f>2*0.95*5.67E-8*(((CB248+$B$7)+273)^4-(S248+273)^4)</f>
        <v>0</v>
      </c>
      <c r="AB248">
        <f>Q248+AA248+Y248+Z248</f>
        <v>0</v>
      </c>
      <c r="AC248">
        <v>0</v>
      </c>
      <c r="AD248">
        <v>0</v>
      </c>
      <c r="AE248">
        <f>IF(AC248*$H$13&gt;=AG248,1.0,(AG248/(AG248-AC248*$H$13)))</f>
        <v>0</v>
      </c>
      <c r="AF248">
        <f>(AE248-1)*100</f>
        <v>0</v>
      </c>
      <c r="AG248">
        <f>MAX(0,($B$13+$C$13*CG248)/(1+$D$13*CG248)*BZ248/(CB248+273)*$E$13)</f>
        <v>0</v>
      </c>
      <c r="AH248" t="s">
        <v>271</v>
      </c>
      <c r="AI248" t="s">
        <v>271</v>
      </c>
      <c r="AJ248">
        <v>0</v>
      </c>
      <c r="AK248">
        <v>0</v>
      </c>
      <c r="AL248">
        <f>AK248-AJ248</f>
        <v>0</v>
      </c>
      <c r="AM248">
        <f>AL248/AK248</f>
        <v>0</v>
      </c>
      <c r="AN248">
        <v>0</v>
      </c>
      <c r="AO248" t="s">
        <v>271</v>
      </c>
      <c r="AP248" t="s">
        <v>271</v>
      </c>
      <c r="AQ248">
        <v>0</v>
      </c>
      <c r="AR248">
        <v>0</v>
      </c>
      <c r="AS248">
        <f>1-AQ248/AR248</f>
        <v>0</v>
      </c>
      <c r="AT248">
        <v>0.5</v>
      </c>
      <c r="AU248">
        <f>BK248</f>
        <v>0</v>
      </c>
      <c r="AV248">
        <f>H248</f>
        <v>0</v>
      </c>
      <c r="AW248">
        <f>AS248*AT248*AU248</f>
        <v>0</v>
      </c>
      <c r="AX248">
        <f>BC248/AR248</f>
        <v>0</v>
      </c>
      <c r="AY248">
        <f>(AV248-AN248)/AU248</f>
        <v>0</v>
      </c>
      <c r="AZ248">
        <f>(AK248-AR248)/AR248</f>
        <v>0</v>
      </c>
      <c r="BA248" t="s">
        <v>271</v>
      </c>
      <c r="BB248">
        <v>0</v>
      </c>
      <c r="BC248">
        <f>AR248-BB248</f>
        <v>0</v>
      </c>
      <c r="BD248">
        <f>(AR248-AQ248)/(AR248-BB248)</f>
        <v>0</v>
      </c>
      <c r="BE248">
        <f>(AK248-AR248)/(AK248-BB248)</f>
        <v>0</v>
      </c>
      <c r="BF248">
        <f>(AR248-AQ248)/(AR248-AJ248)</f>
        <v>0</v>
      </c>
      <c r="BG248">
        <f>(AK248-AR248)/(AK248-AJ248)</f>
        <v>0</v>
      </c>
      <c r="BH248">
        <f>(BD248*BB248/AQ248)</f>
        <v>0</v>
      </c>
      <c r="BI248">
        <f>(1-BH248)</f>
        <v>0</v>
      </c>
      <c r="BJ248">
        <f>$B$11*CH248+$C$11*CI248+$F$11*CJ248*(1-CM248)</f>
        <v>0</v>
      </c>
      <c r="BK248">
        <f>BJ248*BL248</f>
        <v>0</v>
      </c>
      <c r="BL248">
        <f>($B$11*$D$9+$C$11*$D$9+$F$11*((CW248+CO248)/MAX(CW248+CO248+CX248, 0.1)*$I$9+CX248/MAX(CW248+CO248+CX248, 0.1)*$J$9))/($B$11+$C$11+$F$11)</f>
        <v>0</v>
      </c>
      <c r="BM248">
        <f>($B$11*$K$9+$C$11*$K$9+$F$11*((CW248+CO248)/MAX(CW248+CO248+CX248, 0.1)*$P$9+CX248/MAX(CW248+CO248+CX248, 0.1)*$Q$9))/($B$11+$C$11+$F$11)</f>
        <v>0</v>
      </c>
      <c r="BN248">
        <v>6</v>
      </c>
      <c r="BO248">
        <v>0.5</v>
      </c>
      <c r="BP248" t="s">
        <v>272</v>
      </c>
      <c r="BQ248">
        <v>2</v>
      </c>
      <c r="BR248">
        <v>1604418690.6</v>
      </c>
      <c r="BS248">
        <v>729.663</v>
      </c>
      <c r="BT248">
        <v>776.135</v>
      </c>
      <c r="BU248">
        <v>21.6896</v>
      </c>
      <c r="BV248">
        <v>19.9694</v>
      </c>
      <c r="BW248">
        <v>729.529</v>
      </c>
      <c r="BX248">
        <v>21.3624</v>
      </c>
      <c r="BY248">
        <v>500.019</v>
      </c>
      <c r="BZ248">
        <v>100.53</v>
      </c>
      <c r="CA248">
        <v>0.100046</v>
      </c>
      <c r="CB248">
        <v>25.1552</v>
      </c>
      <c r="CC248">
        <v>25.0007</v>
      </c>
      <c r="CD248">
        <v>999.9</v>
      </c>
      <c r="CE248">
        <v>0</v>
      </c>
      <c r="CF248">
        <v>0</v>
      </c>
      <c r="CG248">
        <v>9972.5</v>
      </c>
      <c r="CH248">
        <v>0</v>
      </c>
      <c r="CI248">
        <v>1.06395</v>
      </c>
      <c r="CJ248">
        <v>1200.3</v>
      </c>
      <c r="CK248">
        <v>0.967011</v>
      </c>
      <c r="CL248">
        <v>0.032989</v>
      </c>
      <c r="CM248">
        <v>0</v>
      </c>
      <c r="CN248">
        <v>2.9464</v>
      </c>
      <c r="CO248">
        <v>0</v>
      </c>
      <c r="CP248">
        <v>9840.93</v>
      </c>
      <c r="CQ248">
        <v>11404.3</v>
      </c>
      <c r="CR248">
        <v>38.062</v>
      </c>
      <c r="CS248">
        <v>41.187</v>
      </c>
      <c r="CT248">
        <v>39.5</v>
      </c>
      <c r="CU248">
        <v>39.875</v>
      </c>
      <c r="CV248">
        <v>38.375</v>
      </c>
      <c r="CW248">
        <v>1160.7</v>
      </c>
      <c r="CX248">
        <v>39.6</v>
      </c>
      <c r="CY248">
        <v>0</v>
      </c>
      <c r="CZ248">
        <v>1604418690.5</v>
      </c>
      <c r="DA248">
        <v>0</v>
      </c>
      <c r="DB248">
        <v>2.55402307692308</v>
      </c>
      <c r="DC248">
        <v>-0.145757270080051</v>
      </c>
      <c r="DD248">
        <v>364.655725954222</v>
      </c>
      <c r="DE248">
        <v>9793.08076923077</v>
      </c>
      <c r="DF248">
        <v>15</v>
      </c>
      <c r="DG248">
        <v>1604417947.1</v>
      </c>
      <c r="DH248" t="s">
        <v>273</v>
      </c>
      <c r="DI248">
        <v>1604417940.1</v>
      </c>
      <c r="DJ248">
        <v>1604417947.1</v>
      </c>
      <c r="DK248">
        <v>1</v>
      </c>
      <c r="DL248">
        <v>-0.134</v>
      </c>
      <c r="DM248">
        <v>0.013</v>
      </c>
      <c r="DN248">
        <v>0.037</v>
      </c>
      <c r="DO248">
        <v>0.31</v>
      </c>
      <c r="DP248">
        <v>420</v>
      </c>
      <c r="DQ248">
        <v>20</v>
      </c>
      <c r="DR248">
        <v>0.08</v>
      </c>
      <c r="DS248">
        <v>0.06</v>
      </c>
      <c r="DT248">
        <v>0</v>
      </c>
      <c r="DU248">
        <v>0</v>
      </c>
      <c r="DV248" t="s">
        <v>274</v>
      </c>
      <c r="DW248">
        <v>100</v>
      </c>
      <c r="DX248">
        <v>100</v>
      </c>
      <c r="DY248">
        <v>0.134</v>
      </c>
      <c r="DZ248">
        <v>0.3272</v>
      </c>
      <c r="EA248">
        <v>-0.278027610152098</v>
      </c>
      <c r="EB248">
        <v>0.00106189765250334</v>
      </c>
      <c r="EC248">
        <v>-8.23004791133579e-07</v>
      </c>
      <c r="ED248">
        <v>1.95222372915411e-10</v>
      </c>
      <c r="EE248">
        <v>0.0605696754882689</v>
      </c>
      <c r="EF248">
        <v>0.0242991256848972</v>
      </c>
      <c r="EG248">
        <v>-0.00102667963148939</v>
      </c>
      <c r="EH248">
        <v>2.21636158600722e-05</v>
      </c>
      <c r="EI248">
        <v>2</v>
      </c>
      <c r="EJ248">
        <v>2037</v>
      </c>
      <c r="EK248">
        <v>1</v>
      </c>
      <c r="EL248">
        <v>24</v>
      </c>
      <c r="EM248">
        <v>12.5</v>
      </c>
      <c r="EN248">
        <v>12.4</v>
      </c>
      <c r="EO248">
        <v>2</v>
      </c>
      <c r="EP248">
        <v>511.594</v>
      </c>
      <c r="EQ248">
        <v>528.048</v>
      </c>
      <c r="ER248">
        <v>22.8437</v>
      </c>
      <c r="ES248">
        <v>25.4115</v>
      </c>
      <c r="ET248">
        <v>29.9999</v>
      </c>
      <c r="EU248">
        <v>25.2931</v>
      </c>
      <c r="EV248">
        <v>25.259</v>
      </c>
      <c r="EW248">
        <v>34.4387</v>
      </c>
      <c r="EX248">
        <v>26.8481</v>
      </c>
      <c r="EY248">
        <v>100</v>
      </c>
      <c r="EZ248">
        <v>22.844</v>
      </c>
      <c r="FA248">
        <v>788.38</v>
      </c>
      <c r="FB248">
        <v>20</v>
      </c>
      <c r="FC248">
        <v>102.334</v>
      </c>
      <c r="FD248">
        <v>102.106</v>
      </c>
    </row>
    <row r="249" spans="1:160">
      <c r="A249">
        <v>233</v>
      </c>
      <c r="B249">
        <v>1604418692.6</v>
      </c>
      <c r="C249">
        <v>463.5</v>
      </c>
      <c r="D249" t="s">
        <v>737</v>
      </c>
      <c r="E249" t="s">
        <v>738</v>
      </c>
      <c r="F249">
        <v>1604418692.6</v>
      </c>
      <c r="G249">
        <f>BY249*AE249*(BU249-BV249)/(100*BN249*(1000-AE249*BU249))</f>
        <v>0</v>
      </c>
      <c r="H249">
        <f>BY249*AE249*(BT249-BS249*(1000-AE249*BV249)/(1000-AE249*BU249))/(100*BN249)</f>
        <v>0</v>
      </c>
      <c r="I249">
        <f>BS249 - IF(AE249&gt;1, H249*BN249*100.0/(AG249*CG249), 0)</f>
        <v>0</v>
      </c>
      <c r="J249">
        <f>((P249-G249/2)*I249-H249)/(P249+G249/2)</f>
        <v>0</v>
      </c>
      <c r="K249">
        <f>J249*(BZ249+CA249)/1000.0</f>
        <v>0</v>
      </c>
      <c r="L249">
        <f>(BS249 - IF(AE249&gt;1, H249*BN249*100.0/(AG249*CG249), 0))*(BZ249+CA249)/1000.0</f>
        <v>0</v>
      </c>
      <c r="M249">
        <f>2.0/((1/O249-1/N249)+SIGN(O249)*SQRT((1/O249-1/N249)*(1/O249-1/N249) + 4*BO249/((BO249+1)*(BO249+1))*(2*1/O249*1/N249-1/N249*1/N249)))</f>
        <v>0</v>
      </c>
      <c r="N249">
        <f>IF(LEFT(BP249,1)&lt;&gt;"0",IF(LEFT(BP249,1)="1",3.0,BQ249),$D$5+$E$5*(CG249*BZ249/($K$5*1000))+$F$5*(CG249*BZ249/($K$5*1000))*MAX(MIN(BN249,$J$5),$I$5)*MAX(MIN(BN249,$J$5),$I$5)+$G$5*MAX(MIN(BN249,$J$5),$I$5)*(CG249*BZ249/($K$5*1000))+$H$5*(CG249*BZ249/($K$5*1000))*(CG249*BZ249/($K$5*1000)))</f>
        <v>0</v>
      </c>
      <c r="O249">
        <f>G249*(1000-(1000*0.61365*exp(17.502*S249/(240.97+S249))/(BZ249+CA249)+BU249)/2)/(1000*0.61365*exp(17.502*S249/(240.97+S249))/(BZ249+CA249)-BU249)</f>
        <v>0</v>
      </c>
      <c r="P249">
        <f>1/((BO249+1)/(M249/1.6)+1/(N249/1.37)) + BO249/((BO249+1)/(M249/1.6) + BO249/(N249/1.37))</f>
        <v>0</v>
      </c>
      <c r="Q249">
        <f>(BK249*BM249)</f>
        <v>0</v>
      </c>
      <c r="R249">
        <f>(CB249+(Q249+2*0.95*5.67E-8*(((CB249+$B$7)+273)^4-(CB249+273)^4)-44100*G249)/(1.84*29.3*N249+8*0.95*5.67E-8*(CB249+273)^3))</f>
        <v>0</v>
      </c>
      <c r="S249">
        <f>($C$7*CC249+$D$7*CD249+$E$7*R249)</f>
        <v>0</v>
      </c>
      <c r="T249">
        <f>0.61365*exp(17.502*S249/(240.97+S249))</f>
        <v>0</v>
      </c>
      <c r="U249">
        <f>(V249/W249*100)</f>
        <v>0</v>
      </c>
      <c r="V249">
        <f>BU249*(BZ249+CA249)/1000</f>
        <v>0</v>
      </c>
      <c r="W249">
        <f>0.61365*exp(17.502*CB249/(240.97+CB249))</f>
        <v>0</v>
      </c>
      <c r="X249">
        <f>(T249-BU249*(BZ249+CA249)/1000)</f>
        <v>0</v>
      </c>
      <c r="Y249">
        <f>(-G249*44100)</f>
        <v>0</v>
      </c>
      <c r="Z249">
        <f>2*29.3*N249*0.92*(CB249-S249)</f>
        <v>0</v>
      </c>
      <c r="AA249">
        <f>2*0.95*5.67E-8*(((CB249+$B$7)+273)^4-(S249+273)^4)</f>
        <v>0</v>
      </c>
      <c r="AB249">
        <f>Q249+AA249+Y249+Z249</f>
        <v>0</v>
      </c>
      <c r="AC249">
        <v>0</v>
      </c>
      <c r="AD249">
        <v>0</v>
      </c>
      <c r="AE249">
        <f>IF(AC249*$H$13&gt;=AG249,1.0,(AG249/(AG249-AC249*$H$13)))</f>
        <v>0</v>
      </c>
      <c r="AF249">
        <f>(AE249-1)*100</f>
        <v>0</v>
      </c>
      <c r="AG249">
        <f>MAX(0,($B$13+$C$13*CG249)/(1+$D$13*CG249)*BZ249/(CB249+273)*$E$13)</f>
        <v>0</v>
      </c>
      <c r="AH249" t="s">
        <v>271</v>
      </c>
      <c r="AI249" t="s">
        <v>271</v>
      </c>
      <c r="AJ249">
        <v>0</v>
      </c>
      <c r="AK249">
        <v>0</v>
      </c>
      <c r="AL249">
        <f>AK249-AJ249</f>
        <v>0</v>
      </c>
      <c r="AM249">
        <f>AL249/AK249</f>
        <v>0</v>
      </c>
      <c r="AN249">
        <v>0</v>
      </c>
      <c r="AO249" t="s">
        <v>271</v>
      </c>
      <c r="AP249" t="s">
        <v>271</v>
      </c>
      <c r="AQ249">
        <v>0</v>
      </c>
      <c r="AR249">
        <v>0</v>
      </c>
      <c r="AS249">
        <f>1-AQ249/AR249</f>
        <v>0</v>
      </c>
      <c r="AT249">
        <v>0.5</v>
      </c>
      <c r="AU249">
        <f>BK249</f>
        <v>0</v>
      </c>
      <c r="AV249">
        <f>H249</f>
        <v>0</v>
      </c>
      <c r="AW249">
        <f>AS249*AT249*AU249</f>
        <v>0</v>
      </c>
      <c r="AX249">
        <f>BC249/AR249</f>
        <v>0</v>
      </c>
      <c r="AY249">
        <f>(AV249-AN249)/AU249</f>
        <v>0</v>
      </c>
      <c r="AZ249">
        <f>(AK249-AR249)/AR249</f>
        <v>0</v>
      </c>
      <c r="BA249" t="s">
        <v>271</v>
      </c>
      <c r="BB249">
        <v>0</v>
      </c>
      <c r="BC249">
        <f>AR249-BB249</f>
        <v>0</v>
      </c>
      <c r="BD249">
        <f>(AR249-AQ249)/(AR249-BB249)</f>
        <v>0</v>
      </c>
      <c r="BE249">
        <f>(AK249-AR249)/(AK249-BB249)</f>
        <v>0</v>
      </c>
      <c r="BF249">
        <f>(AR249-AQ249)/(AR249-AJ249)</f>
        <v>0</v>
      </c>
      <c r="BG249">
        <f>(AK249-AR249)/(AK249-AJ249)</f>
        <v>0</v>
      </c>
      <c r="BH249">
        <f>(BD249*BB249/AQ249)</f>
        <v>0</v>
      </c>
      <c r="BI249">
        <f>(1-BH249)</f>
        <v>0</v>
      </c>
      <c r="BJ249">
        <f>$B$11*CH249+$C$11*CI249+$F$11*CJ249*(1-CM249)</f>
        <v>0</v>
      </c>
      <c r="BK249">
        <f>BJ249*BL249</f>
        <v>0</v>
      </c>
      <c r="BL249">
        <f>($B$11*$D$9+$C$11*$D$9+$F$11*((CW249+CO249)/MAX(CW249+CO249+CX249, 0.1)*$I$9+CX249/MAX(CW249+CO249+CX249, 0.1)*$J$9))/($B$11+$C$11+$F$11)</f>
        <v>0</v>
      </c>
      <c r="BM249">
        <f>($B$11*$K$9+$C$11*$K$9+$F$11*((CW249+CO249)/MAX(CW249+CO249+CX249, 0.1)*$P$9+CX249/MAX(CW249+CO249+CX249, 0.1)*$Q$9))/($B$11+$C$11+$F$11)</f>
        <v>0</v>
      </c>
      <c r="BN249">
        <v>6</v>
      </c>
      <c r="BO249">
        <v>0.5</v>
      </c>
      <c r="BP249" t="s">
        <v>272</v>
      </c>
      <c r="BQ249">
        <v>2</v>
      </c>
      <c r="BR249">
        <v>1604418692.6</v>
      </c>
      <c r="BS249">
        <v>732.922</v>
      </c>
      <c r="BT249">
        <v>779.416</v>
      </c>
      <c r="BU249">
        <v>21.6898</v>
      </c>
      <c r="BV249">
        <v>19.9691</v>
      </c>
      <c r="BW249">
        <v>732.787</v>
      </c>
      <c r="BX249">
        <v>21.3626</v>
      </c>
      <c r="BY249">
        <v>500.022</v>
      </c>
      <c r="BZ249">
        <v>100.53</v>
      </c>
      <c r="CA249">
        <v>0.100203</v>
      </c>
      <c r="CB249">
        <v>25.1568</v>
      </c>
      <c r="CC249">
        <v>24.9995</v>
      </c>
      <c r="CD249">
        <v>999.9</v>
      </c>
      <c r="CE249">
        <v>0</v>
      </c>
      <c r="CF249">
        <v>0</v>
      </c>
      <c r="CG249">
        <v>9973.75</v>
      </c>
      <c r="CH249">
        <v>0</v>
      </c>
      <c r="CI249">
        <v>1.06395</v>
      </c>
      <c r="CJ249">
        <v>1199.99</v>
      </c>
      <c r="CK249">
        <v>0.967003</v>
      </c>
      <c r="CL249">
        <v>0.0329973</v>
      </c>
      <c r="CM249">
        <v>0</v>
      </c>
      <c r="CN249">
        <v>2.884</v>
      </c>
      <c r="CO249">
        <v>0</v>
      </c>
      <c r="CP249">
        <v>9848.57</v>
      </c>
      <c r="CQ249">
        <v>11401.4</v>
      </c>
      <c r="CR249">
        <v>38.062</v>
      </c>
      <c r="CS249">
        <v>41.187</v>
      </c>
      <c r="CT249">
        <v>39.5</v>
      </c>
      <c r="CU249">
        <v>39.875</v>
      </c>
      <c r="CV249">
        <v>38.312</v>
      </c>
      <c r="CW249">
        <v>1160.39</v>
      </c>
      <c r="CX249">
        <v>39.6</v>
      </c>
      <c r="CY249">
        <v>0</v>
      </c>
      <c r="CZ249">
        <v>1604418692.3</v>
      </c>
      <c r="DA249">
        <v>0</v>
      </c>
      <c r="DB249">
        <v>2.54618</v>
      </c>
      <c r="DC249">
        <v>-0.11048462605624</v>
      </c>
      <c r="DD249">
        <v>365.983846705883</v>
      </c>
      <c r="DE249">
        <v>9805.6652</v>
      </c>
      <c r="DF249">
        <v>15</v>
      </c>
      <c r="DG249">
        <v>1604417947.1</v>
      </c>
      <c r="DH249" t="s">
        <v>273</v>
      </c>
      <c r="DI249">
        <v>1604417940.1</v>
      </c>
      <c r="DJ249">
        <v>1604417947.1</v>
      </c>
      <c r="DK249">
        <v>1</v>
      </c>
      <c r="DL249">
        <v>-0.134</v>
      </c>
      <c r="DM249">
        <v>0.013</v>
      </c>
      <c r="DN249">
        <v>0.037</v>
      </c>
      <c r="DO249">
        <v>0.31</v>
      </c>
      <c r="DP249">
        <v>420</v>
      </c>
      <c r="DQ249">
        <v>20</v>
      </c>
      <c r="DR249">
        <v>0.08</v>
      </c>
      <c r="DS249">
        <v>0.06</v>
      </c>
      <c r="DT249">
        <v>0</v>
      </c>
      <c r="DU249">
        <v>0</v>
      </c>
      <c r="DV249" t="s">
        <v>274</v>
      </c>
      <c r="DW249">
        <v>100</v>
      </c>
      <c r="DX249">
        <v>100</v>
      </c>
      <c r="DY249">
        <v>0.135</v>
      </c>
      <c r="DZ249">
        <v>0.3272</v>
      </c>
      <c r="EA249">
        <v>-0.278027610152098</v>
      </c>
      <c r="EB249">
        <v>0.00106189765250334</v>
      </c>
      <c r="EC249">
        <v>-8.23004791133579e-07</v>
      </c>
      <c r="ED249">
        <v>1.95222372915411e-10</v>
      </c>
      <c r="EE249">
        <v>0.0605696754882689</v>
      </c>
      <c r="EF249">
        <v>0.0242991256848972</v>
      </c>
      <c r="EG249">
        <v>-0.00102667963148939</v>
      </c>
      <c r="EH249">
        <v>2.21636158600722e-05</v>
      </c>
      <c r="EI249">
        <v>2</v>
      </c>
      <c r="EJ249">
        <v>2037</v>
      </c>
      <c r="EK249">
        <v>1</v>
      </c>
      <c r="EL249">
        <v>24</v>
      </c>
      <c r="EM249">
        <v>12.5</v>
      </c>
      <c r="EN249">
        <v>12.4</v>
      </c>
      <c r="EO249">
        <v>2</v>
      </c>
      <c r="EP249">
        <v>511.57</v>
      </c>
      <c r="EQ249">
        <v>528.065</v>
      </c>
      <c r="ER249">
        <v>22.8446</v>
      </c>
      <c r="ES249">
        <v>25.411</v>
      </c>
      <c r="ET249">
        <v>29.9999</v>
      </c>
      <c r="EU249">
        <v>25.292</v>
      </c>
      <c r="EV249">
        <v>25.2588</v>
      </c>
      <c r="EW249">
        <v>34.5396</v>
      </c>
      <c r="EX249">
        <v>26.8481</v>
      </c>
      <c r="EY249">
        <v>100</v>
      </c>
      <c r="EZ249">
        <v>22.844</v>
      </c>
      <c r="FA249">
        <v>788.38</v>
      </c>
      <c r="FB249">
        <v>20</v>
      </c>
      <c r="FC249">
        <v>102.335</v>
      </c>
      <c r="FD249">
        <v>102.107</v>
      </c>
    </row>
    <row r="250" spans="1:160">
      <c r="A250">
        <v>234</v>
      </c>
      <c r="B250">
        <v>1604418694.6</v>
      </c>
      <c r="C250">
        <v>465.5</v>
      </c>
      <c r="D250" t="s">
        <v>739</v>
      </c>
      <c r="E250" t="s">
        <v>740</v>
      </c>
      <c r="F250">
        <v>1604418694.6</v>
      </c>
      <c r="G250">
        <f>BY250*AE250*(BU250-BV250)/(100*BN250*(1000-AE250*BU250))</f>
        <v>0</v>
      </c>
      <c r="H250">
        <f>BY250*AE250*(BT250-BS250*(1000-AE250*BV250)/(1000-AE250*BU250))/(100*BN250)</f>
        <v>0</v>
      </c>
      <c r="I250">
        <f>BS250 - IF(AE250&gt;1, H250*BN250*100.0/(AG250*CG250), 0)</f>
        <v>0</v>
      </c>
      <c r="J250">
        <f>((P250-G250/2)*I250-H250)/(P250+G250/2)</f>
        <v>0</v>
      </c>
      <c r="K250">
        <f>J250*(BZ250+CA250)/1000.0</f>
        <v>0</v>
      </c>
      <c r="L250">
        <f>(BS250 - IF(AE250&gt;1, H250*BN250*100.0/(AG250*CG250), 0))*(BZ250+CA250)/1000.0</f>
        <v>0</v>
      </c>
      <c r="M250">
        <f>2.0/((1/O250-1/N250)+SIGN(O250)*SQRT((1/O250-1/N250)*(1/O250-1/N250) + 4*BO250/((BO250+1)*(BO250+1))*(2*1/O250*1/N250-1/N250*1/N250)))</f>
        <v>0</v>
      </c>
      <c r="N250">
        <f>IF(LEFT(BP250,1)&lt;&gt;"0",IF(LEFT(BP250,1)="1",3.0,BQ250),$D$5+$E$5*(CG250*BZ250/($K$5*1000))+$F$5*(CG250*BZ250/($K$5*1000))*MAX(MIN(BN250,$J$5),$I$5)*MAX(MIN(BN250,$J$5),$I$5)+$G$5*MAX(MIN(BN250,$J$5),$I$5)*(CG250*BZ250/($K$5*1000))+$H$5*(CG250*BZ250/($K$5*1000))*(CG250*BZ250/($K$5*1000)))</f>
        <v>0</v>
      </c>
      <c r="O250">
        <f>G250*(1000-(1000*0.61365*exp(17.502*S250/(240.97+S250))/(BZ250+CA250)+BU250)/2)/(1000*0.61365*exp(17.502*S250/(240.97+S250))/(BZ250+CA250)-BU250)</f>
        <v>0</v>
      </c>
      <c r="P250">
        <f>1/((BO250+1)/(M250/1.6)+1/(N250/1.37)) + BO250/((BO250+1)/(M250/1.6) + BO250/(N250/1.37))</f>
        <v>0</v>
      </c>
      <c r="Q250">
        <f>(BK250*BM250)</f>
        <v>0</v>
      </c>
      <c r="R250">
        <f>(CB250+(Q250+2*0.95*5.67E-8*(((CB250+$B$7)+273)^4-(CB250+273)^4)-44100*G250)/(1.84*29.3*N250+8*0.95*5.67E-8*(CB250+273)^3))</f>
        <v>0</v>
      </c>
      <c r="S250">
        <f>($C$7*CC250+$D$7*CD250+$E$7*R250)</f>
        <v>0</v>
      </c>
      <c r="T250">
        <f>0.61365*exp(17.502*S250/(240.97+S250))</f>
        <v>0</v>
      </c>
      <c r="U250">
        <f>(V250/W250*100)</f>
        <v>0</v>
      </c>
      <c r="V250">
        <f>BU250*(BZ250+CA250)/1000</f>
        <v>0</v>
      </c>
      <c r="W250">
        <f>0.61365*exp(17.502*CB250/(240.97+CB250))</f>
        <v>0</v>
      </c>
      <c r="X250">
        <f>(T250-BU250*(BZ250+CA250)/1000)</f>
        <v>0</v>
      </c>
      <c r="Y250">
        <f>(-G250*44100)</f>
        <v>0</v>
      </c>
      <c r="Z250">
        <f>2*29.3*N250*0.92*(CB250-S250)</f>
        <v>0</v>
      </c>
      <c r="AA250">
        <f>2*0.95*5.67E-8*(((CB250+$B$7)+273)^4-(S250+273)^4)</f>
        <v>0</v>
      </c>
      <c r="AB250">
        <f>Q250+AA250+Y250+Z250</f>
        <v>0</v>
      </c>
      <c r="AC250">
        <v>0</v>
      </c>
      <c r="AD250">
        <v>0</v>
      </c>
      <c r="AE250">
        <f>IF(AC250*$H$13&gt;=AG250,1.0,(AG250/(AG250-AC250*$H$13)))</f>
        <v>0</v>
      </c>
      <c r="AF250">
        <f>(AE250-1)*100</f>
        <v>0</v>
      </c>
      <c r="AG250">
        <f>MAX(0,($B$13+$C$13*CG250)/(1+$D$13*CG250)*BZ250/(CB250+273)*$E$13)</f>
        <v>0</v>
      </c>
      <c r="AH250" t="s">
        <v>271</v>
      </c>
      <c r="AI250" t="s">
        <v>271</v>
      </c>
      <c r="AJ250">
        <v>0</v>
      </c>
      <c r="AK250">
        <v>0</v>
      </c>
      <c r="AL250">
        <f>AK250-AJ250</f>
        <v>0</v>
      </c>
      <c r="AM250">
        <f>AL250/AK250</f>
        <v>0</v>
      </c>
      <c r="AN250">
        <v>0</v>
      </c>
      <c r="AO250" t="s">
        <v>271</v>
      </c>
      <c r="AP250" t="s">
        <v>271</v>
      </c>
      <c r="AQ250">
        <v>0</v>
      </c>
      <c r="AR250">
        <v>0</v>
      </c>
      <c r="AS250">
        <f>1-AQ250/AR250</f>
        <v>0</v>
      </c>
      <c r="AT250">
        <v>0.5</v>
      </c>
      <c r="AU250">
        <f>BK250</f>
        <v>0</v>
      </c>
      <c r="AV250">
        <f>H250</f>
        <v>0</v>
      </c>
      <c r="AW250">
        <f>AS250*AT250*AU250</f>
        <v>0</v>
      </c>
      <c r="AX250">
        <f>BC250/AR250</f>
        <v>0</v>
      </c>
      <c r="AY250">
        <f>(AV250-AN250)/AU250</f>
        <v>0</v>
      </c>
      <c r="AZ250">
        <f>(AK250-AR250)/AR250</f>
        <v>0</v>
      </c>
      <c r="BA250" t="s">
        <v>271</v>
      </c>
      <c r="BB250">
        <v>0</v>
      </c>
      <c r="BC250">
        <f>AR250-BB250</f>
        <v>0</v>
      </c>
      <c r="BD250">
        <f>(AR250-AQ250)/(AR250-BB250)</f>
        <v>0</v>
      </c>
      <c r="BE250">
        <f>(AK250-AR250)/(AK250-BB250)</f>
        <v>0</v>
      </c>
      <c r="BF250">
        <f>(AR250-AQ250)/(AR250-AJ250)</f>
        <v>0</v>
      </c>
      <c r="BG250">
        <f>(AK250-AR250)/(AK250-AJ250)</f>
        <v>0</v>
      </c>
      <c r="BH250">
        <f>(BD250*BB250/AQ250)</f>
        <v>0</v>
      </c>
      <c r="BI250">
        <f>(1-BH250)</f>
        <v>0</v>
      </c>
      <c r="BJ250">
        <f>$B$11*CH250+$C$11*CI250+$F$11*CJ250*(1-CM250)</f>
        <v>0</v>
      </c>
      <c r="BK250">
        <f>BJ250*BL250</f>
        <v>0</v>
      </c>
      <c r="BL250">
        <f>($B$11*$D$9+$C$11*$D$9+$F$11*((CW250+CO250)/MAX(CW250+CO250+CX250, 0.1)*$I$9+CX250/MAX(CW250+CO250+CX250, 0.1)*$J$9))/($B$11+$C$11+$F$11)</f>
        <v>0</v>
      </c>
      <c r="BM250">
        <f>($B$11*$K$9+$C$11*$K$9+$F$11*((CW250+CO250)/MAX(CW250+CO250+CX250, 0.1)*$P$9+CX250/MAX(CW250+CO250+CX250, 0.1)*$Q$9))/($B$11+$C$11+$F$11)</f>
        <v>0</v>
      </c>
      <c r="BN250">
        <v>6</v>
      </c>
      <c r="BO250">
        <v>0.5</v>
      </c>
      <c r="BP250" t="s">
        <v>272</v>
      </c>
      <c r="BQ250">
        <v>2</v>
      </c>
      <c r="BR250">
        <v>1604418694.6</v>
      </c>
      <c r="BS250">
        <v>736.194</v>
      </c>
      <c r="BT250">
        <v>782.767</v>
      </c>
      <c r="BU250">
        <v>21.6884</v>
      </c>
      <c r="BV250">
        <v>19.9697</v>
      </c>
      <c r="BW250">
        <v>736.058</v>
      </c>
      <c r="BX250">
        <v>21.3612</v>
      </c>
      <c r="BY250">
        <v>499.999</v>
      </c>
      <c r="BZ250">
        <v>100.531</v>
      </c>
      <c r="CA250">
        <v>0.0999424</v>
      </c>
      <c r="CB250">
        <v>25.1589</v>
      </c>
      <c r="CC250">
        <v>24.9983</v>
      </c>
      <c r="CD250">
        <v>999.9</v>
      </c>
      <c r="CE250">
        <v>0</v>
      </c>
      <c r="CF250">
        <v>0</v>
      </c>
      <c r="CG250">
        <v>9991.25</v>
      </c>
      <c r="CH250">
        <v>0</v>
      </c>
      <c r="CI250">
        <v>1.06395</v>
      </c>
      <c r="CJ250">
        <v>1199.99</v>
      </c>
      <c r="CK250">
        <v>0.967003</v>
      </c>
      <c r="CL250">
        <v>0.0329973</v>
      </c>
      <c r="CM250">
        <v>0</v>
      </c>
      <c r="CN250">
        <v>2.5945</v>
      </c>
      <c r="CO250">
        <v>0</v>
      </c>
      <c r="CP250">
        <v>9862.9</v>
      </c>
      <c r="CQ250">
        <v>11401.3</v>
      </c>
      <c r="CR250">
        <v>38.062</v>
      </c>
      <c r="CS250">
        <v>41.187</v>
      </c>
      <c r="CT250">
        <v>39.562</v>
      </c>
      <c r="CU250">
        <v>39.875</v>
      </c>
      <c r="CV250">
        <v>38.375</v>
      </c>
      <c r="CW250">
        <v>1160.39</v>
      </c>
      <c r="CX250">
        <v>39.6</v>
      </c>
      <c r="CY250">
        <v>0</v>
      </c>
      <c r="CZ250">
        <v>1604418694.7</v>
      </c>
      <c r="DA250">
        <v>0</v>
      </c>
      <c r="DB250">
        <v>2.536624</v>
      </c>
      <c r="DC250">
        <v>0.414776909418597</v>
      </c>
      <c r="DD250">
        <v>361.816153842667</v>
      </c>
      <c r="DE250">
        <v>9820.1576</v>
      </c>
      <c r="DF250">
        <v>15</v>
      </c>
      <c r="DG250">
        <v>1604417947.1</v>
      </c>
      <c r="DH250" t="s">
        <v>273</v>
      </c>
      <c r="DI250">
        <v>1604417940.1</v>
      </c>
      <c r="DJ250">
        <v>1604417947.1</v>
      </c>
      <c r="DK250">
        <v>1</v>
      </c>
      <c r="DL250">
        <v>-0.134</v>
      </c>
      <c r="DM250">
        <v>0.013</v>
      </c>
      <c r="DN250">
        <v>0.037</v>
      </c>
      <c r="DO250">
        <v>0.31</v>
      </c>
      <c r="DP250">
        <v>420</v>
      </c>
      <c r="DQ250">
        <v>20</v>
      </c>
      <c r="DR250">
        <v>0.08</v>
      </c>
      <c r="DS250">
        <v>0.06</v>
      </c>
      <c r="DT250">
        <v>0</v>
      </c>
      <c r="DU250">
        <v>0</v>
      </c>
      <c r="DV250" t="s">
        <v>274</v>
      </c>
      <c r="DW250">
        <v>100</v>
      </c>
      <c r="DX250">
        <v>100</v>
      </c>
      <c r="DY250">
        <v>0.136</v>
      </c>
      <c r="DZ250">
        <v>0.3272</v>
      </c>
      <c r="EA250">
        <v>-0.278027610152098</v>
      </c>
      <c r="EB250">
        <v>0.00106189765250334</v>
      </c>
      <c r="EC250">
        <v>-8.23004791133579e-07</v>
      </c>
      <c r="ED250">
        <v>1.95222372915411e-10</v>
      </c>
      <c r="EE250">
        <v>0.0605696754882689</v>
      </c>
      <c r="EF250">
        <v>0.0242991256848972</v>
      </c>
      <c r="EG250">
        <v>-0.00102667963148939</v>
      </c>
      <c r="EH250">
        <v>2.21636158600722e-05</v>
      </c>
      <c r="EI250">
        <v>2</v>
      </c>
      <c r="EJ250">
        <v>2037</v>
      </c>
      <c r="EK250">
        <v>1</v>
      </c>
      <c r="EL250">
        <v>24</v>
      </c>
      <c r="EM250">
        <v>12.6</v>
      </c>
      <c r="EN250">
        <v>12.5</v>
      </c>
      <c r="EO250">
        <v>2</v>
      </c>
      <c r="EP250">
        <v>511.565</v>
      </c>
      <c r="EQ250">
        <v>528.18</v>
      </c>
      <c r="ER250">
        <v>22.8452</v>
      </c>
      <c r="ES250">
        <v>25.411</v>
      </c>
      <c r="ET250">
        <v>30</v>
      </c>
      <c r="EU250">
        <v>25.2914</v>
      </c>
      <c r="EV250">
        <v>25.2588</v>
      </c>
      <c r="EW250">
        <v>34.6774</v>
      </c>
      <c r="EX250">
        <v>26.8481</v>
      </c>
      <c r="EY250">
        <v>100</v>
      </c>
      <c r="EZ250">
        <v>22.8453</v>
      </c>
      <c r="FA250">
        <v>793.4</v>
      </c>
      <c r="FB250">
        <v>20</v>
      </c>
      <c r="FC250">
        <v>102.335</v>
      </c>
      <c r="FD250">
        <v>102.107</v>
      </c>
    </row>
    <row r="251" spans="1:160">
      <c r="A251">
        <v>235</v>
      </c>
      <c r="B251">
        <v>1604418696.6</v>
      </c>
      <c r="C251">
        <v>467.5</v>
      </c>
      <c r="D251" t="s">
        <v>741</v>
      </c>
      <c r="E251" t="s">
        <v>742</v>
      </c>
      <c r="F251">
        <v>1604418696.6</v>
      </c>
      <c r="G251">
        <f>BY251*AE251*(BU251-BV251)/(100*BN251*(1000-AE251*BU251))</f>
        <v>0</v>
      </c>
      <c r="H251">
        <f>BY251*AE251*(BT251-BS251*(1000-AE251*BV251)/(1000-AE251*BU251))/(100*BN251)</f>
        <v>0</v>
      </c>
      <c r="I251">
        <f>BS251 - IF(AE251&gt;1, H251*BN251*100.0/(AG251*CG251), 0)</f>
        <v>0</v>
      </c>
      <c r="J251">
        <f>((P251-G251/2)*I251-H251)/(P251+G251/2)</f>
        <v>0</v>
      </c>
      <c r="K251">
        <f>J251*(BZ251+CA251)/1000.0</f>
        <v>0</v>
      </c>
      <c r="L251">
        <f>(BS251 - IF(AE251&gt;1, H251*BN251*100.0/(AG251*CG251), 0))*(BZ251+CA251)/1000.0</f>
        <v>0</v>
      </c>
      <c r="M251">
        <f>2.0/((1/O251-1/N251)+SIGN(O251)*SQRT((1/O251-1/N251)*(1/O251-1/N251) + 4*BO251/((BO251+1)*(BO251+1))*(2*1/O251*1/N251-1/N251*1/N251)))</f>
        <v>0</v>
      </c>
      <c r="N251">
        <f>IF(LEFT(BP251,1)&lt;&gt;"0",IF(LEFT(BP251,1)="1",3.0,BQ251),$D$5+$E$5*(CG251*BZ251/($K$5*1000))+$F$5*(CG251*BZ251/($K$5*1000))*MAX(MIN(BN251,$J$5),$I$5)*MAX(MIN(BN251,$J$5),$I$5)+$G$5*MAX(MIN(BN251,$J$5),$I$5)*(CG251*BZ251/($K$5*1000))+$H$5*(CG251*BZ251/($K$5*1000))*(CG251*BZ251/($K$5*1000)))</f>
        <v>0</v>
      </c>
      <c r="O251">
        <f>G251*(1000-(1000*0.61365*exp(17.502*S251/(240.97+S251))/(BZ251+CA251)+BU251)/2)/(1000*0.61365*exp(17.502*S251/(240.97+S251))/(BZ251+CA251)-BU251)</f>
        <v>0</v>
      </c>
      <c r="P251">
        <f>1/((BO251+1)/(M251/1.6)+1/(N251/1.37)) + BO251/((BO251+1)/(M251/1.6) + BO251/(N251/1.37))</f>
        <v>0</v>
      </c>
      <c r="Q251">
        <f>(BK251*BM251)</f>
        <v>0</v>
      </c>
      <c r="R251">
        <f>(CB251+(Q251+2*0.95*5.67E-8*(((CB251+$B$7)+273)^4-(CB251+273)^4)-44100*G251)/(1.84*29.3*N251+8*0.95*5.67E-8*(CB251+273)^3))</f>
        <v>0</v>
      </c>
      <c r="S251">
        <f>($C$7*CC251+$D$7*CD251+$E$7*R251)</f>
        <v>0</v>
      </c>
      <c r="T251">
        <f>0.61365*exp(17.502*S251/(240.97+S251))</f>
        <v>0</v>
      </c>
      <c r="U251">
        <f>(V251/W251*100)</f>
        <v>0</v>
      </c>
      <c r="V251">
        <f>BU251*(BZ251+CA251)/1000</f>
        <v>0</v>
      </c>
      <c r="W251">
        <f>0.61365*exp(17.502*CB251/(240.97+CB251))</f>
        <v>0</v>
      </c>
      <c r="X251">
        <f>(T251-BU251*(BZ251+CA251)/1000)</f>
        <v>0</v>
      </c>
      <c r="Y251">
        <f>(-G251*44100)</f>
        <v>0</v>
      </c>
      <c r="Z251">
        <f>2*29.3*N251*0.92*(CB251-S251)</f>
        <v>0</v>
      </c>
      <c r="AA251">
        <f>2*0.95*5.67E-8*(((CB251+$B$7)+273)^4-(S251+273)^4)</f>
        <v>0</v>
      </c>
      <c r="AB251">
        <f>Q251+AA251+Y251+Z251</f>
        <v>0</v>
      </c>
      <c r="AC251">
        <v>0</v>
      </c>
      <c r="AD251">
        <v>0</v>
      </c>
      <c r="AE251">
        <f>IF(AC251*$H$13&gt;=AG251,1.0,(AG251/(AG251-AC251*$H$13)))</f>
        <v>0</v>
      </c>
      <c r="AF251">
        <f>(AE251-1)*100</f>
        <v>0</v>
      </c>
      <c r="AG251">
        <f>MAX(0,($B$13+$C$13*CG251)/(1+$D$13*CG251)*BZ251/(CB251+273)*$E$13)</f>
        <v>0</v>
      </c>
      <c r="AH251" t="s">
        <v>271</v>
      </c>
      <c r="AI251" t="s">
        <v>271</v>
      </c>
      <c r="AJ251">
        <v>0</v>
      </c>
      <c r="AK251">
        <v>0</v>
      </c>
      <c r="AL251">
        <f>AK251-AJ251</f>
        <v>0</v>
      </c>
      <c r="AM251">
        <f>AL251/AK251</f>
        <v>0</v>
      </c>
      <c r="AN251">
        <v>0</v>
      </c>
      <c r="AO251" t="s">
        <v>271</v>
      </c>
      <c r="AP251" t="s">
        <v>271</v>
      </c>
      <c r="AQ251">
        <v>0</v>
      </c>
      <c r="AR251">
        <v>0</v>
      </c>
      <c r="AS251">
        <f>1-AQ251/AR251</f>
        <v>0</v>
      </c>
      <c r="AT251">
        <v>0.5</v>
      </c>
      <c r="AU251">
        <f>BK251</f>
        <v>0</v>
      </c>
      <c r="AV251">
        <f>H251</f>
        <v>0</v>
      </c>
      <c r="AW251">
        <f>AS251*AT251*AU251</f>
        <v>0</v>
      </c>
      <c r="AX251">
        <f>BC251/AR251</f>
        <v>0</v>
      </c>
      <c r="AY251">
        <f>(AV251-AN251)/AU251</f>
        <v>0</v>
      </c>
      <c r="AZ251">
        <f>(AK251-AR251)/AR251</f>
        <v>0</v>
      </c>
      <c r="BA251" t="s">
        <v>271</v>
      </c>
      <c r="BB251">
        <v>0</v>
      </c>
      <c r="BC251">
        <f>AR251-BB251</f>
        <v>0</v>
      </c>
      <c r="BD251">
        <f>(AR251-AQ251)/(AR251-BB251)</f>
        <v>0</v>
      </c>
      <c r="BE251">
        <f>(AK251-AR251)/(AK251-BB251)</f>
        <v>0</v>
      </c>
      <c r="BF251">
        <f>(AR251-AQ251)/(AR251-AJ251)</f>
        <v>0</v>
      </c>
      <c r="BG251">
        <f>(AK251-AR251)/(AK251-AJ251)</f>
        <v>0</v>
      </c>
      <c r="BH251">
        <f>(BD251*BB251/AQ251)</f>
        <v>0</v>
      </c>
      <c r="BI251">
        <f>(1-BH251)</f>
        <v>0</v>
      </c>
      <c r="BJ251">
        <f>$B$11*CH251+$C$11*CI251+$F$11*CJ251*(1-CM251)</f>
        <v>0</v>
      </c>
      <c r="BK251">
        <f>BJ251*BL251</f>
        <v>0</v>
      </c>
      <c r="BL251">
        <f>($B$11*$D$9+$C$11*$D$9+$F$11*((CW251+CO251)/MAX(CW251+CO251+CX251, 0.1)*$I$9+CX251/MAX(CW251+CO251+CX251, 0.1)*$J$9))/($B$11+$C$11+$F$11)</f>
        <v>0</v>
      </c>
      <c r="BM251">
        <f>($B$11*$K$9+$C$11*$K$9+$F$11*((CW251+CO251)/MAX(CW251+CO251+CX251, 0.1)*$P$9+CX251/MAX(CW251+CO251+CX251, 0.1)*$Q$9))/($B$11+$C$11+$F$11)</f>
        <v>0</v>
      </c>
      <c r="BN251">
        <v>6</v>
      </c>
      <c r="BO251">
        <v>0.5</v>
      </c>
      <c r="BP251" t="s">
        <v>272</v>
      </c>
      <c r="BQ251">
        <v>2</v>
      </c>
      <c r="BR251">
        <v>1604418696.6</v>
      </c>
      <c r="BS251">
        <v>739.416</v>
      </c>
      <c r="BT251">
        <v>786.161</v>
      </c>
      <c r="BU251">
        <v>21.6868</v>
      </c>
      <c r="BV251">
        <v>19.97</v>
      </c>
      <c r="BW251">
        <v>739.279</v>
      </c>
      <c r="BX251">
        <v>21.3597</v>
      </c>
      <c r="BY251">
        <v>499.994</v>
      </c>
      <c r="BZ251">
        <v>100.53</v>
      </c>
      <c r="CA251">
        <v>0.0997654</v>
      </c>
      <c r="CB251">
        <v>25.1595</v>
      </c>
      <c r="CC251">
        <v>24.9989</v>
      </c>
      <c r="CD251">
        <v>999.9</v>
      </c>
      <c r="CE251">
        <v>0</v>
      </c>
      <c r="CF251">
        <v>0</v>
      </c>
      <c r="CG251">
        <v>10006.9</v>
      </c>
      <c r="CH251">
        <v>0</v>
      </c>
      <c r="CI251">
        <v>1.06395</v>
      </c>
      <c r="CJ251">
        <v>1200</v>
      </c>
      <c r="CK251">
        <v>0.967003</v>
      </c>
      <c r="CL251">
        <v>0.0329973</v>
      </c>
      <c r="CM251">
        <v>0</v>
      </c>
      <c r="CN251">
        <v>2.2747</v>
      </c>
      <c r="CO251">
        <v>0</v>
      </c>
      <c r="CP251">
        <v>9873.5</v>
      </c>
      <c r="CQ251">
        <v>11401.4</v>
      </c>
      <c r="CR251">
        <v>38.062</v>
      </c>
      <c r="CS251">
        <v>41.187</v>
      </c>
      <c r="CT251">
        <v>39.5</v>
      </c>
      <c r="CU251">
        <v>39.875</v>
      </c>
      <c r="CV251">
        <v>38.375</v>
      </c>
      <c r="CW251">
        <v>1160.4</v>
      </c>
      <c r="CX251">
        <v>39.6</v>
      </c>
      <c r="CY251">
        <v>0</v>
      </c>
      <c r="CZ251">
        <v>1604418696.5</v>
      </c>
      <c r="DA251">
        <v>0</v>
      </c>
      <c r="DB251">
        <v>2.52119615384615</v>
      </c>
      <c r="DC251">
        <v>0.183620501959441</v>
      </c>
      <c r="DD251">
        <v>359.145640533683</v>
      </c>
      <c r="DE251">
        <v>9829.12653846154</v>
      </c>
      <c r="DF251">
        <v>15</v>
      </c>
      <c r="DG251">
        <v>1604417947.1</v>
      </c>
      <c r="DH251" t="s">
        <v>273</v>
      </c>
      <c r="DI251">
        <v>1604417940.1</v>
      </c>
      <c r="DJ251">
        <v>1604417947.1</v>
      </c>
      <c r="DK251">
        <v>1</v>
      </c>
      <c r="DL251">
        <v>-0.134</v>
      </c>
      <c r="DM251">
        <v>0.013</v>
      </c>
      <c r="DN251">
        <v>0.037</v>
      </c>
      <c r="DO251">
        <v>0.31</v>
      </c>
      <c r="DP251">
        <v>420</v>
      </c>
      <c r="DQ251">
        <v>20</v>
      </c>
      <c r="DR251">
        <v>0.08</v>
      </c>
      <c r="DS251">
        <v>0.06</v>
      </c>
      <c r="DT251">
        <v>0</v>
      </c>
      <c r="DU251">
        <v>0</v>
      </c>
      <c r="DV251" t="s">
        <v>274</v>
      </c>
      <c r="DW251">
        <v>100</v>
      </c>
      <c r="DX251">
        <v>100</v>
      </c>
      <c r="DY251">
        <v>0.137</v>
      </c>
      <c r="DZ251">
        <v>0.3271</v>
      </c>
      <c r="EA251">
        <v>-0.278027610152098</v>
      </c>
      <c r="EB251">
        <v>0.00106189765250334</v>
      </c>
      <c r="EC251">
        <v>-8.23004791133579e-07</v>
      </c>
      <c r="ED251">
        <v>1.95222372915411e-10</v>
      </c>
      <c r="EE251">
        <v>0.0605696754882689</v>
      </c>
      <c r="EF251">
        <v>0.0242991256848972</v>
      </c>
      <c r="EG251">
        <v>-0.00102667963148939</v>
      </c>
      <c r="EH251">
        <v>2.21636158600722e-05</v>
      </c>
      <c r="EI251">
        <v>2</v>
      </c>
      <c r="EJ251">
        <v>2037</v>
      </c>
      <c r="EK251">
        <v>1</v>
      </c>
      <c r="EL251">
        <v>24</v>
      </c>
      <c r="EM251">
        <v>12.6</v>
      </c>
      <c r="EN251">
        <v>12.5</v>
      </c>
      <c r="EO251">
        <v>2</v>
      </c>
      <c r="EP251">
        <v>511.622</v>
      </c>
      <c r="EQ251">
        <v>528.095</v>
      </c>
      <c r="ER251">
        <v>22.8456</v>
      </c>
      <c r="ES251">
        <v>25.4099</v>
      </c>
      <c r="ET251">
        <v>30</v>
      </c>
      <c r="EU251">
        <v>25.2914</v>
      </c>
      <c r="EV251">
        <v>25.2579</v>
      </c>
      <c r="EW251">
        <v>34.8057</v>
      </c>
      <c r="EX251">
        <v>26.8481</v>
      </c>
      <c r="EY251">
        <v>100</v>
      </c>
      <c r="EZ251">
        <v>22.8453</v>
      </c>
      <c r="FA251">
        <v>798.43</v>
      </c>
      <c r="FB251">
        <v>20</v>
      </c>
      <c r="FC251">
        <v>102.335</v>
      </c>
      <c r="FD251">
        <v>102.108</v>
      </c>
    </row>
    <row r="252" spans="1:160">
      <c r="A252">
        <v>236</v>
      </c>
      <c r="B252">
        <v>1604418698.6</v>
      </c>
      <c r="C252">
        <v>469.5</v>
      </c>
      <c r="D252" t="s">
        <v>743</v>
      </c>
      <c r="E252" t="s">
        <v>744</v>
      </c>
      <c r="F252">
        <v>1604418698.6</v>
      </c>
      <c r="G252">
        <f>BY252*AE252*(BU252-BV252)/(100*BN252*(1000-AE252*BU252))</f>
        <v>0</v>
      </c>
      <c r="H252">
        <f>BY252*AE252*(BT252-BS252*(1000-AE252*BV252)/(1000-AE252*BU252))/(100*BN252)</f>
        <v>0</v>
      </c>
      <c r="I252">
        <f>BS252 - IF(AE252&gt;1, H252*BN252*100.0/(AG252*CG252), 0)</f>
        <v>0</v>
      </c>
      <c r="J252">
        <f>((P252-G252/2)*I252-H252)/(P252+G252/2)</f>
        <v>0</v>
      </c>
      <c r="K252">
        <f>J252*(BZ252+CA252)/1000.0</f>
        <v>0</v>
      </c>
      <c r="L252">
        <f>(BS252 - IF(AE252&gt;1, H252*BN252*100.0/(AG252*CG252), 0))*(BZ252+CA252)/1000.0</f>
        <v>0</v>
      </c>
      <c r="M252">
        <f>2.0/((1/O252-1/N252)+SIGN(O252)*SQRT((1/O252-1/N252)*(1/O252-1/N252) + 4*BO252/((BO252+1)*(BO252+1))*(2*1/O252*1/N252-1/N252*1/N252)))</f>
        <v>0</v>
      </c>
      <c r="N252">
        <f>IF(LEFT(BP252,1)&lt;&gt;"0",IF(LEFT(BP252,1)="1",3.0,BQ252),$D$5+$E$5*(CG252*BZ252/($K$5*1000))+$F$5*(CG252*BZ252/($K$5*1000))*MAX(MIN(BN252,$J$5),$I$5)*MAX(MIN(BN252,$J$5),$I$5)+$G$5*MAX(MIN(BN252,$J$5),$I$5)*(CG252*BZ252/($K$5*1000))+$H$5*(CG252*BZ252/($K$5*1000))*(CG252*BZ252/($K$5*1000)))</f>
        <v>0</v>
      </c>
      <c r="O252">
        <f>G252*(1000-(1000*0.61365*exp(17.502*S252/(240.97+S252))/(BZ252+CA252)+BU252)/2)/(1000*0.61365*exp(17.502*S252/(240.97+S252))/(BZ252+CA252)-BU252)</f>
        <v>0</v>
      </c>
      <c r="P252">
        <f>1/((BO252+1)/(M252/1.6)+1/(N252/1.37)) + BO252/((BO252+1)/(M252/1.6) + BO252/(N252/1.37))</f>
        <v>0</v>
      </c>
      <c r="Q252">
        <f>(BK252*BM252)</f>
        <v>0</v>
      </c>
      <c r="R252">
        <f>(CB252+(Q252+2*0.95*5.67E-8*(((CB252+$B$7)+273)^4-(CB252+273)^4)-44100*G252)/(1.84*29.3*N252+8*0.95*5.67E-8*(CB252+273)^3))</f>
        <v>0</v>
      </c>
      <c r="S252">
        <f>($C$7*CC252+$D$7*CD252+$E$7*R252)</f>
        <v>0</v>
      </c>
      <c r="T252">
        <f>0.61365*exp(17.502*S252/(240.97+S252))</f>
        <v>0</v>
      </c>
      <c r="U252">
        <f>(V252/W252*100)</f>
        <v>0</v>
      </c>
      <c r="V252">
        <f>BU252*(BZ252+CA252)/1000</f>
        <v>0</v>
      </c>
      <c r="W252">
        <f>0.61365*exp(17.502*CB252/(240.97+CB252))</f>
        <v>0</v>
      </c>
      <c r="X252">
        <f>(T252-BU252*(BZ252+CA252)/1000)</f>
        <v>0</v>
      </c>
      <c r="Y252">
        <f>(-G252*44100)</f>
        <v>0</v>
      </c>
      <c r="Z252">
        <f>2*29.3*N252*0.92*(CB252-S252)</f>
        <v>0</v>
      </c>
      <c r="AA252">
        <f>2*0.95*5.67E-8*(((CB252+$B$7)+273)^4-(S252+273)^4)</f>
        <v>0</v>
      </c>
      <c r="AB252">
        <f>Q252+AA252+Y252+Z252</f>
        <v>0</v>
      </c>
      <c r="AC252">
        <v>0</v>
      </c>
      <c r="AD252">
        <v>0</v>
      </c>
      <c r="AE252">
        <f>IF(AC252*$H$13&gt;=AG252,1.0,(AG252/(AG252-AC252*$H$13)))</f>
        <v>0</v>
      </c>
      <c r="AF252">
        <f>(AE252-1)*100</f>
        <v>0</v>
      </c>
      <c r="AG252">
        <f>MAX(0,($B$13+$C$13*CG252)/(1+$D$13*CG252)*BZ252/(CB252+273)*$E$13)</f>
        <v>0</v>
      </c>
      <c r="AH252" t="s">
        <v>271</v>
      </c>
      <c r="AI252" t="s">
        <v>271</v>
      </c>
      <c r="AJ252">
        <v>0</v>
      </c>
      <c r="AK252">
        <v>0</v>
      </c>
      <c r="AL252">
        <f>AK252-AJ252</f>
        <v>0</v>
      </c>
      <c r="AM252">
        <f>AL252/AK252</f>
        <v>0</v>
      </c>
      <c r="AN252">
        <v>0</v>
      </c>
      <c r="AO252" t="s">
        <v>271</v>
      </c>
      <c r="AP252" t="s">
        <v>271</v>
      </c>
      <c r="AQ252">
        <v>0</v>
      </c>
      <c r="AR252">
        <v>0</v>
      </c>
      <c r="AS252">
        <f>1-AQ252/AR252</f>
        <v>0</v>
      </c>
      <c r="AT252">
        <v>0.5</v>
      </c>
      <c r="AU252">
        <f>BK252</f>
        <v>0</v>
      </c>
      <c r="AV252">
        <f>H252</f>
        <v>0</v>
      </c>
      <c r="AW252">
        <f>AS252*AT252*AU252</f>
        <v>0</v>
      </c>
      <c r="AX252">
        <f>BC252/AR252</f>
        <v>0</v>
      </c>
      <c r="AY252">
        <f>(AV252-AN252)/AU252</f>
        <v>0</v>
      </c>
      <c r="AZ252">
        <f>(AK252-AR252)/AR252</f>
        <v>0</v>
      </c>
      <c r="BA252" t="s">
        <v>271</v>
      </c>
      <c r="BB252">
        <v>0</v>
      </c>
      <c r="BC252">
        <f>AR252-BB252</f>
        <v>0</v>
      </c>
      <c r="BD252">
        <f>(AR252-AQ252)/(AR252-BB252)</f>
        <v>0</v>
      </c>
      <c r="BE252">
        <f>(AK252-AR252)/(AK252-BB252)</f>
        <v>0</v>
      </c>
      <c r="BF252">
        <f>(AR252-AQ252)/(AR252-AJ252)</f>
        <v>0</v>
      </c>
      <c r="BG252">
        <f>(AK252-AR252)/(AK252-AJ252)</f>
        <v>0</v>
      </c>
      <c r="BH252">
        <f>(BD252*BB252/AQ252)</f>
        <v>0</v>
      </c>
      <c r="BI252">
        <f>(1-BH252)</f>
        <v>0</v>
      </c>
      <c r="BJ252">
        <f>$B$11*CH252+$C$11*CI252+$F$11*CJ252*(1-CM252)</f>
        <v>0</v>
      </c>
      <c r="BK252">
        <f>BJ252*BL252</f>
        <v>0</v>
      </c>
      <c r="BL252">
        <f>($B$11*$D$9+$C$11*$D$9+$F$11*((CW252+CO252)/MAX(CW252+CO252+CX252, 0.1)*$I$9+CX252/MAX(CW252+CO252+CX252, 0.1)*$J$9))/($B$11+$C$11+$F$11)</f>
        <v>0</v>
      </c>
      <c r="BM252">
        <f>($B$11*$K$9+$C$11*$K$9+$F$11*((CW252+CO252)/MAX(CW252+CO252+CX252, 0.1)*$P$9+CX252/MAX(CW252+CO252+CX252, 0.1)*$Q$9))/($B$11+$C$11+$F$11)</f>
        <v>0</v>
      </c>
      <c r="BN252">
        <v>6</v>
      </c>
      <c r="BO252">
        <v>0.5</v>
      </c>
      <c r="BP252" t="s">
        <v>272</v>
      </c>
      <c r="BQ252">
        <v>2</v>
      </c>
      <c r="BR252">
        <v>1604418698.6</v>
      </c>
      <c r="BS252">
        <v>742.609</v>
      </c>
      <c r="BT252">
        <v>789.434</v>
      </c>
      <c r="BU252">
        <v>21.6875</v>
      </c>
      <c r="BV252">
        <v>19.9691</v>
      </c>
      <c r="BW252">
        <v>742.472</v>
      </c>
      <c r="BX252">
        <v>21.3603</v>
      </c>
      <c r="BY252">
        <v>500.045</v>
      </c>
      <c r="BZ252">
        <v>100.53</v>
      </c>
      <c r="CA252">
        <v>0.100167</v>
      </c>
      <c r="CB252">
        <v>25.161</v>
      </c>
      <c r="CC252">
        <v>24.9974</v>
      </c>
      <c r="CD252">
        <v>999.9</v>
      </c>
      <c r="CE252">
        <v>0</v>
      </c>
      <c r="CF252">
        <v>0</v>
      </c>
      <c r="CG252">
        <v>9999.38</v>
      </c>
      <c r="CH252">
        <v>0</v>
      </c>
      <c r="CI252">
        <v>1.06395</v>
      </c>
      <c r="CJ252">
        <v>1200</v>
      </c>
      <c r="CK252">
        <v>0.967003</v>
      </c>
      <c r="CL252">
        <v>0.0329973</v>
      </c>
      <c r="CM252">
        <v>0</v>
      </c>
      <c r="CN252">
        <v>2.8699</v>
      </c>
      <c r="CO252">
        <v>0</v>
      </c>
      <c r="CP252">
        <v>9883.52</v>
      </c>
      <c r="CQ252">
        <v>11401.4</v>
      </c>
      <c r="CR252">
        <v>38.062</v>
      </c>
      <c r="CS252">
        <v>41.187</v>
      </c>
      <c r="CT252">
        <v>39.5</v>
      </c>
      <c r="CU252">
        <v>39.875</v>
      </c>
      <c r="CV252">
        <v>38.375</v>
      </c>
      <c r="CW252">
        <v>1160.4</v>
      </c>
      <c r="CX252">
        <v>39.6</v>
      </c>
      <c r="CY252">
        <v>0</v>
      </c>
      <c r="CZ252">
        <v>1604418698.3</v>
      </c>
      <c r="DA252">
        <v>0</v>
      </c>
      <c r="DB252">
        <v>2.532088</v>
      </c>
      <c r="DC252">
        <v>0.751361522129138</v>
      </c>
      <c r="DD252">
        <v>354.635385158222</v>
      </c>
      <c r="DE252">
        <v>9841.634</v>
      </c>
      <c r="DF252">
        <v>15</v>
      </c>
      <c r="DG252">
        <v>1604417947.1</v>
      </c>
      <c r="DH252" t="s">
        <v>273</v>
      </c>
      <c r="DI252">
        <v>1604417940.1</v>
      </c>
      <c r="DJ252">
        <v>1604417947.1</v>
      </c>
      <c r="DK252">
        <v>1</v>
      </c>
      <c r="DL252">
        <v>-0.134</v>
      </c>
      <c r="DM252">
        <v>0.013</v>
      </c>
      <c r="DN252">
        <v>0.037</v>
      </c>
      <c r="DO252">
        <v>0.31</v>
      </c>
      <c r="DP252">
        <v>420</v>
      </c>
      <c r="DQ252">
        <v>20</v>
      </c>
      <c r="DR252">
        <v>0.08</v>
      </c>
      <c r="DS252">
        <v>0.06</v>
      </c>
      <c r="DT252">
        <v>0</v>
      </c>
      <c r="DU252">
        <v>0</v>
      </c>
      <c r="DV252" t="s">
        <v>274</v>
      </c>
      <c r="DW252">
        <v>100</v>
      </c>
      <c r="DX252">
        <v>100</v>
      </c>
      <c r="DY252">
        <v>0.137</v>
      </c>
      <c r="DZ252">
        <v>0.3272</v>
      </c>
      <c r="EA252">
        <v>-0.278027610152098</v>
      </c>
      <c r="EB252">
        <v>0.00106189765250334</v>
      </c>
      <c r="EC252">
        <v>-8.23004791133579e-07</v>
      </c>
      <c r="ED252">
        <v>1.95222372915411e-10</v>
      </c>
      <c r="EE252">
        <v>0.0605696754882689</v>
      </c>
      <c r="EF252">
        <v>0.0242991256848972</v>
      </c>
      <c r="EG252">
        <v>-0.00102667963148939</v>
      </c>
      <c r="EH252">
        <v>2.21636158600722e-05</v>
      </c>
      <c r="EI252">
        <v>2</v>
      </c>
      <c r="EJ252">
        <v>2037</v>
      </c>
      <c r="EK252">
        <v>1</v>
      </c>
      <c r="EL252">
        <v>24</v>
      </c>
      <c r="EM252">
        <v>12.6</v>
      </c>
      <c r="EN252">
        <v>12.5</v>
      </c>
      <c r="EO252">
        <v>2</v>
      </c>
      <c r="EP252">
        <v>511.747</v>
      </c>
      <c r="EQ252">
        <v>527.911</v>
      </c>
      <c r="ER252">
        <v>22.846</v>
      </c>
      <c r="ES252">
        <v>25.4088</v>
      </c>
      <c r="ET252">
        <v>30</v>
      </c>
      <c r="EU252">
        <v>25.291</v>
      </c>
      <c r="EV252">
        <v>25.2568</v>
      </c>
      <c r="EW252">
        <v>34.9037</v>
      </c>
      <c r="EX252">
        <v>26.8481</v>
      </c>
      <c r="EY252">
        <v>100</v>
      </c>
      <c r="EZ252">
        <v>22.8465</v>
      </c>
      <c r="FA252">
        <v>798.43</v>
      </c>
      <c r="FB252">
        <v>20</v>
      </c>
      <c r="FC252">
        <v>102.335</v>
      </c>
      <c r="FD252">
        <v>102.107</v>
      </c>
    </row>
    <row r="253" spans="1:160">
      <c r="A253">
        <v>237</v>
      </c>
      <c r="B253">
        <v>1604418700.6</v>
      </c>
      <c r="C253">
        <v>471.5</v>
      </c>
      <c r="D253" t="s">
        <v>745</v>
      </c>
      <c r="E253" t="s">
        <v>746</v>
      </c>
      <c r="F253">
        <v>1604418700.6</v>
      </c>
      <c r="G253">
        <f>BY253*AE253*(BU253-BV253)/(100*BN253*(1000-AE253*BU253))</f>
        <v>0</v>
      </c>
      <c r="H253">
        <f>BY253*AE253*(BT253-BS253*(1000-AE253*BV253)/(1000-AE253*BU253))/(100*BN253)</f>
        <v>0</v>
      </c>
      <c r="I253">
        <f>BS253 - IF(AE253&gt;1, H253*BN253*100.0/(AG253*CG253), 0)</f>
        <v>0</v>
      </c>
      <c r="J253">
        <f>((P253-G253/2)*I253-H253)/(P253+G253/2)</f>
        <v>0</v>
      </c>
      <c r="K253">
        <f>J253*(BZ253+CA253)/1000.0</f>
        <v>0</v>
      </c>
      <c r="L253">
        <f>(BS253 - IF(AE253&gt;1, H253*BN253*100.0/(AG253*CG253), 0))*(BZ253+CA253)/1000.0</f>
        <v>0</v>
      </c>
      <c r="M253">
        <f>2.0/((1/O253-1/N253)+SIGN(O253)*SQRT((1/O253-1/N253)*(1/O253-1/N253) + 4*BO253/((BO253+1)*(BO253+1))*(2*1/O253*1/N253-1/N253*1/N253)))</f>
        <v>0</v>
      </c>
      <c r="N253">
        <f>IF(LEFT(BP253,1)&lt;&gt;"0",IF(LEFT(BP253,1)="1",3.0,BQ253),$D$5+$E$5*(CG253*BZ253/($K$5*1000))+$F$5*(CG253*BZ253/($K$5*1000))*MAX(MIN(BN253,$J$5),$I$5)*MAX(MIN(BN253,$J$5),$I$5)+$G$5*MAX(MIN(BN253,$J$5),$I$5)*(CG253*BZ253/($K$5*1000))+$H$5*(CG253*BZ253/($K$5*1000))*(CG253*BZ253/($K$5*1000)))</f>
        <v>0</v>
      </c>
      <c r="O253">
        <f>G253*(1000-(1000*0.61365*exp(17.502*S253/(240.97+S253))/(BZ253+CA253)+BU253)/2)/(1000*0.61365*exp(17.502*S253/(240.97+S253))/(BZ253+CA253)-BU253)</f>
        <v>0</v>
      </c>
      <c r="P253">
        <f>1/((BO253+1)/(M253/1.6)+1/(N253/1.37)) + BO253/((BO253+1)/(M253/1.6) + BO253/(N253/1.37))</f>
        <v>0</v>
      </c>
      <c r="Q253">
        <f>(BK253*BM253)</f>
        <v>0</v>
      </c>
      <c r="R253">
        <f>(CB253+(Q253+2*0.95*5.67E-8*(((CB253+$B$7)+273)^4-(CB253+273)^4)-44100*G253)/(1.84*29.3*N253+8*0.95*5.67E-8*(CB253+273)^3))</f>
        <v>0</v>
      </c>
      <c r="S253">
        <f>($C$7*CC253+$D$7*CD253+$E$7*R253)</f>
        <v>0</v>
      </c>
      <c r="T253">
        <f>0.61365*exp(17.502*S253/(240.97+S253))</f>
        <v>0</v>
      </c>
      <c r="U253">
        <f>(V253/W253*100)</f>
        <v>0</v>
      </c>
      <c r="V253">
        <f>BU253*(BZ253+CA253)/1000</f>
        <v>0</v>
      </c>
      <c r="W253">
        <f>0.61365*exp(17.502*CB253/(240.97+CB253))</f>
        <v>0</v>
      </c>
      <c r="X253">
        <f>(T253-BU253*(BZ253+CA253)/1000)</f>
        <v>0</v>
      </c>
      <c r="Y253">
        <f>(-G253*44100)</f>
        <v>0</v>
      </c>
      <c r="Z253">
        <f>2*29.3*N253*0.92*(CB253-S253)</f>
        <v>0</v>
      </c>
      <c r="AA253">
        <f>2*0.95*5.67E-8*(((CB253+$B$7)+273)^4-(S253+273)^4)</f>
        <v>0</v>
      </c>
      <c r="AB253">
        <f>Q253+AA253+Y253+Z253</f>
        <v>0</v>
      </c>
      <c r="AC253">
        <v>0</v>
      </c>
      <c r="AD253">
        <v>0</v>
      </c>
      <c r="AE253">
        <f>IF(AC253*$H$13&gt;=AG253,1.0,(AG253/(AG253-AC253*$H$13)))</f>
        <v>0</v>
      </c>
      <c r="AF253">
        <f>(AE253-1)*100</f>
        <v>0</v>
      </c>
      <c r="AG253">
        <f>MAX(0,($B$13+$C$13*CG253)/(1+$D$13*CG253)*BZ253/(CB253+273)*$E$13)</f>
        <v>0</v>
      </c>
      <c r="AH253" t="s">
        <v>271</v>
      </c>
      <c r="AI253" t="s">
        <v>271</v>
      </c>
      <c r="AJ253">
        <v>0</v>
      </c>
      <c r="AK253">
        <v>0</v>
      </c>
      <c r="AL253">
        <f>AK253-AJ253</f>
        <v>0</v>
      </c>
      <c r="AM253">
        <f>AL253/AK253</f>
        <v>0</v>
      </c>
      <c r="AN253">
        <v>0</v>
      </c>
      <c r="AO253" t="s">
        <v>271</v>
      </c>
      <c r="AP253" t="s">
        <v>271</v>
      </c>
      <c r="AQ253">
        <v>0</v>
      </c>
      <c r="AR253">
        <v>0</v>
      </c>
      <c r="AS253">
        <f>1-AQ253/AR253</f>
        <v>0</v>
      </c>
      <c r="AT253">
        <v>0.5</v>
      </c>
      <c r="AU253">
        <f>BK253</f>
        <v>0</v>
      </c>
      <c r="AV253">
        <f>H253</f>
        <v>0</v>
      </c>
      <c r="AW253">
        <f>AS253*AT253*AU253</f>
        <v>0</v>
      </c>
      <c r="AX253">
        <f>BC253/AR253</f>
        <v>0</v>
      </c>
      <c r="AY253">
        <f>(AV253-AN253)/AU253</f>
        <v>0</v>
      </c>
      <c r="AZ253">
        <f>(AK253-AR253)/AR253</f>
        <v>0</v>
      </c>
      <c r="BA253" t="s">
        <v>271</v>
      </c>
      <c r="BB253">
        <v>0</v>
      </c>
      <c r="BC253">
        <f>AR253-BB253</f>
        <v>0</v>
      </c>
      <c r="BD253">
        <f>(AR253-AQ253)/(AR253-BB253)</f>
        <v>0</v>
      </c>
      <c r="BE253">
        <f>(AK253-AR253)/(AK253-BB253)</f>
        <v>0</v>
      </c>
      <c r="BF253">
        <f>(AR253-AQ253)/(AR253-AJ253)</f>
        <v>0</v>
      </c>
      <c r="BG253">
        <f>(AK253-AR253)/(AK253-AJ253)</f>
        <v>0</v>
      </c>
      <c r="BH253">
        <f>(BD253*BB253/AQ253)</f>
        <v>0</v>
      </c>
      <c r="BI253">
        <f>(1-BH253)</f>
        <v>0</v>
      </c>
      <c r="BJ253">
        <f>$B$11*CH253+$C$11*CI253+$F$11*CJ253*(1-CM253)</f>
        <v>0</v>
      </c>
      <c r="BK253">
        <f>BJ253*BL253</f>
        <v>0</v>
      </c>
      <c r="BL253">
        <f>($B$11*$D$9+$C$11*$D$9+$F$11*((CW253+CO253)/MAX(CW253+CO253+CX253, 0.1)*$I$9+CX253/MAX(CW253+CO253+CX253, 0.1)*$J$9))/($B$11+$C$11+$F$11)</f>
        <v>0</v>
      </c>
      <c r="BM253">
        <f>($B$11*$K$9+$C$11*$K$9+$F$11*((CW253+CO253)/MAX(CW253+CO253+CX253, 0.1)*$P$9+CX253/MAX(CW253+CO253+CX253, 0.1)*$Q$9))/($B$11+$C$11+$F$11)</f>
        <v>0</v>
      </c>
      <c r="BN253">
        <v>6</v>
      </c>
      <c r="BO253">
        <v>0.5</v>
      </c>
      <c r="BP253" t="s">
        <v>272</v>
      </c>
      <c r="BQ253">
        <v>2</v>
      </c>
      <c r="BR253">
        <v>1604418700.6</v>
      </c>
      <c r="BS253">
        <v>745.818</v>
      </c>
      <c r="BT253">
        <v>792.849</v>
      </c>
      <c r="BU253">
        <v>21.6874</v>
      </c>
      <c r="BV253">
        <v>19.9691</v>
      </c>
      <c r="BW253">
        <v>745.681</v>
      </c>
      <c r="BX253">
        <v>21.3602</v>
      </c>
      <c r="BY253">
        <v>499.997</v>
      </c>
      <c r="BZ253">
        <v>100.531</v>
      </c>
      <c r="CA253">
        <v>0.100039</v>
      </c>
      <c r="CB253">
        <v>25.161</v>
      </c>
      <c r="CC253">
        <v>24.9996</v>
      </c>
      <c r="CD253">
        <v>999.9</v>
      </c>
      <c r="CE253">
        <v>0</v>
      </c>
      <c r="CF253">
        <v>0</v>
      </c>
      <c r="CG253">
        <v>9998.12</v>
      </c>
      <c r="CH253">
        <v>0</v>
      </c>
      <c r="CI253">
        <v>1.06395</v>
      </c>
      <c r="CJ253">
        <v>1200</v>
      </c>
      <c r="CK253">
        <v>0.967003</v>
      </c>
      <c r="CL253">
        <v>0.0329973</v>
      </c>
      <c r="CM253">
        <v>0</v>
      </c>
      <c r="CN253">
        <v>2.6005</v>
      </c>
      <c r="CO253">
        <v>0</v>
      </c>
      <c r="CP253">
        <v>9897.69</v>
      </c>
      <c r="CQ253">
        <v>11401.4</v>
      </c>
      <c r="CR253">
        <v>38.062</v>
      </c>
      <c r="CS253">
        <v>41.125</v>
      </c>
      <c r="CT253">
        <v>39.5</v>
      </c>
      <c r="CU253">
        <v>39.875</v>
      </c>
      <c r="CV253">
        <v>38.375</v>
      </c>
      <c r="CW253">
        <v>1160.4</v>
      </c>
      <c r="CX253">
        <v>39.6</v>
      </c>
      <c r="CY253">
        <v>0</v>
      </c>
      <c r="CZ253">
        <v>1604418700.7</v>
      </c>
      <c r="DA253">
        <v>0</v>
      </c>
      <c r="DB253">
        <v>2.567584</v>
      </c>
      <c r="DC253">
        <v>0.579646141354859</v>
      </c>
      <c r="DD253">
        <v>350.936923083286</v>
      </c>
      <c r="DE253">
        <v>9855.8036</v>
      </c>
      <c r="DF253">
        <v>15</v>
      </c>
      <c r="DG253">
        <v>1604417947.1</v>
      </c>
      <c r="DH253" t="s">
        <v>273</v>
      </c>
      <c r="DI253">
        <v>1604417940.1</v>
      </c>
      <c r="DJ253">
        <v>1604417947.1</v>
      </c>
      <c r="DK253">
        <v>1</v>
      </c>
      <c r="DL253">
        <v>-0.134</v>
      </c>
      <c r="DM253">
        <v>0.013</v>
      </c>
      <c r="DN253">
        <v>0.037</v>
      </c>
      <c r="DO253">
        <v>0.31</v>
      </c>
      <c r="DP253">
        <v>420</v>
      </c>
      <c r="DQ253">
        <v>20</v>
      </c>
      <c r="DR253">
        <v>0.08</v>
      </c>
      <c r="DS253">
        <v>0.06</v>
      </c>
      <c r="DT253">
        <v>0</v>
      </c>
      <c r="DU253">
        <v>0</v>
      </c>
      <c r="DV253" t="s">
        <v>274</v>
      </c>
      <c r="DW253">
        <v>100</v>
      </c>
      <c r="DX253">
        <v>100</v>
      </c>
      <c r="DY253">
        <v>0.137</v>
      </c>
      <c r="DZ253">
        <v>0.3272</v>
      </c>
      <c r="EA253">
        <v>-0.278027610152098</v>
      </c>
      <c r="EB253">
        <v>0.00106189765250334</v>
      </c>
      <c r="EC253">
        <v>-8.23004791133579e-07</v>
      </c>
      <c r="ED253">
        <v>1.95222372915411e-10</v>
      </c>
      <c r="EE253">
        <v>0.0605696754882689</v>
      </c>
      <c r="EF253">
        <v>0.0242991256848972</v>
      </c>
      <c r="EG253">
        <v>-0.00102667963148939</v>
      </c>
      <c r="EH253">
        <v>2.21636158600722e-05</v>
      </c>
      <c r="EI253">
        <v>2</v>
      </c>
      <c r="EJ253">
        <v>2037</v>
      </c>
      <c r="EK253">
        <v>1</v>
      </c>
      <c r="EL253">
        <v>24</v>
      </c>
      <c r="EM253">
        <v>12.7</v>
      </c>
      <c r="EN253">
        <v>12.6</v>
      </c>
      <c r="EO253">
        <v>2</v>
      </c>
      <c r="EP253">
        <v>511.696</v>
      </c>
      <c r="EQ253">
        <v>528.062</v>
      </c>
      <c r="ER253">
        <v>22.8464</v>
      </c>
      <c r="ES253">
        <v>25.4083</v>
      </c>
      <c r="ET253">
        <v>30</v>
      </c>
      <c r="EU253">
        <v>25.2899</v>
      </c>
      <c r="EV253">
        <v>25.2567</v>
      </c>
      <c r="EW253">
        <v>35.0438</v>
      </c>
      <c r="EX253">
        <v>26.8481</v>
      </c>
      <c r="EY253">
        <v>100</v>
      </c>
      <c r="EZ253">
        <v>22.8465</v>
      </c>
      <c r="FA253">
        <v>803.52</v>
      </c>
      <c r="FB253">
        <v>20</v>
      </c>
      <c r="FC253">
        <v>102.335</v>
      </c>
      <c r="FD253">
        <v>102.106</v>
      </c>
    </row>
    <row r="254" spans="1:160">
      <c r="A254">
        <v>238</v>
      </c>
      <c r="B254">
        <v>1604418702.6</v>
      </c>
      <c r="C254">
        <v>473.5</v>
      </c>
      <c r="D254" t="s">
        <v>747</v>
      </c>
      <c r="E254" t="s">
        <v>748</v>
      </c>
      <c r="F254">
        <v>1604418702.6</v>
      </c>
      <c r="G254">
        <f>BY254*AE254*(BU254-BV254)/(100*BN254*(1000-AE254*BU254))</f>
        <v>0</v>
      </c>
      <c r="H254">
        <f>BY254*AE254*(BT254-BS254*(1000-AE254*BV254)/(1000-AE254*BU254))/(100*BN254)</f>
        <v>0</v>
      </c>
      <c r="I254">
        <f>BS254 - IF(AE254&gt;1, H254*BN254*100.0/(AG254*CG254), 0)</f>
        <v>0</v>
      </c>
      <c r="J254">
        <f>((P254-G254/2)*I254-H254)/(P254+G254/2)</f>
        <v>0</v>
      </c>
      <c r="K254">
        <f>J254*(BZ254+CA254)/1000.0</f>
        <v>0</v>
      </c>
      <c r="L254">
        <f>(BS254 - IF(AE254&gt;1, H254*BN254*100.0/(AG254*CG254), 0))*(BZ254+CA254)/1000.0</f>
        <v>0</v>
      </c>
      <c r="M254">
        <f>2.0/((1/O254-1/N254)+SIGN(O254)*SQRT((1/O254-1/N254)*(1/O254-1/N254) + 4*BO254/((BO254+1)*(BO254+1))*(2*1/O254*1/N254-1/N254*1/N254)))</f>
        <v>0</v>
      </c>
      <c r="N254">
        <f>IF(LEFT(BP254,1)&lt;&gt;"0",IF(LEFT(BP254,1)="1",3.0,BQ254),$D$5+$E$5*(CG254*BZ254/($K$5*1000))+$F$5*(CG254*BZ254/($K$5*1000))*MAX(MIN(BN254,$J$5),$I$5)*MAX(MIN(BN254,$J$5),$I$5)+$G$5*MAX(MIN(BN254,$J$5),$I$5)*(CG254*BZ254/($K$5*1000))+$H$5*(CG254*BZ254/($K$5*1000))*(CG254*BZ254/($K$5*1000)))</f>
        <v>0</v>
      </c>
      <c r="O254">
        <f>G254*(1000-(1000*0.61365*exp(17.502*S254/(240.97+S254))/(BZ254+CA254)+BU254)/2)/(1000*0.61365*exp(17.502*S254/(240.97+S254))/(BZ254+CA254)-BU254)</f>
        <v>0</v>
      </c>
      <c r="P254">
        <f>1/((BO254+1)/(M254/1.6)+1/(N254/1.37)) + BO254/((BO254+1)/(M254/1.6) + BO254/(N254/1.37))</f>
        <v>0</v>
      </c>
      <c r="Q254">
        <f>(BK254*BM254)</f>
        <v>0</v>
      </c>
      <c r="R254">
        <f>(CB254+(Q254+2*0.95*5.67E-8*(((CB254+$B$7)+273)^4-(CB254+273)^4)-44100*G254)/(1.84*29.3*N254+8*0.95*5.67E-8*(CB254+273)^3))</f>
        <v>0</v>
      </c>
      <c r="S254">
        <f>($C$7*CC254+$D$7*CD254+$E$7*R254)</f>
        <v>0</v>
      </c>
      <c r="T254">
        <f>0.61365*exp(17.502*S254/(240.97+S254))</f>
        <v>0</v>
      </c>
      <c r="U254">
        <f>(V254/W254*100)</f>
        <v>0</v>
      </c>
      <c r="V254">
        <f>BU254*(BZ254+CA254)/1000</f>
        <v>0</v>
      </c>
      <c r="W254">
        <f>0.61365*exp(17.502*CB254/(240.97+CB254))</f>
        <v>0</v>
      </c>
      <c r="X254">
        <f>(T254-BU254*(BZ254+CA254)/1000)</f>
        <v>0</v>
      </c>
      <c r="Y254">
        <f>(-G254*44100)</f>
        <v>0</v>
      </c>
      <c r="Z254">
        <f>2*29.3*N254*0.92*(CB254-S254)</f>
        <v>0</v>
      </c>
      <c r="AA254">
        <f>2*0.95*5.67E-8*(((CB254+$B$7)+273)^4-(S254+273)^4)</f>
        <v>0</v>
      </c>
      <c r="AB254">
        <f>Q254+AA254+Y254+Z254</f>
        <v>0</v>
      </c>
      <c r="AC254">
        <v>0</v>
      </c>
      <c r="AD254">
        <v>0</v>
      </c>
      <c r="AE254">
        <f>IF(AC254*$H$13&gt;=AG254,1.0,(AG254/(AG254-AC254*$H$13)))</f>
        <v>0</v>
      </c>
      <c r="AF254">
        <f>(AE254-1)*100</f>
        <v>0</v>
      </c>
      <c r="AG254">
        <f>MAX(0,($B$13+$C$13*CG254)/(1+$D$13*CG254)*BZ254/(CB254+273)*$E$13)</f>
        <v>0</v>
      </c>
      <c r="AH254" t="s">
        <v>271</v>
      </c>
      <c r="AI254" t="s">
        <v>271</v>
      </c>
      <c r="AJ254">
        <v>0</v>
      </c>
      <c r="AK254">
        <v>0</v>
      </c>
      <c r="AL254">
        <f>AK254-AJ254</f>
        <v>0</v>
      </c>
      <c r="AM254">
        <f>AL254/AK254</f>
        <v>0</v>
      </c>
      <c r="AN254">
        <v>0</v>
      </c>
      <c r="AO254" t="s">
        <v>271</v>
      </c>
      <c r="AP254" t="s">
        <v>271</v>
      </c>
      <c r="AQ254">
        <v>0</v>
      </c>
      <c r="AR254">
        <v>0</v>
      </c>
      <c r="AS254">
        <f>1-AQ254/AR254</f>
        <v>0</v>
      </c>
      <c r="AT254">
        <v>0.5</v>
      </c>
      <c r="AU254">
        <f>BK254</f>
        <v>0</v>
      </c>
      <c r="AV254">
        <f>H254</f>
        <v>0</v>
      </c>
      <c r="AW254">
        <f>AS254*AT254*AU254</f>
        <v>0</v>
      </c>
      <c r="AX254">
        <f>BC254/AR254</f>
        <v>0</v>
      </c>
      <c r="AY254">
        <f>(AV254-AN254)/AU254</f>
        <v>0</v>
      </c>
      <c r="AZ254">
        <f>(AK254-AR254)/AR254</f>
        <v>0</v>
      </c>
      <c r="BA254" t="s">
        <v>271</v>
      </c>
      <c r="BB254">
        <v>0</v>
      </c>
      <c r="BC254">
        <f>AR254-BB254</f>
        <v>0</v>
      </c>
      <c r="BD254">
        <f>(AR254-AQ254)/(AR254-BB254)</f>
        <v>0</v>
      </c>
      <c r="BE254">
        <f>(AK254-AR254)/(AK254-BB254)</f>
        <v>0</v>
      </c>
      <c r="BF254">
        <f>(AR254-AQ254)/(AR254-AJ254)</f>
        <v>0</v>
      </c>
      <c r="BG254">
        <f>(AK254-AR254)/(AK254-AJ254)</f>
        <v>0</v>
      </c>
      <c r="BH254">
        <f>(BD254*BB254/AQ254)</f>
        <v>0</v>
      </c>
      <c r="BI254">
        <f>(1-BH254)</f>
        <v>0</v>
      </c>
      <c r="BJ254">
        <f>$B$11*CH254+$C$11*CI254+$F$11*CJ254*(1-CM254)</f>
        <v>0</v>
      </c>
      <c r="BK254">
        <f>BJ254*BL254</f>
        <v>0</v>
      </c>
      <c r="BL254">
        <f>($B$11*$D$9+$C$11*$D$9+$F$11*((CW254+CO254)/MAX(CW254+CO254+CX254, 0.1)*$I$9+CX254/MAX(CW254+CO254+CX254, 0.1)*$J$9))/($B$11+$C$11+$F$11)</f>
        <v>0</v>
      </c>
      <c r="BM254">
        <f>($B$11*$K$9+$C$11*$K$9+$F$11*((CW254+CO254)/MAX(CW254+CO254+CX254, 0.1)*$P$9+CX254/MAX(CW254+CO254+CX254, 0.1)*$Q$9))/($B$11+$C$11+$F$11)</f>
        <v>0</v>
      </c>
      <c r="BN254">
        <v>6</v>
      </c>
      <c r="BO254">
        <v>0.5</v>
      </c>
      <c r="BP254" t="s">
        <v>272</v>
      </c>
      <c r="BQ254">
        <v>2</v>
      </c>
      <c r="BR254">
        <v>1604418702.6</v>
      </c>
      <c r="BS254">
        <v>749.088</v>
      </c>
      <c r="BT254">
        <v>796.258</v>
      </c>
      <c r="BU254">
        <v>21.6856</v>
      </c>
      <c r="BV254">
        <v>19.9686</v>
      </c>
      <c r="BW254">
        <v>748.951</v>
      </c>
      <c r="BX254">
        <v>21.3585</v>
      </c>
      <c r="BY254">
        <v>499.963</v>
      </c>
      <c r="BZ254">
        <v>100.53</v>
      </c>
      <c r="CA254">
        <v>0.0996646</v>
      </c>
      <c r="CB254">
        <v>25.161</v>
      </c>
      <c r="CC254">
        <v>24.9948</v>
      </c>
      <c r="CD254">
        <v>999.9</v>
      </c>
      <c r="CE254">
        <v>0</v>
      </c>
      <c r="CF254">
        <v>0</v>
      </c>
      <c r="CG254">
        <v>10033.1</v>
      </c>
      <c r="CH254">
        <v>0</v>
      </c>
      <c r="CI254">
        <v>1.06395</v>
      </c>
      <c r="CJ254">
        <v>1200</v>
      </c>
      <c r="CK254">
        <v>0.967003</v>
      </c>
      <c r="CL254">
        <v>0.0329973</v>
      </c>
      <c r="CM254">
        <v>0</v>
      </c>
      <c r="CN254">
        <v>2.7873</v>
      </c>
      <c r="CO254">
        <v>0</v>
      </c>
      <c r="CP254">
        <v>9907.46</v>
      </c>
      <c r="CQ254">
        <v>11401.4</v>
      </c>
      <c r="CR254">
        <v>38.062</v>
      </c>
      <c r="CS254">
        <v>41.187</v>
      </c>
      <c r="CT254">
        <v>39.5</v>
      </c>
      <c r="CU254">
        <v>39.875</v>
      </c>
      <c r="CV254">
        <v>38.312</v>
      </c>
      <c r="CW254">
        <v>1160.4</v>
      </c>
      <c r="CX254">
        <v>39.6</v>
      </c>
      <c r="CY254">
        <v>0</v>
      </c>
      <c r="CZ254">
        <v>1604418702.5</v>
      </c>
      <c r="DA254">
        <v>0</v>
      </c>
      <c r="DB254">
        <v>2.57841923076923</v>
      </c>
      <c r="DC254">
        <v>0.298834176015091</v>
      </c>
      <c r="DD254">
        <v>348.644785861081</v>
      </c>
      <c r="DE254">
        <v>9864.54538461539</v>
      </c>
      <c r="DF254">
        <v>15</v>
      </c>
      <c r="DG254">
        <v>1604417947.1</v>
      </c>
      <c r="DH254" t="s">
        <v>273</v>
      </c>
      <c r="DI254">
        <v>1604417940.1</v>
      </c>
      <c r="DJ254">
        <v>1604417947.1</v>
      </c>
      <c r="DK254">
        <v>1</v>
      </c>
      <c r="DL254">
        <v>-0.134</v>
      </c>
      <c r="DM254">
        <v>0.013</v>
      </c>
      <c r="DN254">
        <v>0.037</v>
      </c>
      <c r="DO254">
        <v>0.31</v>
      </c>
      <c r="DP254">
        <v>420</v>
      </c>
      <c r="DQ254">
        <v>20</v>
      </c>
      <c r="DR254">
        <v>0.08</v>
      </c>
      <c r="DS254">
        <v>0.06</v>
      </c>
      <c r="DT254">
        <v>0</v>
      </c>
      <c r="DU254">
        <v>0</v>
      </c>
      <c r="DV254" t="s">
        <v>274</v>
      </c>
      <c r="DW254">
        <v>100</v>
      </c>
      <c r="DX254">
        <v>100</v>
      </c>
      <c r="DY254">
        <v>0.137</v>
      </c>
      <c r="DZ254">
        <v>0.3271</v>
      </c>
      <c r="EA254">
        <v>-0.278027610152098</v>
      </c>
      <c r="EB254">
        <v>0.00106189765250334</v>
      </c>
      <c r="EC254">
        <v>-8.23004791133579e-07</v>
      </c>
      <c r="ED254">
        <v>1.95222372915411e-10</v>
      </c>
      <c r="EE254">
        <v>0.0605696754882689</v>
      </c>
      <c r="EF254">
        <v>0.0242991256848972</v>
      </c>
      <c r="EG254">
        <v>-0.00102667963148939</v>
      </c>
      <c r="EH254">
        <v>2.21636158600722e-05</v>
      </c>
      <c r="EI254">
        <v>2</v>
      </c>
      <c r="EJ254">
        <v>2037</v>
      </c>
      <c r="EK254">
        <v>1</v>
      </c>
      <c r="EL254">
        <v>24</v>
      </c>
      <c r="EM254">
        <v>12.7</v>
      </c>
      <c r="EN254">
        <v>12.6</v>
      </c>
      <c r="EO254">
        <v>2</v>
      </c>
      <c r="EP254">
        <v>511.619</v>
      </c>
      <c r="EQ254">
        <v>528.207</v>
      </c>
      <c r="ER254">
        <v>22.8468</v>
      </c>
      <c r="ES254">
        <v>25.4072</v>
      </c>
      <c r="ET254">
        <v>30</v>
      </c>
      <c r="EU254">
        <v>25.2893</v>
      </c>
      <c r="EV254">
        <v>25.2558</v>
      </c>
      <c r="EW254">
        <v>35.1727</v>
      </c>
      <c r="EX254">
        <v>26.8481</v>
      </c>
      <c r="EY254">
        <v>100</v>
      </c>
      <c r="EZ254">
        <v>22.8465</v>
      </c>
      <c r="FA254">
        <v>808.68</v>
      </c>
      <c r="FB254">
        <v>20</v>
      </c>
      <c r="FC254">
        <v>102.335</v>
      </c>
      <c r="FD254">
        <v>102.106</v>
      </c>
    </row>
    <row r="255" spans="1:160">
      <c r="A255">
        <v>239</v>
      </c>
      <c r="B255">
        <v>1604418704.6</v>
      </c>
      <c r="C255">
        <v>475.5</v>
      </c>
      <c r="D255" t="s">
        <v>749</v>
      </c>
      <c r="E255" t="s">
        <v>750</v>
      </c>
      <c r="F255">
        <v>1604418704.6</v>
      </c>
      <c r="G255">
        <f>BY255*AE255*(BU255-BV255)/(100*BN255*(1000-AE255*BU255))</f>
        <v>0</v>
      </c>
      <c r="H255">
        <f>BY255*AE255*(BT255-BS255*(1000-AE255*BV255)/(1000-AE255*BU255))/(100*BN255)</f>
        <v>0</v>
      </c>
      <c r="I255">
        <f>BS255 - IF(AE255&gt;1, H255*BN255*100.0/(AG255*CG255), 0)</f>
        <v>0</v>
      </c>
      <c r="J255">
        <f>((P255-G255/2)*I255-H255)/(P255+G255/2)</f>
        <v>0</v>
      </c>
      <c r="K255">
        <f>J255*(BZ255+CA255)/1000.0</f>
        <v>0</v>
      </c>
      <c r="L255">
        <f>(BS255 - IF(AE255&gt;1, H255*BN255*100.0/(AG255*CG255), 0))*(BZ255+CA255)/1000.0</f>
        <v>0</v>
      </c>
      <c r="M255">
        <f>2.0/((1/O255-1/N255)+SIGN(O255)*SQRT((1/O255-1/N255)*(1/O255-1/N255) + 4*BO255/((BO255+1)*(BO255+1))*(2*1/O255*1/N255-1/N255*1/N255)))</f>
        <v>0</v>
      </c>
      <c r="N255">
        <f>IF(LEFT(BP255,1)&lt;&gt;"0",IF(LEFT(BP255,1)="1",3.0,BQ255),$D$5+$E$5*(CG255*BZ255/($K$5*1000))+$F$5*(CG255*BZ255/($K$5*1000))*MAX(MIN(BN255,$J$5),$I$5)*MAX(MIN(BN255,$J$5),$I$5)+$G$5*MAX(MIN(BN255,$J$5),$I$5)*(CG255*BZ255/($K$5*1000))+$H$5*(CG255*BZ255/($K$5*1000))*(CG255*BZ255/($K$5*1000)))</f>
        <v>0</v>
      </c>
      <c r="O255">
        <f>G255*(1000-(1000*0.61365*exp(17.502*S255/(240.97+S255))/(BZ255+CA255)+BU255)/2)/(1000*0.61365*exp(17.502*S255/(240.97+S255))/(BZ255+CA255)-BU255)</f>
        <v>0</v>
      </c>
      <c r="P255">
        <f>1/((BO255+1)/(M255/1.6)+1/(N255/1.37)) + BO255/((BO255+1)/(M255/1.6) + BO255/(N255/1.37))</f>
        <v>0</v>
      </c>
      <c r="Q255">
        <f>(BK255*BM255)</f>
        <v>0</v>
      </c>
      <c r="R255">
        <f>(CB255+(Q255+2*0.95*5.67E-8*(((CB255+$B$7)+273)^4-(CB255+273)^4)-44100*G255)/(1.84*29.3*N255+8*0.95*5.67E-8*(CB255+273)^3))</f>
        <v>0</v>
      </c>
      <c r="S255">
        <f>($C$7*CC255+$D$7*CD255+$E$7*R255)</f>
        <v>0</v>
      </c>
      <c r="T255">
        <f>0.61365*exp(17.502*S255/(240.97+S255))</f>
        <v>0</v>
      </c>
      <c r="U255">
        <f>(V255/W255*100)</f>
        <v>0</v>
      </c>
      <c r="V255">
        <f>BU255*(BZ255+CA255)/1000</f>
        <v>0</v>
      </c>
      <c r="W255">
        <f>0.61365*exp(17.502*CB255/(240.97+CB255))</f>
        <v>0</v>
      </c>
      <c r="X255">
        <f>(T255-BU255*(BZ255+CA255)/1000)</f>
        <v>0</v>
      </c>
      <c r="Y255">
        <f>(-G255*44100)</f>
        <v>0</v>
      </c>
      <c r="Z255">
        <f>2*29.3*N255*0.92*(CB255-S255)</f>
        <v>0</v>
      </c>
      <c r="AA255">
        <f>2*0.95*5.67E-8*(((CB255+$B$7)+273)^4-(S255+273)^4)</f>
        <v>0</v>
      </c>
      <c r="AB255">
        <f>Q255+AA255+Y255+Z255</f>
        <v>0</v>
      </c>
      <c r="AC255">
        <v>0</v>
      </c>
      <c r="AD255">
        <v>0</v>
      </c>
      <c r="AE255">
        <f>IF(AC255*$H$13&gt;=AG255,1.0,(AG255/(AG255-AC255*$H$13)))</f>
        <v>0</v>
      </c>
      <c r="AF255">
        <f>(AE255-1)*100</f>
        <v>0</v>
      </c>
      <c r="AG255">
        <f>MAX(0,($B$13+$C$13*CG255)/(1+$D$13*CG255)*BZ255/(CB255+273)*$E$13)</f>
        <v>0</v>
      </c>
      <c r="AH255" t="s">
        <v>271</v>
      </c>
      <c r="AI255" t="s">
        <v>271</v>
      </c>
      <c r="AJ255">
        <v>0</v>
      </c>
      <c r="AK255">
        <v>0</v>
      </c>
      <c r="AL255">
        <f>AK255-AJ255</f>
        <v>0</v>
      </c>
      <c r="AM255">
        <f>AL255/AK255</f>
        <v>0</v>
      </c>
      <c r="AN255">
        <v>0</v>
      </c>
      <c r="AO255" t="s">
        <v>271</v>
      </c>
      <c r="AP255" t="s">
        <v>271</v>
      </c>
      <c r="AQ255">
        <v>0</v>
      </c>
      <c r="AR255">
        <v>0</v>
      </c>
      <c r="AS255">
        <f>1-AQ255/AR255</f>
        <v>0</v>
      </c>
      <c r="AT255">
        <v>0.5</v>
      </c>
      <c r="AU255">
        <f>BK255</f>
        <v>0</v>
      </c>
      <c r="AV255">
        <f>H255</f>
        <v>0</v>
      </c>
      <c r="AW255">
        <f>AS255*AT255*AU255</f>
        <v>0</v>
      </c>
      <c r="AX255">
        <f>BC255/AR255</f>
        <v>0</v>
      </c>
      <c r="AY255">
        <f>(AV255-AN255)/AU255</f>
        <v>0</v>
      </c>
      <c r="AZ255">
        <f>(AK255-AR255)/AR255</f>
        <v>0</v>
      </c>
      <c r="BA255" t="s">
        <v>271</v>
      </c>
      <c r="BB255">
        <v>0</v>
      </c>
      <c r="BC255">
        <f>AR255-BB255</f>
        <v>0</v>
      </c>
      <c r="BD255">
        <f>(AR255-AQ255)/(AR255-BB255)</f>
        <v>0</v>
      </c>
      <c r="BE255">
        <f>(AK255-AR255)/(AK255-BB255)</f>
        <v>0</v>
      </c>
      <c r="BF255">
        <f>(AR255-AQ255)/(AR255-AJ255)</f>
        <v>0</v>
      </c>
      <c r="BG255">
        <f>(AK255-AR255)/(AK255-AJ255)</f>
        <v>0</v>
      </c>
      <c r="BH255">
        <f>(BD255*BB255/AQ255)</f>
        <v>0</v>
      </c>
      <c r="BI255">
        <f>(1-BH255)</f>
        <v>0</v>
      </c>
      <c r="BJ255">
        <f>$B$11*CH255+$C$11*CI255+$F$11*CJ255*(1-CM255)</f>
        <v>0</v>
      </c>
      <c r="BK255">
        <f>BJ255*BL255</f>
        <v>0</v>
      </c>
      <c r="BL255">
        <f>($B$11*$D$9+$C$11*$D$9+$F$11*((CW255+CO255)/MAX(CW255+CO255+CX255, 0.1)*$I$9+CX255/MAX(CW255+CO255+CX255, 0.1)*$J$9))/($B$11+$C$11+$F$11)</f>
        <v>0</v>
      </c>
      <c r="BM255">
        <f>($B$11*$K$9+$C$11*$K$9+$F$11*((CW255+CO255)/MAX(CW255+CO255+CX255, 0.1)*$P$9+CX255/MAX(CW255+CO255+CX255, 0.1)*$Q$9))/($B$11+$C$11+$F$11)</f>
        <v>0</v>
      </c>
      <c r="BN255">
        <v>6</v>
      </c>
      <c r="BO255">
        <v>0.5</v>
      </c>
      <c r="BP255" t="s">
        <v>272</v>
      </c>
      <c r="BQ255">
        <v>2</v>
      </c>
      <c r="BR255">
        <v>1604418704.6</v>
      </c>
      <c r="BS255">
        <v>752.338</v>
      </c>
      <c r="BT255">
        <v>799.579</v>
      </c>
      <c r="BU255">
        <v>21.6845</v>
      </c>
      <c r="BV255">
        <v>19.9673</v>
      </c>
      <c r="BW255">
        <v>752.2</v>
      </c>
      <c r="BX255">
        <v>21.3573</v>
      </c>
      <c r="BY255">
        <v>500.052</v>
      </c>
      <c r="BZ255">
        <v>100.53</v>
      </c>
      <c r="CA255">
        <v>0.100104</v>
      </c>
      <c r="CB255">
        <v>25.1616</v>
      </c>
      <c r="CC255">
        <v>24.9966</v>
      </c>
      <c r="CD255">
        <v>999.9</v>
      </c>
      <c r="CE255">
        <v>0</v>
      </c>
      <c r="CF255">
        <v>0</v>
      </c>
      <c r="CG255">
        <v>10012.5</v>
      </c>
      <c r="CH255">
        <v>0</v>
      </c>
      <c r="CI255">
        <v>1.06395</v>
      </c>
      <c r="CJ255">
        <v>1200</v>
      </c>
      <c r="CK255">
        <v>0.967003</v>
      </c>
      <c r="CL255">
        <v>0.0329973</v>
      </c>
      <c r="CM255">
        <v>0</v>
      </c>
      <c r="CN255">
        <v>2.7312</v>
      </c>
      <c r="CO255">
        <v>0</v>
      </c>
      <c r="CP255">
        <v>9918.14</v>
      </c>
      <c r="CQ255">
        <v>11401.4</v>
      </c>
      <c r="CR255">
        <v>38.062</v>
      </c>
      <c r="CS255">
        <v>41.125</v>
      </c>
      <c r="CT255">
        <v>39.5</v>
      </c>
      <c r="CU255">
        <v>39.875</v>
      </c>
      <c r="CV255">
        <v>38.312</v>
      </c>
      <c r="CW255">
        <v>1160.4</v>
      </c>
      <c r="CX255">
        <v>39.6</v>
      </c>
      <c r="CY255">
        <v>0</v>
      </c>
      <c r="CZ255">
        <v>1604418704.3</v>
      </c>
      <c r="DA255">
        <v>0</v>
      </c>
      <c r="DB255">
        <v>2.585904</v>
      </c>
      <c r="DC255">
        <v>-0.263030783251095</v>
      </c>
      <c r="DD255">
        <v>345.080000533881</v>
      </c>
      <c r="DE255">
        <v>9876.7556</v>
      </c>
      <c r="DF255">
        <v>15</v>
      </c>
      <c r="DG255">
        <v>1604417947.1</v>
      </c>
      <c r="DH255" t="s">
        <v>273</v>
      </c>
      <c r="DI255">
        <v>1604417940.1</v>
      </c>
      <c r="DJ255">
        <v>1604417947.1</v>
      </c>
      <c r="DK255">
        <v>1</v>
      </c>
      <c r="DL255">
        <v>-0.134</v>
      </c>
      <c r="DM255">
        <v>0.013</v>
      </c>
      <c r="DN255">
        <v>0.037</v>
      </c>
      <c r="DO255">
        <v>0.31</v>
      </c>
      <c r="DP255">
        <v>420</v>
      </c>
      <c r="DQ255">
        <v>20</v>
      </c>
      <c r="DR255">
        <v>0.08</v>
      </c>
      <c r="DS255">
        <v>0.06</v>
      </c>
      <c r="DT255">
        <v>0</v>
      </c>
      <c r="DU255">
        <v>0</v>
      </c>
      <c r="DV255" t="s">
        <v>274</v>
      </c>
      <c r="DW255">
        <v>100</v>
      </c>
      <c r="DX255">
        <v>100</v>
      </c>
      <c r="DY255">
        <v>0.138</v>
      </c>
      <c r="DZ255">
        <v>0.3272</v>
      </c>
      <c r="EA255">
        <v>-0.278027610152098</v>
      </c>
      <c r="EB255">
        <v>0.00106189765250334</v>
      </c>
      <c r="EC255">
        <v>-8.23004791133579e-07</v>
      </c>
      <c r="ED255">
        <v>1.95222372915411e-10</v>
      </c>
      <c r="EE255">
        <v>0.0605696754882689</v>
      </c>
      <c r="EF255">
        <v>0.0242991256848972</v>
      </c>
      <c r="EG255">
        <v>-0.00102667963148939</v>
      </c>
      <c r="EH255">
        <v>2.21636158600722e-05</v>
      </c>
      <c r="EI255">
        <v>2</v>
      </c>
      <c r="EJ255">
        <v>2037</v>
      </c>
      <c r="EK255">
        <v>1</v>
      </c>
      <c r="EL255">
        <v>24</v>
      </c>
      <c r="EM255">
        <v>12.7</v>
      </c>
      <c r="EN255">
        <v>12.6</v>
      </c>
      <c r="EO255">
        <v>2</v>
      </c>
      <c r="EP255">
        <v>511.561</v>
      </c>
      <c r="EQ255">
        <v>528.234</v>
      </c>
      <c r="ER255">
        <v>22.8472</v>
      </c>
      <c r="ES255">
        <v>25.4067</v>
      </c>
      <c r="ET255">
        <v>30</v>
      </c>
      <c r="EU255">
        <v>25.2893</v>
      </c>
      <c r="EV255">
        <v>25.2547</v>
      </c>
      <c r="EW255">
        <v>35.2738</v>
      </c>
      <c r="EX255">
        <v>26.8481</v>
      </c>
      <c r="EY255">
        <v>100</v>
      </c>
      <c r="EZ255">
        <v>22.8477</v>
      </c>
      <c r="FA255">
        <v>808.68</v>
      </c>
      <c r="FB255">
        <v>20</v>
      </c>
      <c r="FC255">
        <v>102.334</v>
      </c>
      <c r="FD255">
        <v>102.105</v>
      </c>
    </row>
    <row r="256" spans="1:160">
      <c r="A256">
        <v>240</v>
      </c>
      <c r="B256">
        <v>1604418706.6</v>
      </c>
      <c r="C256">
        <v>477.5</v>
      </c>
      <c r="D256" t="s">
        <v>751</v>
      </c>
      <c r="E256" t="s">
        <v>752</v>
      </c>
      <c r="F256">
        <v>1604418706.6</v>
      </c>
      <c r="G256">
        <f>BY256*AE256*(BU256-BV256)/(100*BN256*(1000-AE256*BU256))</f>
        <v>0</v>
      </c>
      <c r="H256">
        <f>BY256*AE256*(BT256-BS256*(1000-AE256*BV256)/(1000-AE256*BU256))/(100*BN256)</f>
        <v>0</v>
      </c>
      <c r="I256">
        <f>BS256 - IF(AE256&gt;1, H256*BN256*100.0/(AG256*CG256), 0)</f>
        <v>0</v>
      </c>
      <c r="J256">
        <f>((P256-G256/2)*I256-H256)/(P256+G256/2)</f>
        <v>0</v>
      </c>
      <c r="K256">
        <f>J256*(BZ256+CA256)/1000.0</f>
        <v>0</v>
      </c>
      <c r="L256">
        <f>(BS256 - IF(AE256&gt;1, H256*BN256*100.0/(AG256*CG256), 0))*(BZ256+CA256)/1000.0</f>
        <v>0</v>
      </c>
      <c r="M256">
        <f>2.0/((1/O256-1/N256)+SIGN(O256)*SQRT((1/O256-1/N256)*(1/O256-1/N256) + 4*BO256/((BO256+1)*(BO256+1))*(2*1/O256*1/N256-1/N256*1/N256)))</f>
        <v>0</v>
      </c>
      <c r="N256">
        <f>IF(LEFT(BP256,1)&lt;&gt;"0",IF(LEFT(BP256,1)="1",3.0,BQ256),$D$5+$E$5*(CG256*BZ256/($K$5*1000))+$F$5*(CG256*BZ256/($K$5*1000))*MAX(MIN(BN256,$J$5),$I$5)*MAX(MIN(BN256,$J$5),$I$5)+$G$5*MAX(MIN(BN256,$J$5),$I$5)*(CG256*BZ256/($K$5*1000))+$H$5*(CG256*BZ256/($K$5*1000))*(CG256*BZ256/($K$5*1000)))</f>
        <v>0</v>
      </c>
      <c r="O256">
        <f>G256*(1000-(1000*0.61365*exp(17.502*S256/(240.97+S256))/(BZ256+CA256)+BU256)/2)/(1000*0.61365*exp(17.502*S256/(240.97+S256))/(BZ256+CA256)-BU256)</f>
        <v>0</v>
      </c>
      <c r="P256">
        <f>1/((BO256+1)/(M256/1.6)+1/(N256/1.37)) + BO256/((BO256+1)/(M256/1.6) + BO256/(N256/1.37))</f>
        <v>0</v>
      </c>
      <c r="Q256">
        <f>(BK256*BM256)</f>
        <v>0</v>
      </c>
      <c r="R256">
        <f>(CB256+(Q256+2*0.95*5.67E-8*(((CB256+$B$7)+273)^4-(CB256+273)^4)-44100*G256)/(1.84*29.3*N256+8*0.95*5.67E-8*(CB256+273)^3))</f>
        <v>0</v>
      </c>
      <c r="S256">
        <f>($C$7*CC256+$D$7*CD256+$E$7*R256)</f>
        <v>0</v>
      </c>
      <c r="T256">
        <f>0.61365*exp(17.502*S256/(240.97+S256))</f>
        <v>0</v>
      </c>
      <c r="U256">
        <f>(V256/W256*100)</f>
        <v>0</v>
      </c>
      <c r="V256">
        <f>BU256*(BZ256+CA256)/1000</f>
        <v>0</v>
      </c>
      <c r="W256">
        <f>0.61365*exp(17.502*CB256/(240.97+CB256))</f>
        <v>0</v>
      </c>
      <c r="X256">
        <f>(T256-BU256*(BZ256+CA256)/1000)</f>
        <v>0</v>
      </c>
      <c r="Y256">
        <f>(-G256*44100)</f>
        <v>0</v>
      </c>
      <c r="Z256">
        <f>2*29.3*N256*0.92*(CB256-S256)</f>
        <v>0</v>
      </c>
      <c r="AA256">
        <f>2*0.95*5.67E-8*(((CB256+$B$7)+273)^4-(S256+273)^4)</f>
        <v>0</v>
      </c>
      <c r="AB256">
        <f>Q256+AA256+Y256+Z256</f>
        <v>0</v>
      </c>
      <c r="AC256">
        <v>0</v>
      </c>
      <c r="AD256">
        <v>0</v>
      </c>
      <c r="AE256">
        <f>IF(AC256*$H$13&gt;=AG256,1.0,(AG256/(AG256-AC256*$H$13)))</f>
        <v>0</v>
      </c>
      <c r="AF256">
        <f>(AE256-1)*100</f>
        <v>0</v>
      </c>
      <c r="AG256">
        <f>MAX(0,($B$13+$C$13*CG256)/(1+$D$13*CG256)*BZ256/(CB256+273)*$E$13)</f>
        <v>0</v>
      </c>
      <c r="AH256" t="s">
        <v>271</v>
      </c>
      <c r="AI256" t="s">
        <v>271</v>
      </c>
      <c r="AJ256">
        <v>0</v>
      </c>
      <c r="AK256">
        <v>0</v>
      </c>
      <c r="AL256">
        <f>AK256-AJ256</f>
        <v>0</v>
      </c>
      <c r="AM256">
        <f>AL256/AK256</f>
        <v>0</v>
      </c>
      <c r="AN256">
        <v>0</v>
      </c>
      <c r="AO256" t="s">
        <v>271</v>
      </c>
      <c r="AP256" t="s">
        <v>271</v>
      </c>
      <c r="AQ256">
        <v>0</v>
      </c>
      <c r="AR256">
        <v>0</v>
      </c>
      <c r="AS256">
        <f>1-AQ256/AR256</f>
        <v>0</v>
      </c>
      <c r="AT256">
        <v>0.5</v>
      </c>
      <c r="AU256">
        <f>BK256</f>
        <v>0</v>
      </c>
      <c r="AV256">
        <f>H256</f>
        <v>0</v>
      </c>
      <c r="AW256">
        <f>AS256*AT256*AU256</f>
        <v>0</v>
      </c>
      <c r="AX256">
        <f>BC256/AR256</f>
        <v>0</v>
      </c>
      <c r="AY256">
        <f>(AV256-AN256)/AU256</f>
        <v>0</v>
      </c>
      <c r="AZ256">
        <f>(AK256-AR256)/AR256</f>
        <v>0</v>
      </c>
      <c r="BA256" t="s">
        <v>271</v>
      </c>
      <c r="BB256">
        <v>0</v>
      </c>
      <c r="BC256">
        <f>AR256-BB256</f>
        <v>0</v>
      </c>
      <c r="BD256">
        <f>(AR256-AQ256)/(AR256-BB256)</f>
        <v>0</v>
      </c>
      <c r="BE256">
        <f>(AK256-AR256)/(AK256-BB256)</f>
        <v>0</v>
      </c>
      <c r="BF256">
        <f>(AR256-AQ256)/(AR256-AJ256)</f>
        <v>0</v>
      </c>
      <c r="BG256">
        <f>(AK256-AR256)/(AK256-AJ256)</f>
        <v>0</v>
      </c>
      <c r="BH256">
        <f>(BD256*BB256/AQ256)</f>
        <v>0</v>
      </c>
      <c r="BI256">
        <f>(1-BH256)</f>
        <v>0</v>
      </c>
      <c r="BJ256">
        <f>$B$11*CH256+$C$11*CI256+$F$11*CJ256*(1-CM256)</f>
        <v>0</v>
      </c>
      <c r="BK256">
        <f>BJ256*BL256</f>
        <v>0</v>
      </c>
      <c r="BL256">
        <f>($B$11*$D$9+$C$11*$D$9+$F$11*((CW256+CO256)/MAX(CW256+CO256+CX256, 0.1)*$I$9+CX256/MAX(CW256+CO256+CX256, 0.1)*$J$9))/($B$11+$C$11+$F$11)</f>
        <v>0</v>
      </c>
      <c r="BM256">
        <f>($B$11*$K$9+$C$11*$K$9+$F$11*((CW256+CO256)/MAX(CW256+CO256+CX256, 0.1)*$P$9+CX256/MAX(CW256+CO256+CX256, 0.1)*$Q$9))/($B$11+$C$11+$F$11)</f>
        <v>0</v>
      </c>
      <c r="BN256">
        <v>6</v>
      </c>
      <c r="BO256">
        <v>0.5</v>
      </c>
      <c r="BP256" t="s">
        <v>272</v>
      </c>
      <c r="BQ256">
        <v>2</v>
      </c>
      <c r="BR256">
        <v>1604418706.6</v>
      </c>
      <c r="BS256">
        <v>755.513</v>
      </c>
      <c r="BT256">
        <v>802.994</v>
      </c>
      <c r="BU256">
        <v>21.6841</v>
      </c>
      <c r="BV256">
        <v>19.966</v>
      </c>
      <c r="BW256">
        <v>755.375</v>
      </c>
      <c r="BX256">
        <v>21.357</v>
      </c>
      <c r="BY256">
        <v>499.987</v>
      </c>
      <c r="BZ256">
        <v>100.531</v>
      </c>
      <c r="CA256">
        <v>0.0999618</v>
      </c>
      <c r="CB256">
        <v>25.1621</v>
      </c>
      <c r="CC256">
        <v>25.0003</v>
      </c>
      <c r="CD256">
        <v>999.9</v>
      </c>
      <c r="CE256">
        <v>0</v>
      </c>
      <c r="CF256">
        <v>0</v>
      </c>
      <c r="CG256">
        <v>10003.8</v>
      </c>
      <c r="CH256">
        <v>0</v>
      </c>
      <c r="CI256">
        <v>1.06395</v>
      </c>
      <c r="CJ256">
        <v>1200.01</v>
      </c>
      <c r="CK256">
        <v>0.967003</v>
      </c>
      <c r="CL256">
        <v>0.0329973</v>
      </c>
      <c r="CM256">
        <v>0</v>
      </c>
      <c r="CN256">
        <v>2.5793</v>
      </c>
      <c r="CO256">
        <v>0</v>
      </c>
      <c r="CP256">
        <v>9931.65</v>
      </c>
      <c r="CQ256">
        <v>11401.5</v>
      </c>
      <c r="CR256">
        <v>38.062</v>
      </c>
      <c r="CS256">
        <v>41.187</v>
      </c>
      <c r="CT256">
        <v>39.5</v>
      </c>
      <c r="CU256">
        <v>39.875</v>
      </c>
      <c r="CV256">
        <v>38.312</v>
      </c>
      <c r="CW256">
        <v>1160.41</v>
      </c>
      <c r="CX256">
        <v>39.6</v>
      </c>
      <c r="CY256">
        <v>0</v>
      </c>
      <c r="CZ256">
        <v>1604418706.7</v>
      </c>
      <c r="DA256">
        <v>0</v>
      </c>
      <c r="DB256">
        <v>2.593208</v>
      </c>
      <c r="DC256">
        <v>-0.0377923179498148</v>
      </c>
      <c r="DD256">
        <v>344.63153847762</v>
      </c>
      <c r="DE256">
        <v>9890.4952</v>
      </c>
      <c r="DF256">
        <v>15</v>
      </c>
      <c r="DG256">
        <v>1604417947.1</v>
      </c>
      <c r="DH256" t="s">
        <v>273</v>
      </c>
      <c r="DI256">
        <v>1604417940.1</v>
      </c>
      <c r="DJ256">
        <v>1604417947.1</v>
      </c>
      <c r="DK256">
        <v>1</v>
      </c>
      <c r="DL256">
        <v>-0.134</v>
      </c>
      <c r="DM256">
        <v>0.013</v>
      </c>
      <c r="DN256">
        <v>0.037</v>
      </c>
      <c r="DO256">
        <v>0.31</v>
      </c>
      <c r="DP256">
        <v>420</v>
      </c>
      <c r="DQ256">
        <v>20</v>
      </c>
      <c r="DR256">
        <v>0.08</v>
      </c>
      <c r="DS256">
        <v>0.06</v>
      </c>
      <c r="DT256">
        <v>0</v>
      </c>
      <c r="DU256">
        <v>0</v>
      </c>
      <c r="DV256" t="s">
        <v>274</v>
      </c>
      <c r="DW256">
        <v>100</v>
      </c>
      <c r="DX256">
        <v>100</v>
      </c>
      <c r="DY256">
        <v>0.138</v>
      </c>
      <c r="DZ256">
        <v>0.3271</v>
      </c>
      <c r="EA256">
        <v>-0.278027610152098</v>
      </c>
      <c r="EB256">
        <v>0.00106189765250334</v>
      </c>
      <c r="EC256">
        <v>-8.23004791133579e-07</v>
      </c>
      <c r="ED256">
        <v>1.95222372915411e-10</v>
      </c>
      <c r="EE256">
        <v>0.0605696754882689</v>
      </c>
      <c r="EF256">
        <v>0.0242991256848972</v>
      </c>
      <c r="EG256">
        <v>-0.00102667963148939</v>
      </c>
      <c r="EH256">
        <v>2.21636158600722e-05</v>
      </c>
      <c r="EI256">
        <v>2</v>
      </c>
      <c r="EJ256">
        <v>2037</v>
      </c>
      <c r="EK256">
        <v>1</v>
      </c>
      <c r="EL256">
        <v>24</v>
      </c>
      <c r="EM256">
        <v>12.8</v>
      </c>
      <c r="EN256">
        <v>12.7</v>
      </c>
      <c r="EO256">
        <v>2</v>
      </c>
      <c r="EP256">
        <v>511.382</v>
      </c>
      <c r="EQ256">
        <v>528.309</v>
      </c>
      <c r="ER256">
        <v>22.8477</v>
      </c>
      <c r="ES256">
        <v>25.4062</v>
      </c>
      <c r="ET256">
        <v>29.9999</v>
      </c>
      <c r="EU256">
        <v>25.2883</v>
      </c>
      <c r="EV256">
        <v>25.2545</v>
      </c>
      <c r="EW256">
        <v>35.4122</v>
      </c>
      <c r="EX256">
        <v>26.8481</v>
      </c>
      <c r="EY256">
        <v>100</v>
      </c>
      <c r="EZ256">
        <v>22.8477</v>
      </c>
      <c r="FA256">
        <v>813.74</v>
      </c>
      <c r="FB256">
        <v>20</v>
      </c>
      <c r="FC256">
        <v>102.334</v>
      </c>
      <c r="FD256">
        <v>102.104</v>
      </c>
    </row>
    <row r="257" spans="1:160">
      <c r="A257">
        <v>241</v>
      </c>
      <c r="B257">
        <v>1604418708.6</v>
      </c>
      <c r="C257">
        <v>479.5</v>
      </c>
      <c r="D257" t="s">
        <v>753</v>
      </c>
      <c r="E257" t="s">
        <v>754</v>
      </c>
      <c r="F257">
        <v>1604418708.6</v>
      </c>
      <c r="G257">
        <f>BY257*AE257*(BU257-BV257)/(100*BN257*(1000-AE257*BU257))</f>
        <v>0</v>
      </c>
      <c r="H257">
        <f>BY257*AE257*(BT257-BS257*(1000-AE257*BV257)/(1000-AE257*BU257))/(100*BN257)</f>
        <v>0</v>
      </c>
      <c r="I257">
        <f>BS257 - IF(AE257&gt;1, H257*BN257*100.0/(AG257*CG257), 0)</f>
        <v>0</v>
      </c>
      <c r="J257">
        <f>((P257-G257/2)*I257-H257)/(P257+G257/2)</f>
        <v>0</v>
      </c>
      <c r="K257">
        <f>J257*(BZ257+CA257)/1000.0</f>
        <v>0</v>
      </c>
      <c r="L257">
        <f>(BS257 - IF(AE257&gt;1, H257*BN257*100.0/(AG257*CG257), 0))*(BZ257+CA257)/1000.0</f>
        <v>0</v>
      </c>
      <c r="M257">
        <f>2.0/((1/O257-1/N257)+SIGN(O257)*SQRT((1/O257-1/N257)*(1/O257-1/N257) + 4*BO257/((BO257+1)*(BO257+1))*(2*1/O257*1/N257-1/N257*1/N257)))</f>
        <v>0</v>
      </c>
      <c r="N257">
        <f>IF(LEFT(BP257,1)&lt;&gt;"0",IF(LEFT(BP257,1)="1",3.0,BQ257),$D$5+$E$5*(CG257*BZ257/($K$5*1000))+$F$5*(CG257*BZ257/($K$5*1000))*MAX(MIN(BN257,$J$5),$I$5)*MAX(MIN(BN257,$J$5),$I$5)+$G$5*MAX(MIN(BN257,$J$5),$I$5)*(CG257*BZ257/($K$5*1000))+$H$5*(CG257*BZ257/($K$5*1000))*(CG257*BZ257/($K$5*1000)))</f>
        <v>0</v>
      </c>
      <c r="O257">
        <f>G257*(1000-(1000*0.61365*exp(17.502*S257/(240.97+S257))/(BZ257+CA257)+BU257)/2)/(1000*0.61365*exp(17.502*S257/(240.97+S257))/(BZ257+CA257)-BU257)</f>
        <v>0</v>
      </c>
      <c r="P257">
        <f>1/((BO257+1)/(M257/1.6)+1/(N257/1.37)) + BO257/((BO257+1)/(M257/1.6) + BO257/(N257/1.37))</f>
        <v>0</v>
      </c>
      <c r="Q257">
        <f>(BK257*BM257)</f>
        <v>0</v>
      </c>
      <c r="R257">
        <f>(CB257+(Q257+2*0.95*5.67E-8*(((CB257+$B$7)+273)^4-(CB257+273)^4)-44100*G257)/(1.84*29.3*N257+8*0.95*5.67E-8*(CB257+273)^3))</f>
        <v>0</v>
      </c>
      <c r="S257">
        <f>($C$7*CC257+$D$7*CD257+$E$7*R257)</f>
        <v>0</v>
      </c>
      <c r="T257">
        <f>0.61365*exp(17.502*S257/(240.97+S257))</f>
        <v>0</v>
      </c>
      <c r="U257">
        <f>(V257/W257*100)</f>
        <v>0</v>
      </c>
      <c r="V257">
        <f>BU257*(BZ257+CA257)/1000</f>
        <v>0</v>
      </c>
      <c r="W257">
        <f>0.61365*exp(17.502*CB257/(240.97+CB257))</f>
        <v>0</v>
      </c>
      <c r="X257">
        <f>(T257-BU257*(BZ257+CA257)/1000)</f>
        <v>0</v>
      </c>
      <c r="Y257">
        <f>(-G257*44100)</f>
        <v>0</v>
      </c>
      <c r="Z257">
        <f>2*29.3*N257*0.92*(CB257-S257)</f>
        <v>0</v>
      </c>
      <c r="AA257">
        <f>2*0.95*5.67E-8*(((CB257+$B$7)+273)^4-(S257+273)^4)</f>
        <v>0</v>
      </c>
      <c r="AB257">
        <f>Q257+AA257+Y257+Z257</f>
        <v>0</v>
      </c>
      <c r="AC257">
        <v>0</v>
      </c>
      <c r="AD257">
        <v>0</v>
      </c>
      <c r="AE257">
        <f>IF(AC257*$H$13&gt;=AG257,1.0,(AG257/(AG257-AC257*$H$13)))</f>
        <v>0</v>
      </c>
      <c r="AF257">
        <f>(AE257-1)*100</f>
        <v>0</v>
      </c>
      <c r="AG257">
        <f>MAX(0,($B$13+$C$13*CG257)/(1+$D$13*CG257)*BZ257/(CB257+273)*$E$13)</f>
        <v>0</v>
      </c>
      <c r="AH257" t="s">
        <v>271</v>
      </c>
      <c r="AI257" t="s">
        <v>271</v>
      </c>
      <c r="AJ257">
        <v>0</v>
      </c>
      <c r="AK257">
        <v>0</v>
      </c>
      <c r="AL257">
        <f>AK257-AJ257</f>
        <v>0</v>
      </c>
      <c r="AM257">
        <f>AL257/AK257</f>
        <v>0</v>
      </c>
      <c r="AN257">
        <v>0</v>
      </c>
      <c r="AO257" t="s">
        <v>271</v>
      </c>
      <c r="AP257" t="s">
        <v>271</v>
      </c>
      <c r="AQ257">
        <v>0</v>
      </c>
      <c r="AR257">
        <v>0</v>
      </c>
      <c r="AS257">
        <f>1-AQ257/AR257</f>
        <v>0</v>
      </c>
      <c r="AT257">
        <v>0.5</v>
      </c>
      <c r="AU257">
        <f>BK257</f>
        <v>0</v>
      </c>
      <c r="AV257">
        <f>H257</f>
        <v>0</v>
      </c>
      <c r="AW257">
        <f>AS257*AT257*AU257</f>
        <v>0</v>
      </c>
      <c r="AX257">
        <f>BC257/AR257</f>
        <v>0</v>
      </c>
      <c r="AY257">
        <f>(AV257-AN257)/AU257</f>
        <v>0</v>
      </c>
      <c r="AZ257">
        <f>(AK257-AR257)/AR257</f>
        <v>0</v>
      </c>
      <c r="BA257" t="s">
        <v>271</v>
      </c>
      <c r="BB257">
        <v>0</v>
      </c>
      <c r="BC257">
        <f>AR257-BB257</f>
        <v>0</v>
      </c>
      <c r="BD257">
        <f>(AR257-AQ257)/(AR257-BB257)</f>
        <v>0</v>
      </c>
      <c r="BE257">
        <f>(AK257-AR257)/(AK257-BB257)</f>
        <v>0</v>
      </c>
      <c r="BF257">
        <f>(AR257-AQ257)/(AR257-AJ257)</f>
        <v>0</v>
      </c>
      <c r="BG257">
        <f>(AK257-AR257)/(AK257-AJ257)</f>
        <v>0</v>
      </c>
      <c r="BH257">
        <f>(BD257*BB257/AQ257)</f>
        <v>0</v>
      </c>
      <c r="BI257">
        <f>(1-BH257)</f>
        <v>0</v>
      </c>
      <c r="BJ257">
        <f>$B$11*CH257+$C$11*CI257+$F$11*CJ257*(1-CM257)</f>
        <v>0</v>
      </c>
      <c r="BK257">
        <f>BJ257*BL257</f>
        <v>0</v>
      </c>
      <c r="BL257">
        <f>($B$11*$D$9+$C$11*$D$9+$F$11*((CW257+CO257)/MAX(CW257+CO257+CX257, 0.1)*$I$9+CX257/MAX(CW257+CO257+CX257, 0.1)*$J$9))/($B$11+$C$11+$F$11)</f>
        <v>0</v>
      </c>
      <c r="BM257">
        <f>($B$11*$K$9+$C$11*$K$9+$F$11*((CW257+CO257)/MAX(CW257+CO257+CX257, 0.1)*$P$9+CX257/MAX(CW257+CO257+CX257, 0.1)*$Q$9))/($B$11+$C$11+$F$11)</f>
        <v>0</v>
      </c>
      <c r="BN257">
        <v>6</v>
      </c>
      <c r="BO257">
        <v>0.5</v>
      </c>
      <c r="BP257" t="s">
        <v>272</v>
      </c>
      <c r="BQ257">
        <v>2</v>
      </c>
      <c r="BR257">
        <v>1604418708.6</v>
      </c>
      <c r="BS257">
        <v>758.765</v>
      </c>
      <c r="BT257">
        <v>806.443</v>
      </c>
      <c r="BU257">
        <v>21.6838</v>
      </c>
      <c r="BV257">
        <v>19.9659</v>
      </c>
      <c r="BW257">
        <v>758.625</v>
      </c>
      <c r="BX257">
        <v>21.3566</v>
      </c>
      <c r="BY257">
        <v>499.969</v>
      </c>
      <c r="BZ257">
        <v>100.531</v>
      </c>
      <c r="CA257">
        <v>0.0997908</v>
      </c>
      <c r="CB257">
        <v>25.1626</v>
      </c>
      <c r="CC257">
        <v>24.9998</v>
      </c>
      <c r="CD257">
        <v>999.9</v>
      </c>
      <c r="CE257">
        <v>0</v>
      </c>
      <c r="CF257">
        <v>0</v>
      </c>
      <c r="CG257">
        <v>10025.6</v>
      </c>
      <c r="CH257">
        <v>0</v>
      </c>
      <c r="CI257">
        <v>1.06395</v>
      </c>
      <c r="CJ257">
        <v>1200.01</v>
      </c>
      <c r="CK257">
        <v>0.967003</v>
      </c>
      <c r="CL257">
        <v>0.0329973</v>
      </c>
      <c r="CM257">
        <v>0</v>
      </c>
      <c r="CN257">
        <v>2.2541</v>
      </c>
      <c r="CO257">
        <v>0</v>
      </c>
      <c r="CP257">
        <v>9942.11</v>
      </c>
      <c r="CQ257">
        <v>11401.5</v>
      </c>
      <c r="CR257">
        <v>38.062</v>
      </c>
      <c r="CS257">
        <v>41.187</v>
      </c>
      <c r="CT257">
        <v>39.5</v>
      </c>
      <c r="CU257">
        <v>39.875</v>
      </c>
      <c r="CV257">
        <v>38.312</v>
      </c>
      <c r="CW257">
        <v>1160.41</v>
      </c>
      <c r="CX257">
        <v>39.6</v>
      </c>
      <c r="CY257">
        <v>0</v>
      </c>
      <c r="CZ257">
        <v>1604418708.5</v>
      </c>
      <c r="DA257">
        <v>0</v>
      </c>
      <c r="DB257">
        <v>2.57411538461538</v>
      </c>
      <c r="DC257">
        <v>-0.290119668623322</v>
      </c>
      <c r="DD257">
        <v>343.863931170206</v>
      </c>
      <c r="DE257">
        <v>9899.12307692308</v>
      </c>
      <c r="DF257">
        <v>15</v>
      </c>
      <c r="DG257">
        <v>1604417947.1</v>
      </c>
      <c r="DH257" t="s">
        <v>273</v>
      </c>
      <c r="DI257">
        <v>1604417940.1</v>
      </c>
      <c r="DJ257">
        <v>1604417947.1</v>
      </c>
      <c r="DK257">
        <v>1</v>
      </c>
      <c r="DL257">
        <v>-0.134</v>
      </c>
      <c r="DM257">
        <v>0.013</v>
      </c>
      <c r="DN257">
        <v>0.037</v>
      </c>
      <c r="DO257">
        <v>0.31</v>
      </c>
      <c r="DP257">
        <v>420</v>
      </c>
      <c r="DQ257">
        <v>20</v>
      </c>
      <c r="DR257">
        <v>0.08</v>
      </c>
      <c r="DS257">
        <v>0.06</v>
      </c>
      <c r="DT257">
        <v>0</v>
      </c>
      <c r="DU257">
        <v>0</v>
      </c>
      <c r="DV257" t="s">
        <v>274</v>
      </c>
      <c r="DW257">
        <v>100</v>
      </c>
      <c r="DX257">
        <v>100</v>
      </c>
      <c r="DY257">
        <v>0.14</v>
      </c>
      <c r="DZ257">
        <v>0.3272</v>
      </c>
      <c r="EA257">
        <v>-0.278027610152098</v>
      </c>
      <c r="EB257">
        <v>0.00106189765250334</v>
      </c>
      <c r="EC257">
        <v>-8.23004791133579e-07</v>
      </c>
      <c r="ED257">
        <v>1.95222372915411e-10</v>
      </c>
      <c r="EE257">
        <v>0.0605696754882689</v>
      </c>
      <c r="EF257">
        <v>0.0242991256848972</v>
      </c>
      <c r="EG257">
        <v>-0.00102667963148939</v>
      </c>
      <c r="EH257">
        <v>2.21636158600722e-05</v>
      </c>
      <c r="EI257">
        <v>2</v>
      </c>
      <c r="EJ257">
        <v>2037</v>
      </c>
      <c r="EK257">
        <v>1</v>
      </c>
      <c r="EL257">
        <v>24</v>
      </c>
      <c r="EM257">
        <v>12.8</v>
      </c>
      <c r="EN257">
        <v>12.7</v>
      </c>
      <c r="EO257">
        <v>2</v>
      </c>
      <c r="EP257">
        <v>511.431</v>
      </c>
      <c r="EQ257">
        <v>528.27</v>
      </c>
      <c r="ER257">
        <v>22.8481</v>
      </c>
      <c r="ES257">
        <v>25.4052</v>
      </c>
      <c r="ET257">
        <v>29.9999</v>
      </c>
      <c r="EU257">
        <v>25.2873</v>
      </c>
      <c r="EV257">
        <v>25.2545</v>
      </c>
      <c r="EW257">
        <v>35.5406</v>
      </c>
      <c r="EX257">
        <v>26.8481</v>
      </c>
      <c r="EY257">
        <v>100</v>
      </c>
      <c r="EZ257">
        <v>22.8493</v>
      </c>
      <c r="FA257">
        <v>818.78</v>
      </c>
      <c r="FB257">
        <v>20</v>
      </c>
      <c r="FC257">
        <v>102.333</v>
      </c>
      <c r="FD257">
        <v>102.105</v>
      </c>
    </row>
    <row r="258" spans="1:160">
      <c r="A258">
        <v>242</v>
      </c>
      <c r="B258">
        <v>1604418710.6</v>
      </c>
      <c r="C258">
        <v>481.5</v>
      </c>
      <c r="D258" t="s">
        <v>755</v>
      </c>
      <c r="E258" t="s">
        <v>756</v>
      </c>
      <c r="F258">
        <v>1604418710.6</v>
      </c>
      <c r="G258">
        <f>BY258*AE258*(BU258-BV258)/(100*BN258*(1000-AE258*BU258))</f>
        <v>0</v>
      </c>
      <c r="H258">
        <f>BY258*AE258*(BT258-BS258*(1000-AE258*BV258)/(1000-AE258*BU258))/(100*BN258)</f>
        <v>0</v>
      </c>
      <c r="I258">
        <f>BS258 - IF(AE258&gt;1, H258*BN258*100.0/(AG258*CG258), 0)</f>
        <v>0</v>
      </c>
      <c r="J258">
        <f>((P258-G258/2)*I258-H258)/(P258+G258/2)</f>
        <v>0</v>
      </c>
      <c r="K258">
        <f>J258*(BZ258+CA258)/1000.0</f>
        <v>0</v>
      </c>
      <c r="L258">
        <f>(BS258 - IF(AE258&gt;1, H258*BN258*100.0/(AG258*CG258), 0))*(BZ258+CA258)/1000.0</f>
        <v>0</v>
      </c>
      <c r="M258">
        <f>2.0/((1/O258-1/N258)+SIGN(O258)*SQRT((1/O258-1/N258)*(1/O258-1/N258) + 4*BO258/((BO258+1)*(BO258+1))*(2*1/O258*1/N258-1/N258*1/N258)))</f>
        <v>0</v>
      </c>
      <c r="N258">
        <f>IF(LEFT(BP258,1)&lt;&gt;"0",IF(LEFT(BP258,1)="1",3.0,BQ258),$D$5+$E$5*(CG258*BZ258/($K$5*1000))+$F$5*(CG258*BZ258/($K$5*1000))*MAX(MIN(BN258,$J$5),$I$5)*MAX(MIN(BN258,$J$5),$I$5)+$G$5*MAX(MIN(BN258,$J$5),$I$5)*(CG258*BZ258/($K$5*1000))+$H$5*(CG258*BZ258/($K$5*1000))*(CG258*BZ258/($K$5*1000)))</f>
        <v>0</v>
      </c>
      <c r="O258">
        <f>G258*(1000-(1000*0.61365*exp(17.502*S258/(240.97+S258))/(BZ258+CA258)+BU258)/2)/(1000*0.61365*exp(17.502*S258/(240.97+S258))/(BZ258+CA258)-BU258)</f>
        <v>0</v>
      </c>
      <c r="P258">
        <f>1/((BO258+1)/(M258/1.6)+1/(N258/1.37)) + BO258/((BO258+1)/(M258/1.6) + BO258/(N258/1.37))</f>
        <v>0</v>
      </c>
      <c r="Q258">
        <f>(BK258*BM258)</f>
        <v>0</v>
      </c>
      <c r="R258">
        <f>(CB258+(Q258+2*0.95*5.67E-8*(((CB258+$B$7)+273)^4-(CB258+273)^4)-44100*G258)/(1.84*29.3*N258+8*0.95*5.67E-8*(CB258+273)^3))</f>
        <v>0</v>
      </c>
      <c r="S258">
        <f>($C$7*CC258+$D$7*CD258+$E$7*R258)</f>
        <v>0</v>
      </c>
      <c r="T258">
        <f>0.61365*exp(17.502*S258/(240.97+S258))</f>
        <v>0</v>
      </c>
      <c r="U258">
        <f>(V258/W258*100)</f>
        <v>0</v>
      </c>
      <c r="V258">
        <f>BU258*(BZ258+CA258)/1000</f>
        <v>0</v>
      </c>
      <c r="W258">
        <f>0.61365*exp(17.502*CB258/(240.97+CB258))</f>
        <v>0</v>
      </c>
      <c r="X258">
        <f>(T258-BU258*(BZ258+CA258)/1000)</f>
        <v>0</v>
      </c>
      <c r="Y258">
        <f>(-G258*44100)</f>
        <v>0</v>
      </c>
      <c r="Z258">
        <f>2*29.3*N258*0.92*(CB258-S258)</f>
        <v>0</v>
      </c>
      <c r="AA258">
        <f>2*0.95*5.67E-8*(((CB258+$B$7)+273)^4-(S258+273)^4)</f>
        <v>0</v>
      </c>
      <c r="AB258">
        <f>Q258+AA258+Y258+Z258</f>
        <v>0</v>
      </c>
      <c r="AC258">
        <v>0</v>
      </c>
      <c r="AD258">
        <v>0</v>
      </c>
      <c r="AE258">
        <f>IF(AC258*$H$13&gt;=AG258,1.0,(AG258/(AG258-AC258*$H$13)))</f>
        <v>0</v>
      </c>
      <c r="AF258">
        <f>(AE258-1)*100</f>
        <v>0</v>
      </c>
      <c r="AG258">
        <f>MAX(0,($B$13+$C$13*CG258)/(1+$D$13*CG258)*BZ258/(CB258+273)*$E$13)</f>
        <v>0</v>
      </c>
      <c r="AH258" t="s">
        <v>271</v>
      </c>
      <c r="AI258" t="s">
        <v>271</v>
      </c>
      <c r="AJ258">
        <v>0</v>
      </c>
      <c r="AK258">
        <v>0</v>
      </c>
      <c r="AL258">
        <f>AK258-AJ258</f>
        <v>0</v>
      </c>
      <c r="AM258">
        <f>AL258/AK258</f>
        <v>0</v>
      </c>
      <c r="AN258">
        <v>0</v>
      </c>
      <c r="AO258" t="s">
        <v>271</v>
      </c>
      <c r="AP258" t="s">
        <v>271</v>
      </c>
      <c r="AQ258">
        <v>0</v>
      </c>
      <c r="AR258">
        <v>0</v>
      </c>
      <c r="AS258">
        <f>1-AQ258/AR258</f>
        <v>0</v>
      </c>
      <c r="AT258">
        <v>0.5</v>
      </c>
      <c r="AU258">
        <f>BK258</f>
        <v>0</v>
      </c>
      <c r="AV258">
        <f>H258</f>
        <v>0</v>
      </c>
      <c r="AW258">
        <f>AS258*AT258*AU258</f>
        <v>0</v>
      </c>
      <c r="AX258">
        <f>BC258/AR258</f>
        <v>0</v>
      </c>
      <c r="AY258">
        <f>(AV258-AN258)/AU258</f>
        <v>0</v>
      </c>
      <c r="AZ258">
        <f>(AK258-AR258)/AR258</f>
        <v>0</v>
      </c>
      <c r="BA258" t="s">
        <v>271</v>
      </c>
      <c r="BB258">
        <v>0</v>
      </c>
      <c r="BC258">
        <f>AR258-BB258</f>
        <v>0</v>
      </c>
      <c r="BD258">
        <f>(AR258-AQ258)/(AR258-BB258)</f>
        <v>0</v>
      </c>
      <c r="BE258">
        <f>(AK258-AR258)/(AK258-BB258)</f>
        <v>0</v>
      </c>
      <c r="BF258">
        <f>(AR258-AQ258)/(AR258-AJ258)</f>
        <v>0</v>
      </c>
      <c r="BG258">
        <f>(AK258-AR258)/(AK258-AJ258)</f>
        <v>0</v>
      </c>
      <c r="BH258">
        <f>(BD258*BB258/AQ258)</f>
        <v>0</v>
      </c>
      <c r="BI258">
        <f>(1-BH258)</f>
        <v>0</v>
      </c>
      <c r="BJ258">
        <f>$B$11*CH258+$C$11*CI258+$F$11*CJ258*(1-CM258)</f>
        <v>0</v>
      </c>
      <c r="BK258">
        <f>BJ258*BL258</f>
        <v>0</v>
      </c>
      <c r="BL258">
        <f>($B$11*$D$9+$C$11*$D$9+$F$11*((CW258+CO258)/MAX(CW258+CO258+CX258, 0.1)*$I$9+CX258/MAX(CW258+CO258+CX258, 0.1)*$J$9))/($B$11+$C$11+$F$11)</f>
        <v>0</v>
      </c>
      <c r="BM258">
        <f>($B$11*$K$9+$C$11*$K$9+$F$11*((CW258+CO258)/MAX(CW258+CO258+CX258, 0.1)*$P$9+CX258/MAX(CW258+CO258+CX258, 0.1)*$Q$9))/($B$11+$C$11+$F$11)</f>
        <v>0</v>
      </c>
      <c r="BN258">
        <v>6</v>
      </c>
      <c r="BO258">
        <v>0.5</v>
      </c>
      <c r="BP258" t="s">
        <v>272</v>
      </c>
      <c r="BQ258">
        <v>2</v>
      </c>
      <c r="BR258">
        <v>1604418710.6</v>
      </c>
      <c r="BS258">
        <v>762.014</v>
      </c>
      <c r="BT258">
        <v>809.799</v>
      </c>
      <c r="BU258">
        <v>21.6832</v>
      </c>
      <c r="BV258">
        <v>19.9657</v>
      </c>
      <c r="BW258">
        <v>761.875</v>
      </c>
      <c r="BX258">
        <v>21.3561</v>
      </c>
      <c r="BY258">
        <v>500.096</v>
      </c>
      <c r="BZ258">
        <v>100.531</v>
      </c>
      <c r="CA258">
        <v>0.100316</v>
      </c>
      <c r="CB258">
        <v>25.1626</v>
      </c>
      <c r="CC258">
        <v>24.9936</v>
      </c>
      <c r="CD258">
        <v>999.9</v>
      </c>
      <c r="CE258">
        <v>0</v>
      </c>
      <c r="CF258">
        <v>0</v>
      </c>
      <c r="CG258">
        <v>9985</v>
      </c>
      <c r="CH258">
        <v>0</v>
      </c>
      <c r="CI258">
        <v>1.06395</v>
      </c>
      <c r="CJ258">
        <v>1200.01</v>
      </c>
      <c r="CK258">
        <v>0.967003</v>
      </c>
      <c r="CL258">
        <v>0.0329973</v>
      </c>
      <c r="CM258">
        <v>0</v>
      </c>
      <c r="CN258">
        <v>2.7829</v>
      </c>
      <c r="CO258">
        <v>0</v>
      </c>
      <c r="CP258">
        <v>9951.39</v>
      </c>
      <c r="CQ258">
        <v>11401.5</v>
      </c>
      <c r="CR258">
        <v>38.062</v>
      </c>
      <c r="CS258">
        <v>41.125</v>
      </c>
      <c r="CT258">
        <v>39.5</v>
      </c>
      <c r="CU258">
        <v>39.875</v>
      </c>
      <c r="CV258">
        <v>38.312</v>
      </c>
      <c r="CW258">
        <v>1160.41</v>
      </c>
      <c r="CX258">
        <v>39.6</v>
      </c>
      <c r="CY258">
        <v>0</v>
      </c>
      <c r="CZ258">
        <v>1604418710.3</v>
      </c>
      <c r="DA258">
        <v>0</v>
      </c>
      <c r="DB258">
        <v>2.56844</v>
      </c>
      <c r="DC258">
        <v>-0.0543692422810846</v>
      </c>
      <c r="DD258">
        <v>341.284615918784</v>
      </c>
      <c r="DE258">
        <v>9911.0992</v>
      </c>
      <c r="DF258">
        <v>15</v>
      </c>
      <c r="DG258">
        <v>1604417947.1</v>
      </c>
      <c r="DH258" t="s">
        <v>273</v>
      </c>
      <c r="DI258">
        <v>1604417940.1</v>
      </c>
      <c r="DJ258">
        <v>1604417947.1</v>
      </c>
      <c r="DK258">
        <v>1</v>
      </c>
      <c r="DL258">
        <v>-0.134</v>
      </c>
      <c r="DM258">
        <v>0.013</v>
      </c>
      <c r="DN258">
        <v>0.037</v>
      </c>
      <c r="DO258">
        <v>0.31</v>
      </c>
      <c r="DP258">
        <v>420</v>
      </c>
      <c r="DQ258">
        <v>20</v>
      </c>
      <c r="DR258">
        <v>0.08</v>
      </c>
      <c r="DS258">
        <v>0.06</v>
      </c>
      <c r="DT258">
        <v>0</v>
      </c>
      <c r="DU258">
        <v>0</v>
      </c>
      <c r="DV258" t="s">
        <v>274</v>
      </c>
      <c r="DW258">
        <v>100</v>
      </c>
      <c r="DX258">
        <v>100</v>
      </c>
      <c r="DY258">
        <v>0.139</v>
      </c>
      <c r="DZ258">
        <v>0.3271</v>
      </c>
      <c r="EA258">
        <v>-0.278027610152098</v>
      </c>
      <c r="EB258">
        <v>0.00106189765250334</v>
      </c>
      <c r="EC258">
        <v>-8.23004791133579e-07</v>
      </c>
      <c r="ED258">
        <v>1.95222372915411e-10</v>
      </c>
      <c r="EE258">
        <v>0.0605696754882689</v>
      </c>
      <c r="EF258">
        <v>0.0242991256848972</v>
      </c>
      <c r="EG258">
        <v>-0.00102667963148939</v>
      </c>
      <c r="EH258">
        <v>2.21636158600722e-05</v>
      </c>
      <c r="EI258">
        <v>2</v>
      </c>
      <c r="EJ258">
        <v>2037</v>
      </c>
      <c r="EK258">
        <v>1</v>
      </c>
      <c r="EL258">
        <v>24</v>
      </c>
      <c r="EM258">
        <v>12.8</v>
      </c>
      <c r="EN258">
        <v>12.7</v>
      </c>
      <c r="EO258">
        <v>2</v>
      </c>
      <c r="EP258">
        <v>511.544</v>
      </c>
      <c r="EQ258">
        <v>528.27</v>
      </c>
      <c r="ER258">
        <v>22.8483</v>
      </c>
      <c r="ES258">
        <v>25.4046</v>
      </c>
      <c r="ET258">
        <v>29.9999</v>
      </c>
      <c r="EU258">
        <v>25.2872</v>
      </c>
      <c r="EV258">
        <v>25.2545</v>
      </c>
      <c r="EW258">
        <v>35.638</v>
      </c>
      <c r="EX258">
        <v>26.8481</v>
      </c>
      <c r="EY258">
        <v>100</v>
      </c>
      <c r="EZ258">
        <v>22.8493</v>
      </c>
      <c r="FA258">
        <v>818.78</v>
      </c>
      <c r="FB258">
        <v>20</v>
      </c>
      <c r="FC258">
        <v>102.333</v>
      </c>
      <c r="FD258">
        <v>102.105</v>
      </c>
    </row>
    <row r="259" spans="1:160">
      <c r="A259">
        <v>243</v>
      </c>
      <c r="B259">
        <v>1604418712.6</v>
      </c>
      <c r="C259">
        <v>483.5</v>
      </c>
      <c r="D259" t="s">
        <v>757</v>
      </c>
      <c r="E259" t="s">
        <v>758</v>
      </c>
      <c r="F259">
        <v>1604418712.6</v>
      </c>
      <c r="G259">
        <f>BY259*AE259*(BU259-BV259)/(100*BN259*(1000-AE259*BU259))</f>
        <v>0</v>
      </c>
      <c r="H259">
        <f>BY259*AE259*(BT259-BS259*(1000-AE259*BV259)/(1000-AE259*BU259))/(100*BN259)</f>
        <v>0</v>
      </c>
      <c r="I259">
        <f>BS259 - IF(AE259&gt;1, H259*BN259*100.0/(AG259*CG259), 0)</f>
        <v>0</v>
      </c>
      <c r="J259">
        <f>((P259-G259/2)*I259-H259)/(P259+G259/2)</f>
        <v>0</v>
      </c>
      <c r="K259">
        <f>J259*(BZ259+CA259)/1000.0</f>
        <v>0</v>
      </c>
      <c r="L259">
        <f>(BS259 - IF(AE259&gt;1, H259*BN259*100.0/(AG259*CG259), 0))*(BZ259+CA259)/1000.0</f>
        <v>0</v>
      </c>
      <c r="M259">
        <f>2.0/((1/O259-1/N259)+SIGN(O259)*SQRT((1/O259-1/N259)*(1/O259-1/N259) + 4*BO259/((BO259+1)*(BO259+1))*(2*1/O259*1/N259-1/N259*1/N259)))</f>
        <v>0</v>
      </c>
      <c r="N259">
        <f>IF(LEFT(BP259,1)&lt;&gt;"0",IF(LEFT(BP259,1)="1",3.0,BQ259),$D$5+$E$5*(CG259*BZ259/($K$5*1000))+$F$5*(CG259*BZ259/($K$5*1000))*MAX(MIN(BN259,$J$5),$I$5)*MAX(MIN(BN259,$J$5),$I$5)+$G$5*MAX(MIN(BN259,$J$5),$I$5)*(CG259*BZ259/($K$5*1000))+$H$5*(CG259*BZ259/($K$5*1000))*(CG259*BZ259/($K$5*1000)))</f>
        <v>0</v>
      </c>
      <c r="O259">
        <f>G259*(1000-(1000*0.61365*exp(17.502*S259/(240.97+S259))/(BZ259+CA259)+BU259)/2)/(1000*0.61365*exp(17.502*S259/(240.97+S259))/(BZ259+CA259)-BU259)</f>
        <v>0</v>
      </c>
      <c r="P259">
        <f>1/((BO259+1)/(M259/1.6)+1/(N259/1.37)) + BO259/((BO259+1)/(M259/1.6) + BO259/(N259/1.37))</f>
        <v>0</v>
      </c>
      <c r="Q259">
        <f>(BK259*BM259)</f>
        <v>0</v>
      </c>
      <c r="R259">
        <f>(CB259+(Q259+2*0.95*5.67E-8*(((CB259+$B$7)+273)^4-(CB259+273)^4)-44100*G259)/(1.84*29.3*N259+8*0.95*5.67E-8*(CB259+273)^3))</f>
        <v>0</v>
      </c>
      <c r="S259">
        <f>($C$7*CC259+$D$7*CD259+$E$7*R259)</f>
        <v>0</v>
      </c>
      <c r="T259">
        <f>0.61365*exp(17.502*S259/(240.97+S259))</f>
        <v>0</v>
      </c>
      <c r="U259">
        <f>(V259/W259*100)</f>
        <v>0</v>
      </c>
      <c r="V259">
        <f>BU259*(BZ259+CA259)/1000</f>
        <v>0</v>
      </c>
      <c r="W259">
        <f>0.61365*exp(17.502*CB259/(240.97+CB259))</f>
        <v>0</v>
      </c>
      <c r="X259">
        <f>(T259-BU259*(BZ259+CA259)/1000)</f>
        <v>0</v>
      </c>
      <c r="Y259">
        <f>(-G259*44100)</f>
        <v>0</v>
      </c>
      <c r="Z259">
        <f>2*29.3*N259*0.92*(CB259-S259)</f>
        <v>0</v>
      </c>
      <c r="AA259">
        <f>2*0.95*5.67E-8*(((CB259+$B$7)+273)^4-(S259+273)^4)</f>
        <v>0</v>
      </c>
      <c r="AB259">
        <f>Q259+AA259+Y259+Z259</f>
        <v>0</v>
      </c>
      <c r="AC259">
        <v>0</v>
      </c>
      <c r="AD259">
        <v>0</v>
      </c>
      <c r="AE259">
        <f>IF(AC259*$H$13&gt;=AG259,1.0,(AG259/(AG259-AC259*$H$13)))</f>
        <v>0</v>
      </c>
      <c r="AF259">
        <f>(AE259-1)*100</f>
        <v>0</v>
      </c>
      <c r="AG259">
        <f>MAX(0,($B$13+$C$13*CG259)/(1+$D$13*CG259)*BZ259/(CB259+273)*$E$13)</f>
        <v>0</v>
      </c>
      <c r="AH259" t="s">
        <v>271</v>
      </c>
      <c r="AI259" t="s">
        <v>271</v>
      </c>
      <c r="AJ259">
        <v>0</v>
      </c>
      <c r="AK259">
        <v>0</v>
      </c>
      <c r="AL259">
        <f>AK259-AJ259</f>
        <v>0</v>
      </c>
      <c r="AM259">
        <f>AL259/AK259</f>
        <v>0</v>
      </c>
      <c r="AN259">
        <v>0</v>
      </c>
      <c r="AO259" t="s">
        <v>271</v>
      </c>
      <c r="AP259" t="s">
        <v>271</v>
      </c>
      <c r="AQ259">
        <v>0</v>
      </c>
      <c r="AR259">
        <v>0</v>
      </c>
      <c r="AS259">
        <f>1-AQ259/AR259</f>
        <v>0</v>
      </c>
      <c r="AT259">
        <v>0.5</v>
      </c>
      <c r="AU259">
        <f>BK259</f>
        <v>0</v>
      </c>
      <c r="AV259">
        <f>H259</f>
        <v>0</v>
      </c>
      <c r="AW259">
        <f>AS259*AT259*AU259</f>
        <v>0</v>
      </c>
      <c r="AX259">
        <f>BC259/AR259</f>
        <v>0</v>
      </c>
      <c r="AY259">
        <f>(AV259-AN259)/AU259</f>
        <v>0</v>
      </c>
      <c r="AZ259">
        <f>(AK259-AR259)/AR259</f>
        <v>0</v>
      </c>
      <c r="BA259" t="s">
        <v>271</v>
      </c>
      <c r="BB259">
        <v>0</v>
      </c>
      <c r="BC259">
        <f>AR259-BB259</f>
        <v>0</v>
      </c>
      <c r="BD259">
        <f>(AR259-AQ259)/(AR259-BB259)</f>
        <v>0</v>
      </c>
      <c r="BE259">
        <f>(AK259-AR259)/(AK259-BB259)</f>
        <v>0</v>
      </c>
      <c r="BF259">
        <f>(AR259-AQ259)/(AR259-AJ259)</f>
        <v>0</v>
      </c>
      <c r="BG259">
        <f>(AK259-AR259)/(AK259-AJ259)</f>
        <v>0</v>
      </c>
      <c r="BH259">
        <f>(BD259*BB259/AQ259)</f>
        <v>0</v>
      </c>
      <c r="BI259">
        <f>(1-BH259)</f>
        <v>0</v>
      </c>
      <c r="BJ259">
        <f>$B$11*CH259+$C$11*CI259+$F$11*CJ259*(1-CM259)</f>
        <v>0</v>
      </c>
      <c r="BK259">
        <f>BJ259*BL259</f>
        <v>0</v>
      </c>
      <c r="BL259">
        <f>($B$11*$D$9+$C$11*$D$9+$F$11*((CW259+CO259)/MAX(CW259+CO259+CX259, 0.1)*$I$9+CX259/MAX(CW259+CO259+CX259, 0.1)*$J$9))/($B$11+$C$11+$F$11)</f>
        <v>0</v>
      </c>
      <c r="BM259">
        <f>($B$11*$K$9+$C$11*$K$9+$F$11*((CW259+CO259)/MAX(CW259+CO259+CX259, 0.1)*$P$9+CX259/MAX(CW259+CO259+CX259, 0.1)*$Q$9))/($B$11+$C$11+$F$11)</f>
        <v>0</v>
      </c>
      <c r="BN259">
        <v>6</v>
      </c>
      <c r="BO259">
        <v>0.5</v>
      </c>
      <c r="BP259" t="s">
        <v>272</v>
      </c>
      <c r="BQ259">
        <v>2</v>
      </c>
      <c r="BR259">
        <v>1604418712.6</v>
      </c>
      <c r="BS259">
        <v>765.28</v>
      </c>
      <c r="BT259">
        <v>813.218</v>
      </c>
      <c r="BU259">
        <v>21.6822</v>
      </c>
      <c r="BV259">
        <v>19.9655</v>
      </c>
      <c r="BW259">
        <v>765.14</v>
      </c>
      <c r="BX259">
        <v>21.355</v>
      </c>
      <c r="BY259">
        <v>499.973</v>
      </c>
      <c r="BZ259">
        <v>100.531</v>
      </c>
      <c r="CA259">
        <v>0.100024</v>
      </c>
      <c r="CB259">
        <v>25.1637</v>
      </c>
      <c r="CC259">
        <v>24.9986</v>
      </c>
      <c r="CD259">
        <v>999.9</v>
      </c>
      <c r="CE259">
        <v>0</v>
      </c>
      <c r="CF259">
        <v>0</v>
      </c>
      <c r="CG259">
        <v>9975</v>
      </c>
      <c r="CH259">
        <v>0</v>
      </c>
      <c r="CI259">
        <v>1.06395</v>
      </c>
      <c r="CJ259">
        <v>1200.01</v>
      </c>
      <c r="CK259">
        <v>0.967003</v>
      </c>
      <c r="CL259">
        <v>0.0329973</v>
      </c>
      <c r="CM259">
        <v>0</v>
      </c>
      <c r="CN259">
        <v>2.7879</v>
      </c>
      <c r="CO259">
        <v>0</v>
      </c>
      <c r="CP259">
        <v>9965.14</v>
      </c>
      <c r="CQ259">
        <v>11401.5</v>
      </c>
      <c r="CR259">
        <v>38.062</v>
      </c>
      <c r="CS259">
        <v>41.125</v>
      </c>
      <c r="CT259">
        <v>39.5</v>
      </c>
      <c r="CU259">
        <v>39.812</v>
      </c>
      <c r="CV259">
        <v>38.375</v>
      </c>
      <c r="CW259">
        <v>1160.41</v>
      </c>
      <c r="CX259">
        <v>39.6</v>
      </c>
      <c r="CY259">
        <v>0</v>
      </c>
      <c r="CZ259">
        <v>1604418712.7</v>
      </c>
      <c r="DA259">
        <v>0</v>
      </c>
      <c r="DB259">
        <v>2.5655</v>
      </c>
      <c r="DC259">
        <v>-0.911753850741263</v>
      </c>
      <c r="DD259">
        <v>339.111538471334</v>
      </c>
      <c r="DE259">
        <v>9924.7176</v>
      </c>
      <c r="DF259">
        <v>15</v>
      </c>
      <c r="DG259">
        <v>1604417947.1</v>
      </c>
      <c r="DH259" t="s">
        <v>273</v>
      </c>
      <c r="DI259">
        <v>1604417940.1</v>
      </c>
      <c r="DJ259">
        <v>1604417947.1</v>
      </c>
      <c r="DK259">
        <v>1</v>
      </c>
      <c r="DL259">
        <v>-0.134</v>
      </c>
      <c r="DM259">
        <v>0.013</v>
      </c>
      <c r="DN259">
        <v>0.037</v>
      </c>
      <c r="DO259">
        <v>0.31</v>
      </c>
      <c r="DP259">
        <v>420</v>
      </c>
      <c r="DQ259">
        <v>20</v>
      </c>
      <c r="DR259">
        <v>0.08</v>
      </c>
      <c r="DS259">
        <v>0.06</v>
      </c>
      <c r="DT259">
        <v>0</v>
      </c>
      <c r="DU259">
        <v>0</v>
      </c>
      <c r="DV259" t="s">
        <v>274</v>
      </c>
      <c r="DW259">
        <v>100</v>
      </c>
      <c r="DX259">
        <v>100</v>
      </c>
      <c r="DY259">
        <v>0.14</v>
      </c>
      <c r="DZ259">
        <v>0.3272</v>
      </c>
      <c r="EA259">
        <v>-0.278027610152098</v>
      </c>
      <c r="EB259">
        <v>0.00106189765250334</v>
      </c>
      <c r="EC259">
        <v>-8.23004791133579e-07</v>
      </c>
      <c r="ED259">
        <v>1.95222372915411e-10</v>
      </c>
      <c r="EE259">
        <v>0.0605696754882689</v>
      </c>
      <c r="EF259">
        <v>0.0242991256848972</v>
      </c>
      <c r="EG259">
        <v>-0.00102667963148939</v>
      </c>
      <c r="EH259">
        <v>2.21636158600722e-05</v>
      </c>
      <c r="EI259">
        <v>2</v>
      </c>
      <c r="EJ259">
        <v>2037</v>
      </c>
      <c r="EK259">
        <v>1</v>
      </c>
      <c r="EL259">
        <v>24</v>
      </c>
      <c r="EM259">
        <v>12.9</v>
      </c>
      <c r="EN259">
        <v>12.8</v>
      </c>
      <c r="EO259">
        <v>2</v>
      </c>
      <c r="EP259">
        <v>511.454</v>
      </c>
      <c r="EQ259">
        <v>528.377</v>
      </c>
      <c r="ER259">
        <v>22.8489</v>
      </c>
      <c r="ES259">
        <v>25.4035</v>
      </c>
      <c r="ET259">
        <v>29.9999</v>
      </c>
      <c r="EU259">
        <v>25.2867</v>
      </c>
      <c r="EV259">
        <v>25.2536</v>
      </c>
      <c r="EW259">
        <v>35.7766</v>
      </c>
      <c r="EX259">
        <v>26.8481</v>
      </c>
      <c r="EY259">
        <v>100</v>
      </c>
      <c r="EZ259">
        <v>22.8493</v>
      </c>
      <c r="FA259">
        <v>823.84</v>
      </c>
      <c r="FB259">
        <v>20</v>
      </c>
      <c r="FC259">
        <v>102.334</v>
      </c>
      <c r="FD259">
        <v>102.105</v>
      </c>
    </row>
    <row r="260" spans="1:160">
      <c r="A260">
        <v>244</v>
      </c>
      <c r="B260">
        <v>1604418714.6</v>
      </c>
      <c r="C260">
        <v>485.5</v>
      </c>
      <c r="D260" t="s">
        <v>759</v>
      </c>
      <c r="E260" t="s">
        <v>760</v>
      </c>
      <c r="F260">
        <v>1604418714.6</v>
      </c>
      <c r="G260">
        <f>BY260*AE260*(BU260-BV260)/(100*BN260*(1000-AE260*BU260))</f>
        <v>0</v>
      </c>
      <c r="H260">
        <f>BY260*AE260*(BT260-BS260*(1000-AE260*BV260)/(1000-AE260*BU260))/(100*BN260)</f>
        <v>0</v>
      </c>
      <c r="I260">
        <f>BS260 - IF(AE260&gt;1, H260*BN260*100.0/(AG260*CG260), 0)</f>
        <v>0</v>
      </c>
      <c r="J260">
        <f>((P260-G260/2)*I260-H260)/(P260+G260/2)</f>
        <v>0</v>
      </c>
      <c r="K260">
        <f>J260*(BZ260+CA260)/1000.0</f>
        <v>0</v>
      </c>
      <c r="L260">
        <f>(BS260 - IF(AE260&gt;1, H260*BN260*100.0/(AG260*CG260), 0))*(BZ260+CA260)/1000.0</f>
        <v>0</v>
      </c>
      <c r="M260">
        <f>2.0/((1/O260-1/N260)+SIGN(O260)*SQRT((1/O260-1/N260)*(1/O260-1/N260) + 4*BO260/((BO260+1)*(BO260+1))*(2*1/O260*1/N260-1/N260*1/N260)))</f>
        <v>0</v>
      </c>
      <c r="N260">
        <f>IF(LEFT(BP260,1)&lt;&gt;"0",IF(LEFT(BP260,1)="1",3.0,BQ260),$D$5+$E$5*(CG260*BZ260/($K$5*1000))+$F$5*(CG260*BZ260/($K$5*1000))*MAX(MIN(BN260,$J$5),$I$5)*MAX(MIN(BN260,$J$5),$I$5)+$G$5*MAX(MIN(BN260,$J$5),$I$5)*(CG260*BZ260/($K$5*1000))+$H$5*(CG260*BZ260/($K$5*1000))*(CG260*BZ260/($K$5*1000)))</f>
        <v>0</v>
      </c>
      <c r="O260">
        <f>G260*(1000-(1000*0.61365*exp(17.502*S260/(240.97+S260))/(BZ260+CA260)+BU260)/2)/(1000*0.61365*exp(17.502*S260/(240.97+S260))/(BZ260+CA260)-BU260)</f>
        <v>0</v>
      </c>
      <c r="P260">
        <f>1/((BO260+1)/(M260/1.6)+1/(N260/1.37)) + BO260/((BO260+1)/(M260/1.6) + BO260/(N260/1.37))</f>
        <v>0</v>
      </c>
      <c r="Q260">
        <f>(BK260*BM260)</f>
        <v>0</v>
      </c>
      <c r="R260">
        <f>(CB260+(Q260+2*0.95*5.67E-8*(((CB260+$B$7)+273)^4-(CB260+273)^4)-44100*G260)/(1.84*29.3*N260+8*0.95*5.67E-8*(CB260+273)^3))</f>
        <v>0</v>
      </c>
      <c r="S260">
        <f>($C$7*CC260+$D$7*CD260+$E$7*R260)</f>
        <v>0</v>
      </c>
      <c r="T260">
        <f>0.61365*exp(17.502*S260/(240.97+S260))</f>
        <v>0</v>
      </c>
      <c r="U260">
        <f>(V260/W260*100)</f>
        <v>0</v>
      </c>
      <c r="V260">
        <f>BU260*(BZ260+CA260)/1000</f>
        <v>0</v>
      </c>
      <c r="W260">
        <f>0.61365*exp(17.502*CB260/(240.97+CB260))</f>
        <v>0</v>
      </c>
      <c r="X260">
        <f>(T260-BU260*(BZ260+CA260)/1000)</f>
        <v>0</v>
      </c>
      <c r="Y260">
        <f>(-G260*44100)</f>
        <v>0</v>
      </c>
      <c r="Z260">
        <f>2*29.3*N260*0.92*(CB260-S260)</f>
        <v>0</v>
      </c>
      <c r="AA260">
        <f>2*0.95*5.67E-8*(((CB260+$B$7)+273)^4-(S260+273)^4)</f>
        <v>0</v>
      </c>
      <c r="AB260">
        <f>Q260+AA260+Y260+Z260</f>
        <v>0</v>
      </c>
      <c r="AC260">
        <v>0</v>
      </c>
      <c r="AD260">
        <v>0</v>
      </c>
      <c r="AE260">
        <f>IF(AC260*$H$13&gt;=AG260,1.0,(AG260/(AG260-AC260*$H$13)))</f>
        <v>0</v>
      </c>
      <c r="AF260">
        <f>(AE260-1)*100</f>
        <v>0</v>
      </c>
      <c r="AG260">
        <f>MAX(0,($B$13+$C$13*CG260)/(1+$D$13*CG260)*BZ260/(CB260+273)*$E$13)</f>
        <v>0</v>
      </c>
      <c r="AH260" t="s">
        <v>271</v>
      </c>
      <c r="AI260" t="s">
        <v>271</v>
      </c>
      <c r="AJ260">
        <v>0</v>
      </c>
      <c r="AK260">
        <v>0</v>
      </c>
      <c r="AL260">
        <f>AK260-AJ260</f>
        <v>0</v>
      </c>
      <c r="AM260">
        <f>AL260/AK260</f>
        <v>0</v>
      </c>
      <c r="AN260">
        <v>0</v>
      </c>
      <c r="AO260" t="s">
        <v>271</v>
      </c>
      <c r="AP260" t="s">
        <v>271</v>
      </c>
      <c r="AQ260">
        <v>0</v>
      </c>
      <c r="AR260">
        <v>0</v>
      </c>
      <c r="AS260">
        <f>1-AQ260/AR260</f>
        <v>0</v>
      </c>
      <c r="AT260">
        <v>0.5</v>
      </c>
      <c r="AU260">
        <f>BK260</f>
        <v>0</v>
      </c>
      <c r="AV260">
        <f>H260</f>
        <v>0</v>
      </c>
      <c r="AW260">
        <f>AS260*AT260*AU260</f>
        <v>0</v>
      </c>
      <c r="AX260">
        <f>BC260/AR260</f>
        <v>0</v>
      </c>
      <c r="AY260">
        <f>(AV260-AN260)/AU260</f>
        <v>0</v>
      </c>
      <c r="AZ260">
        <f>(AK260-AR260)/AR260</f>
        <v>0</v>
      </c>
      <c r="BA260" t="s">
        <v>271</v>
      </c>
      <c r="BB260">
        <v>0</v>
      </c>
      <c r="BC260">
        <f>AR260-BB260</f>
        <v>0</v>
      </c>
      <c r="BD260">
        <f>(AR260-AQ260)/(AR260-BB260)</f>
        <v>0</v>
      </c>
      <c r="BE260">
        <f>(AK260-AR260)/(AK260-BB260)</f>
        <v>0</v>
      </c>
      <c r="BF260">
        <f>(AR260-AQ260)/(AR260-AJ260)</f>
        <v>0</v>
      </c>
      <c r="BG260">
        <f>(AK260-AR260)/(AK260-AJ260)</f>
        <v>0</v>
      </c>
      <c r="BH260">
        <f>(BD260*BB260/AQ260)</f>
        <v>0</v>
      </c>
      <c r="BI260">
        <f>(1-BH260)</f>
        <v>0</v>
      </c>
      <c r="BJ260">
        <f>$B$11*CH260+$C$11*CI260+$F$11*CJ260*(1-CM260)</f>
        <v>0</v>
      </c>
      <c r="BK260">
        <f>BJ260*BL260</f>
        <v>0</v>
      </c>
      <c r="BL260">
        <f>($B$11*$D$9+$C$11*$D$9+$F$11*((CW260+CO260)/MAX(CW260+CO260+CX260, 0.1)*$I$9+CX260/MAX(CW260+CO260+CX260, 0.1)*$J$9))/($B$11+$C$11+$F$11)</f>
        <v>0</v>
      </c>
      <c r="BM260">
        <f>($B$11*$K$9+$C$11*$K$9+$F$11*((CW260+CO260)/MAX(CW260+CO260+CX260, 0.1)*$P$9+CX260/MAX(CW260+CO260+CX260, 0.1)*$Q$9))/($B$11+$C$11+$F$11)</f>
        <v>0</v>
      </c>
      <c r="BN260">
        <v>6</v>
      </c>
      <c r="BO260">
        <v>0.5</v>
      </c>
      <c r="BP260" t="s">
        <v>272</v>
      </c>
      <c r="BQ260">
        <v>2</v>
      </c>
      <c r="BR260">
        <v>1604418714.6</v>
      </c>
      <c r="BS260">
        <v>768.617</v>
      </c>
      <c r="BT260">
        <v>816.551</v>
      </c>
      <c r="BU260">
        <v>21.6817</v>
      </c>
      <c r="BV260">
        <v>19.9654</v>
      </c>
      <c r="BW260">
        <v>768.476</v>
      </c>
      <c r="BX260">
        <v>21.3546</v>
      </c>
      <c r="BY260">
        <v>500.015</v>
      </c>
      <c r="BZ260">
        <v>100.529</v>
      </c>
      <c r="CA260">
        <v>0.0998833</v>
      </c>
      <c r="CB260">
        <v>25.1657</v>
      </c>
      <c r="CC260">
        <v>25.0031</v>
      </c>
      <c r="CD260">
        <v>999.9</v>
      </c>
      <c r="CE260">
        <v>0</v>
      </c>
      <c r="CF260">
        <v>0</v>
      </c>
      <c r="CG260">
        <v>10010</v>
      </c>
      <c r="CH260">
        <v>0</v>
      </c>
      <c r="CI260">
        <v>1.06395</v>
      </c>
      <c r="CJ260">
        <v>1200.01</v>
      </c>
      <c r="CK260">
        <v>0.967003</v>
      </c>
      <c r="CL260">
        <v>0.0329973</v>
      </c>
      <c r="CM260">
        <v>0</v>
      </c>
      <c r="CN260">
        <v>2.5274</v>
      </c>
      <c r="CO260">
        <v>0</v>
      </c>
      <c r="CP260">
        <v>9975.36</v>
      </c>
      <c r="CQ260">
        <v>11401.5</v>
      </c>
      <c r="CR260">
        <v>38.062</v>
      </c>
      <c r="CS260">
        <v>41.125</v>
      </c>
      <c r="CT260">
        <v>39.5</v>
      </c>
      <c r="CU260">
        <v>39.875</v>
      </c>
      <c r="CV260">
        <v>38.375</v>
      </c>
      <c r="CW260">
        <v>1160.41</v>
      </c>
      <c r="CX260">
        <v>39.6</v>
      </c>
      <c r="CY260">
        <v>0</v>
      </c>
      <c r="CZ260">
        <v>1604418714.5</v>
      </c>
      <c r="DA260">
        <v>0</v>
      </c>
      <c r="DB260">
        <v>2.56748076923077</v>
      </c>
      <c r="DC260">
        <v>0.0765299091460547</v>
      </c>
      <c r="DD260">
        <v>337.58427305175</v>
      </c>
      <c r="DE260">
        <v>9933.17076923077</v>
      </c>
      <c r="DF260">
        <v>15</v>
      </c>
      <c r="DG260">
        <v>1604417947.1</v>
      </c>
      <c r="DH260" t="s">
        <v>273</v>
      </c>
      <c r="DI260">
        <v>1604417940.1</v>
      </c>
      <c r="DJ260">
        <v>1604417947.1</v>
      </c>
      <c r="DK260">
        <v>1</v>
      </c>
      <c r="DL260">
        <v>-0.134</v>
      </c>
      <c r="DM260">
        <v>0.013</v>
      </c>
      <c r="DN260">
        <v>0.037</v>
      </c>
      <c r="DO260">
        <v>0.31</v>
      </c>
      <c r="DP260">
        <v>420</v>
      </c>
      <c r="DQ260">
        <v>20</v>
      </c>
      <c r="DR260">
        <v>0.08</v>
      </c>
      <c r="DS260">
        <v>0.06</v>
      </c>
      <c r="DT260">
        <v>0</v>
      </c>
      <c r="DU260">
        <v>0</v>
      </c>
      <c r="DV260" t="s">
        <v>274</v>
      </c>
      <c r="DW260">
        <v>100</v>
      </c>
      <c r="DX260">
        <v>100</v>
      </c>
      <c r="DY260">
        <v>0.141</v>
      </c>
      <c r="DZ260">
        <v>0.3271</v>
      </c>
      <c r="EA260">
        <v>-0.278027610152098</v>
      </c>
      <c r="EB260">
        <v>0.00106189765250334</v>
      </c>
      <c r="EC260">
        <v>-8.23004791133579e-07</v>
      </c>
      <c r="ED260">
        <v>1.95222372915411e-10</v>
      </c>
      <c r="EE260">
        <v>0.0605696754882689</v>
      </c>
      <c r="EF260">
        <v>0.0242991256848972</v>
      </c>
      <c r="EG260">
        <v>-0.00102667963148939</v>
      </c>
      <c r="EH260">
        <v>2.21636158600722e-05</v>
      </c>
      <c r="EI260">
        <v>2</v>
      </c>
      <c r="EJ260">
        <v>2037</v>
      </c>
      <c r="EK260">
        <v>1</v>
      </c>
      <c r="EL260">
        <v>24</v>
      </c>
      <c r="EM260">
        <v>12.9</v>
      </c>
      <c r="EN260">
        <v>12.8</v>
      </c>
      <c r="EO260">
        <v>2</v>
      </c>
      <c r="EP260">
        <v>511.532</v>
      </c>
      <c r="EQ260">
        <v>528.272</v>
      </c>
      <c r="ER260">
        <v>22.8495</v>
      </c>
      <c r="ES260">
        <v>25.4026</v>
      </c>
      <c r="ET260">
        <v>29.9999</v>
      </c>
      <c r="EU260">
        <v>25.2857</v>
      </c>
      <c r="EV260">
        <v>25.2527</v>
      </c>
      <c r="EW260">
        <v>35.9076</v>
      </c>
      <c r="EX260">
        <v>26.8481</v>
      </c>
      <c r="EY260">
        <v>100</v>
      </c>
      <c r="EZ260">
        <v>22.8518</v>
      </c>
      <c r="FA260">
        <v>828.86</v>
      </c>
      <c r="FB260">
        <v>20</v>
      </c>
      <c r="FC260">
        <v>102.334</v>
      </c>
      <c r="FD260">
        <v>102.106</v>
      </c>
    </row>
    <row r="261" spans="1:160">
      <c r="A261">
        <v>245</v>
      </c>
      <c r="B261">
        <v>1604418716.6</v>
      </c>
      <c r="C261">
        <v>487.5</v>
      </c>
      <c r="D261" t="s">
        <v>761</v>
      </c>
      <c r="E261" t="s">
        <v>762</v>
      </c>
      <c r="F261">
        <v>1604418716.6</v>
      </c>
      <c r="G261">
        <f>BY261*AE261*(BU261-BV261)/(100*BN261*(1000-AE261*BU261))</f>
        <v>0</v>
      </c>
      <c r="H261">
        <f>BY261*AE261*(BT261-BS261*(1000-AE261*BV261)/(1000-AE261*BU261))/(100*BN261)</f>
        <v>0</v>
      </c>
      <c r="I261">
        <f>BS261 - IF(AE261&gt;1, H261*BN261*100.0/(AG261*CG261), 0)</f>
        <v>0</v>
      </c>
      <c r="J261">
        <f>((P261-G261/2)*I261-H261)/(P261+G261/2)</f>
        <v>0</v>
      </c>
      <c r="K261">
        <f>J261*(BZ261+CA261)/1000.0</f>
        <v>0</v>
      </c>
      <c r="L261">
        <f>(BS261 - IF(AE261&gt;1, H261*BN261*100.0/(AG261*CG261), 0))*(BZ261+CA261)/1000.0</f>
        <v>0</v>
      </c>
      <c r="M261">
        <f>2.0/((1/O261-1/N261)+SIGN(O261)*SQRT((1/O261-1/N261)*(1/O261-1/N261) + 4*BO261/((BO261+1)*(BO261+1))*(2*1/O261*1/N261-1/N261*1/N261)))</f>
        <v>0</v>
      </c>
      <c r="N261">
        <f>IF(LEFT(BP261,1)&lt;&gt;"0",IF(LEFT(BP261,1)="1",3.0,BQ261),$D$5+$E$5*(CG261*BZ261/($K$5*1000))+$F$5*(CG261*BZ261/($K$5*1000))*MAX(MIN(BN261,$J$5),$I$5)*MAX(MIN(BN261,$J$5),$I$5)+$G$5*MAX(MIN(BN261,$J$5),$I$5)*(CG261*BZ261/($K$5*1000))+$H$5*(CG261*BZ261/($K$5*1000))*(CG261*BZ261/($K$5*1000)))</f>
        <v>0</v>
      </c>
      <c r="O261">
        <f>G261*(1000-(1000*0.61365*exp(17.502*S261/(240.97+S261))/(BZ261+CA261)+BU261)/2)/(1000*0.61365*exp(17.502*S261/(240.97+S261))/(BZ261+CA261)-BU261)</f>
        <v>0</v>
      </c>
      <c r="P261">
        <f>1/((BO261+1)/(M261/1.6)+1/(N261/1.37)) + BO261/((BO261+1)/(M261/1.6) + BO261/(N261/1.37))</f>
        <v>0</v>
      </c>
      <c r="Q261">
        <f>(BK261*BM261)</f>
        <v>0</v>
      </c>
      <c r="R261">
        <f>(CB261+(Q261+2*0.95*5.67E-8*(((CB261+$B$7)+273)^4-(CB261+273)^4)-44100*G261)/(1.84*29.3*N261+8*0.95*5.67E-8*(CB261+273)^3))</f>
        <v>0</v>
      </c>
      <c r="S261">
        <f>($C$7*CC261+$D$7*CD261+$E$7*R261)</f>
        <v>0</v>
      </c>
      <c r="T261">
        <f>0.61365*exp(17.502*S261/(240.97+S261))</f>
        <v>0</v>
      </c>
      <c r="U261">
        <f>(V261/W261*100)</f>
        <v>0</v>
      </c>
      <c r="V261">
        <f>BU261*(BZ261+CA261)/1000</f>
        <v>0</v>
      </c>
      <c r="W261">
        <f>0.61365*exp(17.502*CB261/(240.97+CB261))</f>
        <v>0</v>
      </c>
      <c r="X261">
        <f>(T261-BU261*(BZ261+CA261)/1000)</f>
        <v>0</v>
      </c>
      <c r="Y261">
        <f>(-G261*44100)</f>
        <v>0</v>
      </c>
      <c r="Z261">
        <f>2*29.3*N261*0.92*(CB261-S261)</f>
        <v>0</v>
      </c>
      <c r="AA261">
        <f>2*0.95*5.67E-8*(((CB261+$B$7)+273)^4-(S261+273)^4)</f>
        <v>0</v>
      </c>
      <c r="AB261">
        <f>Q261+AA261+Y261+Z261</f>
        <v>0</v>
      </c>
      <c r="AC261">
        <v>0</v>
      </c>
      <c r="AD261">
        <v>0</v>
      </c>
      <c r="AE261">
        <f>IF(AC261*$H$13&gt;=AG261,1.0,(AG261/(AG261-AC261*$H$13)))</f>
        <v>0</v>
      </c>
      <c r="AF261">
        <f>(AE261-1)*100</f>
        <v>0</v>
      </c>
      <c r="AG261">
        <f>MAX(0,($B$13+$C$13*CG261)/(1+$D$13*CG261)*BZ261/(CB261+273)*$E$13)</f>
        <v>0</v>
      </c>
      <c r="AH261" t="s">
        <v>271</v>
      </c>
      <c r="AI261" t="s">
        <v>271</v>
      </c>
      <c r="AJ261">
        <v>0</v>
      </c>
      <c r="AK261">
        <v>0</v>
      </c>
      <c r="AL261">
        <f>AK261-AJ261</f>
        <v>0</v>
      </c>
      <c r="AM261">
        <f>AL261/AK261</f>
        <v>0</v>
      </c>
      <c r="AN261">
        <v>0</v>
      </c>
      <c r="AO261" t="s">
        <v>271</v>
      </c>
      <c r="AP261" t="s">
        <v>271</v>
      </c>
      <c r="AQ261">
        <v>0</v>
      </c>
      <c r="AR261">
        <v>0</v>
      </c>
      <c r="AS261">
        <f>1-AQ261/AR261</f>
        <v>0</v>
      </c>
      <c r="AT261">
        <v>0.5</v>
      </c>
      <c r="AU261">
        <f>BK261</f>
        <v>0</v>
      </c>
      <c r="AV261">
        <f>H261</f>
        <v>0</v>
      </c>
      <c r="AW261">
        <f>AS261*AT261*AU261</f>
        <v>0</v>
      </c>
      <c r="AX261">
        <f>BC261/AR261</f>
        <v>0</v>
      </c>
      <c r="AY261">
        <f>(AV261-AN261)/AU261</f>
        <v>0</v>
      </c>
      <c r="AZ261">
        <f>(AK261-AR261)/AR261</f>
        <v>0</v>
      </c>
      <c r="BA261" t="s">
        <v>271</v>
      </c>
      <c r="BB261">
        <v>0</v>
      </c>
      <c r="BC261">
        <f>AR261-BB261</f>
        <v>0</v>
      </c>
      <c r="BD261">
        <f>(AR261-AQ261)/(AR261-BB261)</f>
        <v>0</v>
      </c>
      <c r="BE261">
        <f>(AK261-AR261)/(AK261-BB261)</f>
        <v>0</v>
      </c>
      <c r="BF261">
        <f>(AR261-AQ261)/(AR261-AJ261)</f>
        <v>0</v>
      </c>
      <c r="BG261">
        <f>(AK261-AR261)/(AK261-AJ261)</f>
        <v>0</v>
      </c>
      <c r="BH261">
        <f>(BD261*BB261/AQ261)</f>
        <v>0</v>
      </c>
      <c r="BI261">
        <f>(1-BH261)</f>
        <v>0</v>
      </c>
      <c r="BJ261">
        <f>$B$11*CH261+$C$11*CI261+$F$11*CJ261*(1-CM261)</f>
        <v>0</v>
      </c>
      <c r="BK261">
        <f>BJ261*BL261</f>
        <v>0</v>
      </c>
      <c r="BL261">
        <f>($B$11*$D$9+$C$11*$D$9+$F$11*((CW261+CO261)/MAX(CW261+CO261+CX261, 0.1)*$I$9+CX261/MAX(CW261+CO261+CX261, 0.1)*$J$9))/($B$11+$C$11+$F$11)</f>
        <v>0</v>
      </c>
      <c r="BM261">
        <f>($B$11*$K$9+$C$11*$K$9+$F$11*((CW261+CO261)/MAX(CW261+CO261+CX261, 0.1)*$P$9+CX261/MAX(CW261+CO261+CX261, 0.1)*$Q$9))/($B$11+$C$11+$F$11)</f>
        <v>0</v>
      </c>
      <c r="BN261">
        <v>6</v>
      </c>
      <c r="BO261">
        <v>0.5</v>
      </c>
      <c r="BP261" t="s">
        <v>272</v>
      </c>
      <c r="BQ261">
        <v>2</v>
      </c>
      <c r="BR261">
        <v>1604418716.6</v>
      </c>
      <c r="BS261">
        <v>771.895</v>
      </c>
      <c r="BT261">
        <v>819.788</v>
      </c>
      <c r="BU261">
        <v>21.6822</v>
      </c>
      <c r="BV261">
        <v>19.9644</v>
      </c>
      <c r="BW261">
        <v>771.754</v>
      </c>
      <c r="BX261">
        <v>21.3551</v>
      </c>
      <c r="BY261">
        <v>500.084</v>
      </c>
      <c r="BZ261">
        <v>100.528</v>
      </c>
      <c r="CA261">
        <v>0.0999935</v>
      </c>
      <c r="CB261">
        <v>25.1653</v>
      </c>
      <c r="CC261">
        <v>24.998</v>
      </c>
      <c r="CD261">
        <v>999.9</v>
      </c>
      <c r="CE261">
        <v>0</v>
      </c>
      <c r="CF261">
        <v>0</v>
      </c>
      <c r="CG261">
        <v>10015.6</v>
      </c>
      <c r="CH261">
        <v>0</v>
      </c>
      <c r="CI261">
        <v>1.06395</v>
      </c>
      <c r="CJ261">
        <v>1200.01</v>
      </c>
      <c r="CK261">
        <v>0.967003</v>
      </c>
      <c r="CL261">
        <v>0.0329973</v>
      </c>
      <c r="CM261">
        <v>0</v>
      </c>
      <c r="CN261">
        <v>2.662</v>
      </c>
      <c r="CO261">
        <v>0</v>
      </c>
      <c r="CP261">
        <v>9984.59</v>
      </c>
      <c r="CQ261">
        <v>11401.5</v>
      </c>
      <c r="CR261">
        <v>38.062</v>
      </c>
      <c r="CS261">
        <v>41.125</v>
      </c>
      <c r="CT261">
        <v>39.5</v>
      </c>
      <c r="CU261">
        <v>39.875</v>
      </c>
      <c r="CV261">
        <v>38.312</v>
      </c>
      <c r="CW261">
        <v>1160.41</v>
      </c>
      <c r="CX261">
        <v>39.6</v>
      </c>
      <c r="CY261">
        <v>0</v>
      </c>
      <c r="CZ261">
        <v>1604418716.3</v>
      </c>
      <c r="DA261">
        <v>0</v>
      </c>
      <c r="DB261">
        <v>2.5736</v>
      </c>
      <c r="DC261">
        <v>0.366823068453175</v>
      </c>
      <c r="DD261">
        <v>336.154615906606</v>
      </c>
      <c r="DE261">
        <v>9944.9464</v>
      </c>
      <c r="DF261">
        <v>15</v>
      </c>
      <c r="DG261">
        <v>1604417947.1</v>
      </c>
      <c r="DH261" t="s">
        <v>273</v>
      </c>
      <c r="DI261">
        <v>1604417940.1</v>
      </c>
      <c r="DJ261">
        <v>1604417947.1</v>
      </c>
      <c r="DK261">
        <v>1</v>
      </c>
      <c r="DL261">
        <v>-0.134</v>
      </c>
      <c r="DM261">
        <v>0.013</v>
      </c>
      <c r="DN261">
        <v>0.037</v>
      </c>
      <c r="DO261">
        <v>0.31</v>
      </c>
      <c r="DP261">
        <v>420</v>
      </c>
      <c r="DQ261">
        <v>20</v>
      </c>
      <c r="DR261">
        <v>0.08</v>
      </c>
      <c r="DS261">
        <v>0.06</v>
      </c>
      <c r="DT261">
        <v>0</v>
      </c>
      <c r="DU261">
        <v>0</v>
      </c>
      <c r="DV261" t="s">
        <v>274</v>
      </c>
      <c r="DW261">
        <v>100</v>
      </c>
      <c r="DX261">
        <v>100</v>
      </c>
      <c r="DY261">
        <v>0.141</v>
      </c>
      <c r="DZ261">
        <v>0.3271</v>
      </c>
      <c r="EA261">
        <v>-0.278027610152098</v>
      </c>
      <c r="EB261">
        <v>0.00106189765250334</v>
      </c>
      <c r="EC261">
        <v>-8.23004791133579e-07</v>
      </c>
      <c r="ED261">
        <v>1.95222372915411e-10</v>
      </c>
      <c r="EE261">
        <v>0.0605696754882689</v>
      </c>
      <c r="EF261">
        <v>0.0242991256848972</v>
      </c>
      <c r="EG261">
        <v>-0.00102667963148939</v>
      </c>
      <c r="EH261">
        <v>2.21636158600722e-05</v>
      </c>
      <c r="EI261">
        <v>2</v>
      </c>
      <c r="EJ261">
        <v>2037</v>
      </c>
      <c r="EK261">
        <v>1</v>
      </c>
      <c r="EL261">
        <v>24</v>
      </c>
      <c r="EM261">
        <v>12.9</v>
      </c>
      <c r="EN261">
        <v>12.8</v>
      </c>
      <c r="EO261">
        <v>2</v>
      </c>
      <c r="EP261">
        <v>511.625</v>
      </c>
      <c r="EQ261">
        <v>528.229</v>
      </c>
      <c r="ER261">
        <v>22.8503</v>
      </c>
      <c r="ES261">
        <v>25.4024</v>
      </c>
      <c r="ET261">
        <v>29.9999</v>
      </c>
      <c r="EU261">
        <v>25.285</v>
      </c>
      <c r="EV261">
        <v>25.2524</v>
      </c>
      <c r="EW261">
        <v>36.0068</v>
      </c>
      <c r="EX261">
        <v>26.8481</v>
      </c>
      <c r="EY261">
        <v>100</v>
      </c>
      <c r="EZ261">
        <v>22.8518</v>
      </c>
      <c r="FA261">
        <v>828.86</v>
      </c>
      <c r="FB261">
        <v>20</v>
      </c>
      <c r="FC261">
        <v>102.334</v>
      </c>
      <c r="FD261">
        <v>102.106</v>
      </c>
    </row>
    <row r="262" spans="1:160">
      <c r="A262">
        <v>246</v>
      </c>
      <c r="B262">
        <v>1604418718.6</v>
      </c>
      <c r="C262">
        <v>489.5</v>
      </c>
      <c r="D262" t="s">
        <v>763</v>
      </c>
      <c r="E262" t="s">
        <v>764</v>
      </c>
      <c r="F262">
        <v>1604418718.6</v>
      </c>
      <c r="G262">
        <f>BY262*AE262*(BU262-BV262)/(100*BN262*(1000-AE262*BU262))</f>
        <v>0</v>
      </c>
      <c r="H262">
        <f>BY262*AE262*(BT262-BS262*(1000-AE262*BV262)/(1000-AE262*BU262))/(100*BN262)</f>
        <v>0</v>
      </c>
      <c r="I262">
        <f>BS262 - IF(AE262&gt;1, H262*BN262*100.0/(AG262*CG262), 0)</f>
        <v>0</v>
      </c>
      <c r="J262">
        <f>((P262-G262/2)*I262-H262)/(P262+G262/2)</f>
        <v>0</v>
      </c>
      <c r="K262">
        <f>J262*(BZ262+CA262)/1000.0</f>
        <v>0</v>
      </c>
      <c r="L262">
        <f>(BS262 - IF(AE262&gt;1, H262*BN262*100.0/(AG262*CG262), 0))*(BZ262+CA262)/1000.0</f>
        <v>0</v>
      </c>
      <c r="M262">
        <f>2.0/((1/O262-1/N262)+SIGN(O262)*SQRT((1/O262-1/N262)*(1/O262-1/N262) + 4*BO262/((BO262+1)*(BO262+1))*(2*1/O262*1/N262-1/N262*1/N262)))</f>
        <v>0</v>
      </c>
      <c r="N262">
        <f>IF(LEFT(BP262,1)&lt;&gt;"0",IF(LEFT(BP262,1)="1",3.0,BQ262),$D$5+$E$5*(CG262*BZ262/($K$5*1000))+$F$5*(CG262*BZ262/($K$5*1000))*MAX(MIN(BN262,$J$5),$I$5)*MAX(MIN(BN262,$J$5),$I$5)+$G$5*MAX(MIN(BN262,$J$5),$I$5)*(CG262*BZ262/($K$5*1000))+$H$5*(CG262*BZ262/($K$5*1000))*(CG262*BZ262/($K$5*1000)))</f>
        <v>0</v>
      </c>
      <c r="O262">
        <f>G262*(1000-(1000*0.61365*exp(17.502*S262/(240.97+S262))/(BZ262+CA262)+BU262)/2)/(1000*0.61365*exp(17.502*S262/(240.97+S262))/(BZ262+CA262)-BU262)</f>
        <v>0</v>
      </c>
      <c r="P262">
        <f>1/((BO262+1)/(M262/1.6)+1/(N262/1.37)) + BO262/((BO262+1)/(M262/1.6) + BO262/(N262/1.37))</f>
        <v>0</v>
      </c>
      <c r="Q262">
        <f>(BK262*BM262)</f>
        <v>0</v>
      </c>
      <c r="R262">
        <f>(CB262+(Q262+2*0.95*5.67E-8*(((CB262+$B$7)+273)^4-(CB262+273)^4)-44100*G262)/(1.84*29.3*N262+8*0.95*5.67E-8*(CB262+273)^3))</f>
        <v>0</v>
      </c>
      <c r="S262">
        <f>($C$7*CC262+$D$7*CD262+$E$7*R262)</f>
        <v>0</v>
      </c>
      <c r="T262">
        <f>0.61365*exp(17.502*S262/(240.97+S262))</f>
        <v>0</v>
      </c>
      <c r="U262">
        <f>(V262/W262*100)</f>
        <v>0</v>
      </c>
      <c r="V262">
        <f>BU262*(BZ262+CA262)/1000</f>
        <v>0</v>
      </c>
      <c r="W262">
        <f>0.61365*exp(17.502*CB262/(240.97+CB262))</f>
        <v>0</v>
      </c>
      <c r="X262">
        <f>(T262-BU262*(BZ262+CA262)/1000)</f>
        <v>0</v>
      </c>
      <c r="Y262">
        <f>(-G262*44100)</f>
        <v>0</v>
      </c>
      <c r="Z262">
        <f>2*29.3*N262*0.92*(CB262-S262)</f>
        <v>0</v>
      </c>
      <c r="AA262">
        <f>2*0.95*5.67E-8*(((CB262+$B$7)+273)^4-(S262+273)^4)</f>
        <v>0</v>
      </c>
      <c r="AB262">
        <f>Q262+AA262+Y262+Z262</f>
        <v>0</v>
      </c>
      <c r="AC262">
        <v>0</v>
      </c>
      <c r="AD262">
        <v>0</v>
      </c>
      <c r="AE262">
        <f>IF(AC262*$H$13&gt;=AG262,1.0,(AG262/(AG262-AC262*$H$13)))</f>
        <v>0</v>
      </c>
      <c r="AF262">
        <f>(AE262-1)*100</f>
        <v>0</v>
      </c>
      <c r="AG262">
        <f>MAX(0,($B$13+$C$13*CG262)/(1+$D$13*CG262)*BZ262/(CB262+273)*$E$13)</f>
        <v>0</v>
      </c>
      <c r="AH262" t="s">
        <v>271</v>
      </c>
      <c r="AI262" t="s">
        <v>271</v>
      </c>
      <c r="AJ262">
        <v>0</v>
      </c>
      <c r="AK262">
        <v>0</v>
      </c>
      <c r="AL262">
        <f>AK262-AJ262</f>
        <v>0</v>
      </c>
      <c r="AM262">
        <f>AL262/AK262</f>
        <v>0</v>
      </c>
      <c r="AN262">
        <v>0</v>
      </c>
      <c r="AO262" t="s">
        <v>271</v>
      </c>
      <c r="AP262" t="s">
        <v>271</v>
      </c>
      <c r="AQ262">
        <v>0</v>
      </c>
      <c r="AR262">
        <v>0</v>
      </c>
      <c r="AS262">
        <f>1-AQ262/AR262</f>
        <v>0</v>
      </c>
      <c r="AT262">
        <v>0.5</v>
      </c>
      <c r="AU262">
        <f>BK262</f>
        <v>0</v>
      </c>
      <c r="AV262">
        <f>H262</f>
        <v>0</v>
      </c>
      <c r="AW262">
        <f>AS262*AT262*AU262</f>
        <v>0</v>
      </c>
      <c r="AX262">
        <f>BC262/AR262</f>
        <v>0</v>
      </c>
      <c r="AY262">
        <f>(AV262-AN262)/AU262</f>
        <v>0</v>
      </c>
      <c r="AZ262">
        <f>(AK262-AR262)/AR262</f>
        <v>0</v>
      </c>
      <c r="BA262" t="s">
        <v>271</v>
      </c>
      <c r="BB262">
        <v>0</v>
      </c>
      <c r="BC262">
        <f>AR262-BB262</f>
        <v>0</v>
      </c>
      <c r="BD262">
        <f>(AR262-AQ262)/(AR262-BB262)</f>
        <v>0</v>
      </c>
      <c r="BE262">
        <f>(AK262-AR262)/(AK262-BB262)</f>
        <v>0</v>
      </c>
      <c r="BF262">
        <f>(AR262-AQ262)/(AR262-AJ262)</f>
        <v>0</v>
      </c>
      <c r="BG262">
        <f>(AK262-AR262)/(AK262-AJ262)</f>
        <v>0</v>
      </c>
      <c r="BH262">
        <f>(BD262*BB262/AQ262)</f>
        <v>0</v>
      </c>
      <c r="BI262">
        <f>(1-BH262)</f>
        <v>0</v>
      </c>
      <c r="BJ262">
        <f>$B$11*CH262+$C$11*CI262+$F$11*CJ262*(1-CM262)</f>
        <v>0</v>
      </c>
      <c r="BK262">
        <f>BJ262*BL262</f>
        <v>0</v>
      </c>
      <c r="BL262">
        <f>($B$11*$D$9+$C$11*$D$9+$F$11*((CW262+CO262)/MAX(CW262+CO262+CX262, 0.1)*$I$9+CX262/MAX(CW262+CO262+CX262, 0.1)*$J$9))/($B$11+$C$11+$F$11)</f>
        <v>0</v>
      </c>
      <c r="BM262">
        <f>($B$11*$K$9+$C$11*$K$9+$F$11*((CW262+CO262)/MAX(CW262+CO262+CX262, 0.1)*$P$9+CX262/MAX(CW262+CO262+CX262, 0.1)*$Q$9))/($B$11+$C$11+$F$11)</f>
        <v>0</v>
      </c>
      <c r="BN262">
        <v>6</v>
      </c>
      <c r="BO262">
        <v>0.5</v>
      </c>
      <c r="BP262" t="s">
        <v>272</v>
      </c>
      <c r="BQ262">
        <v>2</v>
      </c>
      <c r="BR262">
        <v>1604418718.6</v>
      </c>
      <c r="BS262">
        <v>775.065</v>
      </c>
      <c r="BT262">
        <v>823.247</v>
      </c>
      <c r="BU262">
        <v>21.6819</v>
      </c>
      <c r="BV262">
        <v>19.9632</v>
      </c>
      <c r="BW262">
        <v>774.924</v>
      </c>
      <c r="BX262">
        <v>21.3548</v>
      </c>
      <c r="BY262">
        <v>499.965</v>
      </c>
      <c r="BZ262">
        <v>100.529</v>
      </c>
      <c r="CA262">
        <v>0.0998264</v>
      </c>
      <c r="CB262">
        <v>25.1632</v>
      </c>
      <c r="CC262">
        <v>25.0029</v>
      </c>
      <c r="CD262">
        <v>999.9</v>
      </c>
      <c r="CE262">
        <v>0</v>
      </c>
      <c r="CF262">
        <v>0</v>
      </c>
      <c r="CG262">
        <v>9996.88</v>
      </c>
      <c r="CH262">
        <v>0</v>
      </c>
      <c r="CI262">
        <v>1.06395</v>
      </c>
      <c r="CJ262">
        <v>1200.02</v>
      </c>
      <c r="CK262">
        <v>0.967003</v>
      </c>
      <c r="CL262">
        <v>0.0329973</v>
      </c>
      <c r="CM262">
        <v>0</v>
      </c>
      <c r="CN262">
        <v>2.6112</v>
      </c>
      <c r="CO262">
        <v>0</v>
      </c>
      <c r="CP262">
        <v>9998.33</v>
      </c>
      <c r="CQ262">
        <v>11401.6</v>
      </c>
      <c r="CR262">
        <v>38</v>
      </c>
      <c r="CS262">
        <v>41.187</v>
      </c>
      <c r="CT262">
        <v>39.5</v>
      </c>
      <c r="CU262">
        <v>39.875</v>
      </c>
      <c r="CV262">
        <v>38.375</v>
      </c>
      <c r="CW262">
        <v>1160.42</v>
      </c>
      <c r="CX262">
        <v>39.6</v>
      </c>
      <c r="CY262">
        <v>0</v>
      </c>
      <c r="CZ262">
        <v>1604418718.7</v>
      </c>
      <c r="DA262">
        <v>0</v>
      </c>
      <c r="DB262">
        <v>2.602024</v>
      </c>
      <c r="DC262">
        <v>0.303592300940779</v>
      </c>
      <c r="DD262">
        <v>333.13000000133</v>
      </c>
      <c r="DE262">
        <v>9958.3468</v>
      </c>
      <c r="DF262">
        <v>15</v>
      </c>
      <c r="DG262">
        <v>1604417947.1</v>
      </c>
      <c r="DH262" t="s">
        <v>273</v>
      </c>
      <c r="DI262">
        <v>1604417940.1</v>
      </c>
      <c r="DJ262">
        <v>1604417947.1</v>
      </c>
      <c r="DK262">
        <v>1</v>
      </c>
      <c r="DL262">
        <v>-0.134</v>
      </c>
      <c r="DM262">
        <v>0.013</v>
      </c>
      <c r="DN262">
        <v>0.037</v>
      </c>
      <c r="DO262">
        <v>0.31</v>
      </c>
      <c r="DP262">
        <v>420</v>
      </c>
      <c r="DQ262">
        <v>20</v>
      </c>
      <c r="DR262">
        <v>0.08</v>
      </c>
      <c r="DS262">
        <v>0.06</v>
      </c>
      <c r="DT262">
        <v>0</v>
      </c>
      <c r="DU262">
        <v>0</v>
      </c>
      <c r="DV262" t="s">
        <v>274</v>
      </c>
      <c r="DW262">
        <v>100</v>
      </c>
      <c r="DX262">
        <v>100</v>
      </c>
      <c r="DY262">
        <v>0.141</v>
      </c>
      <c r="DZ262">
        <v>0.3271</v>
      </c>
      <c r="EA262">
        <v>-0.278027610152098</v>
      </c>
      <c r="EB262">
        <v>0.00106189765250334</v>
      </c>
      <c r="EC262">
        <v>-8.23004791133579e-07</v>
      </c>
      <c r="ED262">
        <v>1.95222372915411e-10</v>
      </c>
      <c r="EE262">
        <v>0.0605696754882689</v>
      </c>
      <c r="EF262">
        <v>0.0242991256848972</v>
      </c>
      <c r="EG262">
        <v>-0.00102667963148939</v>
      </c>
      <c r="EH262">
        <v>2.21636158600722e-05</v>
      </c>
      <c r="EI262">
        <v>2</v>
      </c>
      <c r="EJ262">
        <v>2037</v>
      </c>
      <c r="EK262">
        <v>1</v>
      </c>
      <c r="EL262">
        <v>24</v>
      </c>
      <c r="EM262">
        <v>13</v>
      </c>
      <c r="EN262">
        <v>12.9</v>
      </c>
      <c r="EO262">
        <v>2</v>
      </c>
      <c r="EP262">
        <v>511.453</v>
      </c>
      <c r="EQ262">
        <v>528.393</v>
      </c>
      <c r="ER262">
        <v>22.8513</v>
      </c>
      <c r="ES262">
        <v>25.4014</v>
      </c>
      <c r="ET262">
        <v>29.9999</v>
      </c>
      <c r="EU262">
        <v>25.285</v>
      </c>
      <c r="EV262">
        <v>25.2515</v>
      </c>
      <c r="EW262">
        <v>36.1232</v>
      </c>
      <c r="EX262">
        <v>26.8481</v>
      </c>
      <c r="EY262">
        <v>100</v>
      </c>
      <c r="EZ262">
        <v>22.7786</v>
      </c>
      <c r="FA262">
        <v>833.89</v>
      </c>
      <c r="FB262">
        <v>20</v>
      </c>
      <c r="FC262">
        <v>102.333</v>
      </c>
      <c r="FD262">
        <v>102.105</v>
      </c>
    </row>
    <row r="263" spans="1:160">
      <c r="A263">
        <v>247</v>
      </c>
      <c r="B263">
        <v>1604418720.6</v>
      </c>
      <c r="C263">
        <v>491.5</v>
      </c>
      <c r="D263" t="s">
        <v>765</v>
      </c>
      <c r="E263" t="s">
        <v>766</v>
      </c>
      <c r="F263">
        <v>1604418720.6</v>
      </c>
      <c r="G263">
        <f>BY263*AE263*(BU263-BV263)/(100*BN263*(1000-AE263*BU263))</f>
        <v>0</v>
      </c>
      <c r="H263">
        <f>BY263*AE263*(BT263-BS263*(1000-AE263*BV263)/(1000-AE263*BU263))/(100*BN263)</f>
        <v>0</v>
      </c>
      <c r="I263">
        <f>BS263 - IF(AE263&gt;1, H263*BN263*100.0/(AG263*CG263), 0)</f>
        <v>0</v>
      </c>
      <c r="J263">
        <f>((P263-G263/2)*I263-H263)/(P263+G263/2)</f>
        <v>0</v>
      </c>
      <c r="K263">
        <f>J263*(BZ263+CA263)/1000.0</f>
        <v>0</v>
      </c>
      <c r="L263">
        <f>(BS263 - IF(AE263&gt;1, H263*BN263*100.0/(AG263*CG263), 0))*(BZ263+CA263)/1000.0</f>
        <v>0</v>
      </c>
      <c r="M263">
        <f>2.0/((1/O263-1/N263)+SIGN(O263)*SQRT((1/O263-1/N263)*(1/O263-1/N263) + 4*BO263/((BO263+1)*(BO263+1))*(2*1/O263*1/N263-1/N263*1/N263)))</f>
        <v>0</v>
      </c>
      <c r="N263">
        <f>IF(LEFT(BP263,1)&lt;&gt;"0",IF(LEFT(BP263,1)="1",3.0,BQ263),$D$5+$E$5*(CG263*BZ263/($K$5*1000))+$F$5*(CG263*BZ263/($K$5*1000))*MAX(MIN(BN263,$J$5),$I$5)*MAX(MIN(BN263,$J$5),$I$5)+$G$5*MAX(MIN(BN263,$J$5),$I$5)*(CG263*BZ263/($K$5*1000))+$H$5*(CG263*BZ263/($K$5*1000))*(CG263*BZ263/($K$5*1000)))</f>
        <v>0</v>
      </c>
      <c r="O263">
        <f>G263*(1000-(1000*0.61365*exp(17.502*S263/(240.97+S263))/(BZ263+CA263)+BU263)/2)/(1000*0.61365*exp(17.502*S263/(240.97+S263))/(BZ263+CA263)-BU263)</f>
        <v>0</v>
      </c>
      <c r="P263">
        <f>1/((BO263+1)/(M263/1.6)+1/(N263/1.37)) + BO263/((BO263+1)/(M263/1.6) + BO263/(N263/1.37))</f>
        <v>0</v>
      </c>
      <c r="Q263">
        <f>(BK263*BM263)</f>
        <v>0</v>
      </c>
      <c r="R263">
        <f>(CB263+(Q263+2*0.95*5.67E-8*(((CB263+$B$7)+273)^4-(CB263+273)^4)-44100*G263)/(1.84*29.3*N263+8*0.95*5.67E-8*(CB263+273)^3))</f>
        <v>0</v>
      </c>
      <c r="S263">
        <f>($C$7*CC263+$D$7*CD263+$E$7*R263)</f>
        <v>0</v>
      </c>
      <c r="T263">
        <f>0.61365*exp(17.502*S263/(240.97+S263))</f>
        <v>0</v>
      </c>
      <c r="U263">
        <f>(V263/W263*100)</f>
        <v>0</v>
      </c>
      <c r="V263">
        <f>BU263*(BZ263+CA263)/1000</f>
        <v>0</v>
      </c>
      <c r="W263">
        <f>0.61365*exp(17.502*CB263/(240.97+CB263))</f>
        <v>0</v>
      </c>
      <c r="X263">
        <f>(T263-BU263*(BZ263+CA263)/1000)</f>
        <v>0</v>
      </c>
      <c r="Y263">
        <f>(-G263*44100)</f>
        <v>0</v>
      </c>
      <c r="Z263">
        <f>2*29.3*N263*0.92*(CB263-S263)</f>
        <v>0</v>
      </c>
      <c r="AA263">
        <f>2*0.95*5.67E-8*(((CB263+$B$7)+273)^4-(S263+273)^4)</f>
        <v>0</v>
      </c>
      <c r="AB263">
        <f>Q263+AA263+Y263+Z263</f>
        <v>0</v>
      </c>
      <c r="AC263">
        <v>0</v>
      </c>
      <c r="AD263">
        <v>0</v>
      </c>
      <c r="AE263">
        <f>IF(AC263*$H$13&gt;=AG263,1.0,(AG263/(AG263-AC263*$H$13)))</f>
        <v>0</v>
      </c>
      <c r="AF263">
        <f>(AE263-1)*100</f>
        <v>0</v>
      </c>
      <c r="AG263">
        <f>MAX(0,($B$13+$C$13*CG263)/(1+$D$13*CG263)*BZ263/(CB263+273)*$E$13)</f>
        <v>0</v>
      </c>
      <c r="AH263" t="s">
        <v>271</v>
      </c>
      <c r="AI263" t="s">
        <v>271</v>
      </c>
      <c r="AJ263">
        <v>0</v>
      </c>
      <c r="AK263">
        <v>0</v>
      </c>
      <c r="AL263">
        <f>AK263-AJ263</f>
        <v>0</v>
      </c>
      <c r="AM263">
        <f>AL263/AK263</f>
        <v>0</v>
      </c>
      <c r="AN263">
        <v>0</v>
      </c>
      <c r="AO263" t="s">
        <v>271</v>
      </c>
      <c r="AP263" t="s">
        <v>271</v>
      </c>
      <c r="AQ263">
        <v>0</v>
      </c>
      <c r="AR263">
        <v>0</v>
      </c>
      <c r="AS263">
        <f>1-AQ263/AR263</f>
        <v>0</v>
      </c>
      <c r="AT263">
        <v>0.5</v>
      </c>
      <c r="AU263">
        <f>BK263</f>
        <v>0</v>
      </c>
      <c r="AV263">
        <f>H263</f>
        <v>0</v>
      </c>
      <c r="AW263">
        <f>AS263*AT263*AU263</f>
        <v>0</v>
      </c>
      <c r="AX263">
        <f>BC263/AR263</f>
        <v>0</v>
      </c>
      <c r="AY263">
        <f>(AV263-AN263)/AU263</f>
        <v>0</v>
      </c>
      <c r="AZ263">
        <f>(AK263-AR263)/AR263</f>
        <v>0</v>
      </c>
      <c r="BA263" t="s">
        <v>271</v>
      </c>
      <c r="BB263">
        <v>0</v>
      </c>
      <c r="BC263">
        <f>AR263-BB263</f>
        <v>0</v>
      </c>
      <c r="BD263">
        <f>(AR263-AQ263)/(AR263-BB263)</f>
        <v>0</v>
      </c>
      <c r="BE263">
        <f>(AK263-AR263)/(AK263-BB263)</f>
        <v>0</v>
      </c>
      <c r="BF263">
        <f>(AR263-AQ263)/(AR263-AJ263)</f>
        <v>0</v>
      </c>
      <c r="BG263">
        <f>(AK263-AR263)/(AK263-AJ263)</f>
        <v>0</v>
      </c>
      <c r="BH263">
        <f>(BD263*BB263/AQ263)</f>
        <v>0</v>
      </c>
      <c r="BI263">
        <f>(1-BH263)</f>
        <v>0</v>
      </c>
      <c r="BJ263">
        <f>$B$11*CH263+$C$11*CI263+$F$11*CJ263*(1-CM263)</f>
        <v>0</v>
      </c>
      <c r="BK263">
        <f>BJ263*BL263</f>
        <v>0</v>
      </c>
      <c r="BL263">
        <f>($B$11*$D$9+$C$11*$D$9+$F$11*((CW263+CO263)/MAX(CW263+CO263+CX263, 0.1)*$I$9+CX263/MAX(CW263+CO263+CX263, 0.1)*$J$9))/($B$11+$C$11+$F$11)</f>
        <v>0</v>
      </c>
      <c r="BM263">
        <f>($B$11*$K$9+$C$11*$K$9+$F$11*((CW263+CO263)/MAX(CW263+CO263+CX263, 0.1)*$P$9+CX263/MAX(CW263+CO263+CX263, 0.1)*$Q$9))/($B$11+$C$11+$F$11)</f>
        <v>0</v>
      </c>
      <c r="BN263">
        <v>6</v>
      </c>
      <c r="BO263">
        <v>0.5</v>
      </c>
      <c r="BP263" t="s">
        <v>272</v>
      </c>
      <c r="BQ263">
        <v>2</v>
      </c>
      <c r="BR263">
        <v>1604418720.6</v>
      </c>
      <c r="BS263">
        <v>778.274</v>
      </c>
      <c r="BT263">
        <v>826.536</v>
      </c>
      <c r="BU263">
        <v>21.6805</v>
      </c>
      <c r="BV263">
        <v>19.9623</v>
      </c>
      <c r="BW263">
        <v>778.132</v>
      </c>
      <c r="BX263">
        <v>21.3534</v>
      </c>
      <c r="BY263">
        <v>500.004</v>
      </c>
      <c r="BZ263">
        <v>100.529</v>
      </c>
      <c r="CA263">
        <v>0.100012</v>
      </c>
      <c r="CB263">
        <v>25.164</v>
      </c>
      <c r="CC263">
        <v>24.9987</v>
      </c>
      <c r="CD263">
        <v>999.9</v>
      </c>
      <c r="CE263">
        <v>0</v>
      </c>
      <c r="CF263">
        <v>0</v>
      </c>
      <c r="CG263">
        <v>9993.75</v>
      </c>
      <c r="CH263">
        <v>0</v>
      </c>
      <c r="CI263">
        <v>1.06395</v>
      </c>
      <c r="CJ263">
        <v>1200.01</v>
      </c>
      <c r="CK263">
        <v>0.967003</v>
      </c>
      <c r="CL263">
        <v>0.0329973</v>
      </c>
      <c r="CM263">
        <v>0</v>
      </c>
      <c r="CN263">
        <v>2.7808</v>
      </c>
      <c r="CO263">
        <v>0</v>
      </c>
      <c r="CP263">
        <v>10007.9</v>
      </c>
      <c r="CQ263">
        <v>11401.5</v>
      </c>
      <c r="CR263">
        <v>38</v>
      </c>
      <c r="CS263">
        <v>41.187</v>
      </c>
      <c r="CT263">
        <v>39.5</v>
      </c>
      <c r="CU263">
        <v>39.812</v>
      </c>
      <c r="CV263">
        <v>38.312</v>
      </c>
      <c r="CW263">
        <v>1160.41</v>
      </c>
      <c r="CX263">
        <v>39.6</v>
      </c>
      <c r="CY263">
        <v>0</v>
      </c>
      <c r="CZ263">
        <v>1604418720.5</v>
      </c>
      <c r="DA263">
        <v>0</v>
      </c>
      <c r="DB263">
        <v>2.60343846153846</v>
      </c>
      <c r="DC263">
        <v>0.9192410181126</v>
      </c>
      <c r="DD263">
        <v>331.628717499037</v>
      </c>
      <c r="DE263">
        <v>9966.66076923077</v>
      </c>
      <c r="DF263">
        <v>15</v>
      </c>
      <c r="DG263">
        <v>1604417947.1</v>
      </c>
      <c r="DH263" t="s">
        <v>273</v>
      </c>
      <c r="DI263">
        <v>1604417940.1</v>
      </c>
      <c r="DJ263">
        <v>1604417947.1</v>
      </c>
      <c r="DK263">
        <v>1</v>
      </c>
      <c r="DL263">
        <v>-0.134</v>
      </c>
      <c r="DM263">
        <v>0.013</v>
      </c>
      <c r="DN263">
        <v>0.037</v>
      </c>
      <c r="DO263">
        <v>0.31</v>
      </c>
      <c r="DP263">
        <v>420</v>
      </c>
      <c r="DQ263">
        <v>20</v>
      </c>
      <c r="DR263">
        <v>0.08</v>
      </c>
      <c r="DS263">
        <v>0.06</v>
      </c>
      <c r="DT263">
        <v>0</v>
      </c>
      <c r="DU263">
        <v>0</v>
      </c>
      <c r="DV263" t="s">
        <v>274</v>
      </c>
      <c r="DW263">
        <v>100</v>
      </c>
      <c r="DX263">
        <v>100</v>
      </c>
      <c r="DY263">
        <v>0.142</v>
      </c>
      <c r="DZ263">
        <v>0.3271</v>
      </c>
      <c r="EA263">
        <v>-0.278027610152098</v>
      </c>
      <c r="EB263">
        <v>0.00106189765250334</v>
      </c>
      <c r="EC263">
        <v>-8.23004791133579e-07</v>
      </c>
      <c r="ED263">
        <v>1.95222372915411e-10</v>
      </c>
      <c r="EE263">
        <v>0.0605696754882689</v>
      </c>
      <c r="EF263">
        <v>0.0242991256848972</v>
      </c>
      <c r="EG263">
        <v>-0.00102667963148939</v>
      </c>
      <c r="EH263">
        <v>2.21636158600722e-05</v>
      </c>
      <c r="EI263">
        <v>2</v>
      </c>
      <c r="EJ263">
        <v>2037</v>
      </c>
      <c r="EK263">
        <v>1</v>
      </c>
      <c r="EL263">
        <v>24</v>
      </c>
      <c r="EM263">
        <v>13</v>
      </c>
      <c r="EN263">
        <v>12.9</v>
      </c>
      <c r="EO263">
        <v>2</v>
      </c>
      <c r="EP263">
        <v>511.361</v>
      </c>
      <c r="EQ263">
        <v>528.345</v>
      </c>
      <c r="ER263">
        <v>22.8439</v>
      </c>
      <c r="ES263">
        <v>25.4004</v>
      </c>
      <c r="ET263">
        <v>30</v>
      </c>
      <c r="EU263">
        <v>25.2841</v>
      </c>
      <c r="EV263">
        <v>25.2506</v>
      </c>
      <c r="EW263">
        <v>36.1986</v>
      </c>
      <c r="EX263">
        <v>26.8481</v>
      </c>
      <c r="EY263">
        <v>100</v>
      </c>
      <c r="EZ263">
        <v>22.7786</v>
      </c>
      <c r="FA263">
        <v>838.92</v>
      </c>
      <c r="FB263">
        <v>20</v>
      </c>
      <c r="FC263">
        <v>102.333</v>
      </c>
      <c r="FD263">
        <v>102.105</v>
      </c>
    </row>
    <row r="264" spans="1:160">
      <c r="A264">
        <v>248</v>
      </c>
      <c r="B264">
        <v>1604418722.6</v>
      </c>
      <c r="C264">
        <v>493.5</v>
      </c>
      <c r="D264" t="s">
        <v>767</v>
      </c>
      <c r="E264" t="s">
        <v>768</v>
      </c>
      <c r="F264">
        <v>1604418722.6</v>
      </c>
      <c r="G264">
        <f>BY264*AE264*(BU264-BV264)/(100*BN264*(1000-AE264*BU264))</f>
        <v>0</v>
      </c>
      <c r="H264">
        <f>BY264*AE264*(BT264-BS264*(1000-AE264*BV264)/(1000-AE264*BU264))/(100*BN264)</f>
        <v>0</v>
      </c>
      <c r="I264">
        <f>BS264 - IF(AE264&gt;1, H264*BN264*100.0/(AG264*CG264), 0)</f>
        <v>0</v>
      </c>
      <c r="J264">
        <f>((P264-G264/2)*I264-H264)/(P264+G264/2)</f>
        <v>0</v>
      </c>
      <c r="K264">
        <f>J264*(BZ264+CA264)/1000.0</f>
        <v>0</v>
      </c>
      <c r="L264">
        <f>(BS264 - IF(AE264&gt;1, H264*BN264*100.0/(AG264*CG264), 0))*(BZ264+CA264)/1000.0</f>
        <v>0</v>
      </c>
      <c r="M264">
        <f>2.0/((1/O264-1/N264)+SIGN(O264)*SQRT((1/O264-1/N264)*(1/O264-1/N264) + 4*BO264/((BO264+1)*(BO264+1))*(2*1/O264*1/N264-1/N264*1/N264)))</f>
        <v>0</v>
      </c>
      <c r="N264">
        <f>IF(LEFT(BP264,1)&lt;&gt;"0",IF(LEFT(BP264,1)="1",3.0,BQ264),$D$5+$E$5*(CG264*BZ264/($K$5*1000))+$F$5*(CG264*BZ264/($K$5*1000))*MAX(MIN(BN264,$J$5),$I$5)*MAX(MIN(BN264,$J$5),$I$5)+$G$5*MAX(MIN(BN264,$J$5),$I$5)*(CG264*BZ264/($K$5*1000))+$H$5*(CG264*BZ264/($K$5*1000))*(CG264*BZ264/($K$5*1000)))</f>
        <v>0</v>
      </c>
      <c r="O264">
        <f>G264*(1000-(1000*0.61365*exp(17.502*S264/(240.97+S264))/(BZ264+CA264)+BU264)/2)/(1000*0.61365*exp(17.502*S264/(240.97+S264))/(BZ264+CA264)-BU264)</f>
        <v>0</v>
      </c>
      <c r="P264">
        <f>1/((BO264+1)/(M264/1.6)+1/(N264/1.37)) + BO264/((BO264+1)/(M264/1.6) + BO264/(N264/1.37))</f>
        <v>0</v>
      </c>
      <c r="Q264">
        <f>(BK264*BM264)</f>
        <v>0</v>
      </c>
      <c r="R264">
        <f>(CB264+(Q264+2*0.95*5.67E-8*(((CB264+$B$7)+273)^4-(CB264+273)^4)-44100*G264)/(1.84*29.3*N264+8*0.95*5.67E-8*(CB264+273)^3))</f>
        <v>0</v>
      </c>
      <c r="S264">
        <f>($C$7*CC264+$D$7*CD264+$E$7*R264)</f>
        <v>0</v>
      </c>
      <c r="T264">
        <f>0.61365*exp(17.502*S264/(240.97+S264))</f>
        <v>0</v>
      </c>
      <c r="U264">
        <f>(V264/W264*100)</f>
        <v>0</v>
      </c>
      <c r="V264">
        <f>BU264*(BZ264+CA264)/1000</f>
        <v>0</v>
      </c>
      <c r="W264">
        <f>0.61365*exp(17.502*CB264/(240.97+CB264))</f>
        <v>0</v>
      </c>
      <c r="X264">
        <f>(T264-BU264*(BZ264+CA264)/1000)</f>
        <v>0</v>
      </c>
      <c r="Y264">
        <f>(-G264*44100)</f>
        <v>0</v>
      </c>
      <c r="Z264">
        <f>2*29.3*N264*0.92*(CB264-S264)</f>
        <v>0</v>
      </c>
      <c r="AA264">
        <f>2*0.95*5.67E-8*(((CB264+$B$7)+273)^4-(S264+273)^4)</f>
        <v>0</v>
      </c>
      <c r="AB264">
        <f>Q264+AA264+Y264+Z264</f>
        <v>0</v>
      </c>
      <c r="AC264">
        <v>0</v>
      </c>
      <c r="AD264">
        <v>0</v>
      </c>
      <c r="AE264">
        <f>IF(AC264*$H$13&gt;=AG264,1.0,(AG264/(AG264-AC264*$H$13)))</f>
        <v>0</v>
      </c>
      <c r="AF264">
        <f>(AE264-1)*100</f>
        <v>0</v>
      </c>
      <c r="AG264">
        <f>MAX(0,($B$13+$C$13*CG264)/(1+$D$13*CG264)*BZ264/(CB264+273)*$E$13)</f>
        <v>0</v>
      </c>
      <c r="AH264" t="s">
        <v>271</v>
      </c>
      <c r="AI264" t="s">
        <v>271</v>
      </c>
      <c r="AJ264">
        <v>0</v>
      </c>
      <c r="AK264">
        <v>0</v>
      </c>
      <c r="AL264">
        <f>AK264-AJ264</f>
        <v>0</v>
      </c>
      <c r="AM264">
        <f>AL264/AK264</f>
        <v>0</v>
      </c>
      <c r="AN264">
        <v>0</v>
      </c>
      <c r="AO264" t="s">
        <v>271</v>
      </c>
      <c r="AP264" t="s">
        <v>271</v>
      </c>
      <c r="AQ264">
        <v>0</v>
      </c>
      <c r="AR264">
        <v>0</v>
      </c>
      <c r="AS264">
        <f>1-AQ264/AR264</f>
        <v>0</v>
      </c>
      <c r="AT264">
        <v>0.5</v>
      </c>
      <c r="AU264">
        <f>BK264</f>
        <v>0</v>
      </c>
      <c r="AV264">
        <f>H264</f>
        <v>0</v>
      </c>
      <c r="AW264">
        <f>AS264*AT264*AU264</f>
        <v>0</v>
      </c>
      <c r="AX264">
        <f>BC264/AR264</f>
        <v>0</v>
      </c>
      <c r="AY264">
        <f>(AV264-AN264)/AU264</f>
        <v>0</v>
      </c>
      <c r="AZ264">
        <f>(AK264-AR264)/AR264</f>
        <v>0</v>
      </c>
      <c r="BA264" t="s">
        <v>271</v>
      </c>
      <c r="BB264">
        <v>0</v>
      </c>
      <c r="BC264">
        <f>AR264-BB264</f>
        <v>0</v>
      </c>
      <c r="BD264">
        <f>(AR264-AQ264)/(AR264-BB264)</f>
        <v>0</v>
      </c>
      <c r="BE264">
        <f>(AK264-AR264)/(AK264-BB264)</f>
        <v>0</v>
      </c>
      <c r="BF264">
        <f>(AR264-AQ264)/(AR264-AJ264)</f>
        <v>0</v>
      </c>
      <c r="BG264">
        <f>(AK264-AR264)/(AK264-AJ264)</f>
        <v>0</v>
      </c>
      <c r="BH264">
        <f>(BD264*BB264/AQ264)</f>
        <v>0</v>
      </c>
      <c r="BI264">
        <f>(1-BH264)</f>
        <v>0</v>
      </c>
      <c r="BJ264">
        <f>$B$11*CH264+$C$11*CI264+$F$11*CJ264*(1-CM264)</f>
        <v>0</v>
      </c>
      <c r="BK264">
        <f>BJ264*BL264</f>
        <v>0</v>
      </c>
      <c r="BL264">
        <f>($B$11*$D$9+$C$11*$D$9+$F$11*((CW264+CO264)/MAX(CW264+CO264+CX264, 0.1)*$I$9+CX264/MAX(CW264+CO264+CX264, 0.1)*$J$9))/($B$11+$C$11+$F$11)</f>
        <v>0</v>
      </c>
      <c r="BM264">
        <f>($B$11*$K$9+$C$11*$K$9+$F$11*((CW264+CO264)/MAX(CW264+CO264+CX264, 0.1)*$P$9+CX264/MAX(CW264+CO264+CX264, 0.1)*$Q$9))/($B$11+$C$11+$F$11)</f>
        <v>0</v>
      </c>
      <c r="BN264">
        <v>6</v>
      </c>
      <c r="BO264">
        <v>0.5</v>
      </c>
      <c r="BP264" t="s">
        <v>272</v>
      </c>
      <c r="BQ264">
        <v>2</v>
      </c>
      <c r="BR264">
        <v>1604418722.6</v>
      </c>
      <c r="BS264">
        <v>781.585</v>
      </c>
      <c r="BT264">
        <v>829.544</v>
      </c>
      <c r="BU264">
        <v>21.6758</v>
      </c>
      <c r="BV264">
        <v>19.9627</v>
      </c>
      <c r="BW264">
        <v>781.443</v>
      </c>
      <c r="BX264">
        <v>21.3488</v>
      </c>
      <c r="BY264">
        <v>500.048</v>
      </c>
      <c r="BZ264">
        <v>100.53</v>
      </c>
      <c r="CA264">
        <v>0.100235</v>
      </c>
      <c r="CB264">
        <v>25.1642</v>
      </c>
      <c r="CC264">
        <v>24.9968</v>
      </c>
      <c r="CD264">
        <v>999.9</v>
      </c>
      <c r="CE264">
        <v>0</v>
      </c>
      <c r="CF264">
        <v>0</v>
      </c>
      <c r="CG264">
        <v>10007.5</v>
      </c>
      <c r="CH264">
        <v>0</v>
      </c>
      <c r="CI264">
        <v>1.06395</v>
      </c>
      <c r="CJ264">
        <v>1200.02</v>
      </c>
      <c r="CK264">
        <v>0.967003</v>
      </c>
      <c r="CL264">
        <v>0.0329973</v>
      </c>
      <c r="CM264">
        <v>0</v>
      </c>
      <c r="CN264">
        <v>2.7039</v>
      </c>
      <c r="CO264">
        <v>0</v>
      </c>
      <c r="CP264">
        <v>10017.5</v>
      </c>
      <c r="CQ264">
        <v>11401.6</v>
      </c>
      <c r="CR264">
        <v>38.062</v>
      </c>
      <c r="CS264">
        <v>41.125</v>
      </c>
      <c r="CT264">
        <v>39.5</v>
      </c>
      <c r="CU264">
        <v>39.875</v>
      </c>
      <c r="CV264">
        <v>38.312</v>
      </c>
      <c r="CW264">
        <v>1160.42</v>
      </c>
      <c r="CX264">
        <v>39.6</v>
      </c>
      <c r="CY264">
        <v>0</v>
      </c>
      <c r="CZ264">
        <v>1604418722.3</v>
      </c>
      <c r="DA264">
        <v>0</v>
      </c>
      <c r="DB264">
        <v>2.591536</v>
      </c>
      <c r="DC264">
        <v>1.1703999966224</v>
      </c>
      <c r="DD264">
        <v>329.351538965531</v>
      </c>
      <c r="DE264">
        <v>9978.24</v>
      </c>
      <c r="DF264">
        <v>15</v>
      </c>
      <c r="DG264">
        <v>1604417947.1</v>
      </c>
      <c r="DH264" t="s">
        <v>273</v>
      </c>
      <c r="DI264">
        <v>1604417940.1</v>
      </c>
      <c r="DJ264">
        <v>1604417947.1</v>
      </c>
      <c r="DK264">
        <v>1</v>
      </c>
      <c r="DL264">
        <v>-0.134</v>
      </c>
      <c r="DM264">
        <v>0.013</v>
      </c>
      <c r="DN264">
        <v>0.037</v>
      </c>
      <c r="DO264">
        <v>0.31</v>
      </c>
      <c r="DP264">
        <v>420</v>
      </c>
      <c r="DQ264">
        <v>20</v>
      </c>
      <c r="DR264">
        <v>0.08</v>
      </c>
      <c r="DS264">
        <v>0.06</v>
      </c>
      <c r="DT264">
        <v>0</v>
      </c>
      <c r="DU264">
        <v>0</v>
      </c>
      <c r="DV264" t="s">
        <v>274</v>
      </c>
      <c r="DW264">
        <v>100</v>
      </c>
      <c r="DX264">
        <v>100</v>
      </c>
      <c r="DY264">
        <v>0.142</v>
      </c>
      <c r="DZ264">
        <v>0.327</v>
      </c>
      <c r="EA264">
        <v>-0.278027610152098</v>
      </c>
      <c r="EB264">
        <v>0.00106189765250334</v>
      </c>
      <c r="EC264">
        <v>-8.23004791133579e-07</v>
      </c>
      <c r="ED264">
        <v>1.95222372915411e-10</v>
      </c>
      <c r="EE264">
        <v>0.0605696754882689</v>
      </c>
      <c r="EF264">
        <v>0.0242991256848972</v>
      </c>
      <c r="EG264">
        <v>-0.00102667963148939</v>
      </c>
      <c r="EH264">
        <v>2.21636158600722e-05</v>
      </c>
      <c r="EI264">
        <v>2</v>
      </c>
      <c r="EJ264">
        <v>2037</v>
      </c>
      <c r="EK264">
        <v>1</v>
      </c>
      <c r="EL264">
        <v>24</v>
      </c>
      <c r="EM264">
        <v>13</v>
      </c>
      <c r="EN264">
        <v>12.9</v>
      </c>
      <c r="EO264">
        <v>2</v>
      </c>
      <c r="EP264">
        <v>511.379</v>
      </c>
      <c r="EQ264">
        <v>528.323</v>
      </c>
      <c r="ER264">
        <v>22.8138</v>
      </c>
      <c r="ES264">
        <v>25.4003</v>
      </c>
      <c r="ET264">
        <v>30.0002</v>
      </c>
      <c r="EU264">
        <v>25.2829</v>
      </c>
      <c r="EV264">
        <v>25.2503</v>
      </c>
      <c r="EW264">
        <v>36.3468</v>
      </c>
      <c r="EX264">
        <v>26.8481</v>
      </c>
      <c r="EY264">
        <v>100</v>
      </c>
      <c r="EZ264">
        <v>22.7786</v>
      </c>
      <c r="FA264">
        <v>838.92</v>
      </c>
      <c r="FB264">
        <v>20</v>
      </c>
      <c r="FC264">
        <v>102.334</v>
      </c>
      <c r="FD264">
        <v>102.107</v>
      </c>
    </row>
    <row r="265" spans="1:160">
      <c r="A265">
        <v>249</v>
      </c>
      <c r="B265">
        <v>1604418724.6</v>
      </c>
      <c r="C265">
        <v>495.5</v>
      </c>
      <c r="D265" t="s">
        <v>769</v>
      </c>
      <c r="E265" t="s">
        <v>770</v>
      </c>
      <c r="F265">
        <v>1604418724.6</v>
      </c>
      <c r="G265">
        <f>BY265*AE265*(BU265-BV265)/(100*BN265*(1000-AE265*BU265))</f>
        <v>0</v>
      </c>
      <c r="H265">
        <f>BY265*AE265*(BT265-BS265*(1000-AE265*BV265)/(1000-AE265*BU265))/(100*BN265)</f>
        <v>0</v>
      </c>
      <c r="I265">
        <f>BS265 - IF(AE265&gt;1, H265*BN265*100.0/(AG265*CG265), 0)</f>
        <v>0</v>
      </c>
      <c r="J265">
        <f>((P265-G265/2)*I265-H265)/(P265+G265/2)</f>
        <v>0</v>
      </c>
      <c r="K265">
        <f>J265*(BZ265+CA265)/1000.0</f>
        <v>0</v>
      </c>
      <c r="L265">
        <f>(BS265 - IF(AE265&gt;1, H265*BN265*100.0/(AG265*CG265), 0))*(BZ265+CA265)/1000.0</f>
        <v>0</v>
      </c>
      <c r="M265">
        <f>2.0/((1/O265-1/N265)+SIGN(O265)*SQRT((1/O265-1/N265)*(1/O265-1/N265) + 4*BO265/((BO265+1)*(BO265+1))*(2*1/O265*1/N265-1/N265*1/N265)))</f>
        <v>0</v>
      </c>
      <c r="N265">
        <f>IF(LEFT(BP265,1)&lt;&gt;"0",IF(LEFT(BP265,1)="1",3.0,BQ265),$D$5+$E$5*(CG265*BZ265/($K$5*1000))+$F$5*(CG265*BZ265/($K$5*1000))*MAX(MIN(BN265,$J$5),$I$5)*MAX(MIN(BN265,$J$5),$I$5)+$G$5*MAX(MIN(BN265,$J$5),$I$5)*(CG265*BZ265/($K$5*1000))+$H$5*(CG265*BZ265/($K$5*1000))*(CG265*BZ265/($K$5*1000)))</f>
        <v>0</v>
      </c>
      <c r="O265">
        <f>G265*(1000-(1000*0.61365*exp(17.502*S265/(240.97+S265))/(BZ265+CA265)+BU265)/2)/(1000*0.61365*exp(17.502*S265/(240.97+S265))/(BZ265+CA265)-BU265)</f>
        <v>0</v>
      </c>
      <c r="P265">
        <f>1/((BO265+1)/(M265/1.6)+1/(N265/1.37)) + BO265/((BO265+1)/(M265/1.6) + BO265/(N265/1.37))</f>
        <v>0</v>
      </c>
      <c r="Q265">
        <f>(BK265*BM265)</f>
        <v>0</v>
      </c>
      <c r="R265">
        <f>(CB265+(Q265+2*0.95*5.67E-8*(((CB265+$B$7)+273)^4-(CB265+273)^4)-44100*G265)/(1.84*29.3*N265+8*0.95*5.67E-8*(CB265+273)^3))</f>
        <v>0</v>
      </c>
      <c r="S265">
        <f>($C$7*CC265+$D$7*CD265+$E$7*R265)</f>
        <v>0</v>
      </c>
      <c r="T265">
        <f>0.61365*exp(17.502*S265/(240.97+S265))</f>
        <v>0</v>
      </c>
      <c r="U265">
        <f>(V265/W265*100)</f>
        <v>0</v>
      </c>
      <c r="V265">
        <f>BU265*(BZ265+CA265)/1000</f>
        <v>0</v>
      </c>
      <c r="W265">
        <f>0.61365*exp(17.502*CB265/(240.97+CB265))</f>
        <v>0</v>
      </c>
      <c r="X265">
        <f>(T265-BU265*(BZ265+CA265)/1000)</f>
        <v>0</v>
      </c>
      <c r="Y265">
        <f>(-G265*44100)</f>
        <v>0</v>
      </c>
      <c r="Z265">
        <f>2*29.3*N265*0.92*(CB265-S265)</f>
        <v>0</v>
      </c>
      <c r="AA265">
        <f>2*0.95*5.67E-8*(((CB265+$B$7)+273)^4-(S265+273)^4)</f>
        <v>0</v>
      </c>
      <c r="AB265">
        <f>Q265+AA265+Y265+Z265</f>
        <v>0</v>
      </c>
      <c r="AC265">
        <v>0</v>
      </c>
      <c r="AD265">
        <v>0</v>
      </c>
      <c r="AE265">
        <f>IF(AC265*$H$13&gt;=AG265,1.0,(AG265/(AG265-AC265*$H$13)))</f>
        <v>0</v>
      </c>
      <c r="AF265">
        <f>(AE265-1)*100</f>
        <v>0</v>
      </c>
      <c r="AG265">
        <f>MAX(0,($B$13+$C$13*CG265)/(1+$D$13*CG265)*BZ265/(CB265+273)*$E$13)</f>
        <v>0</v>
      </c>
      <c r="AH265" t="s">
        <v>271</v>
      </c>
      <c r="AI265" t="s">
        <v>271</v>
      </c>
      <c r="AJ265">
        <v>0</v>
      </c>
      <c r="AK265">
        <v>0</v>
      </c>
      <c r="AL265">
        <f>AK265-AJ265</f>
        <v>0</v>
      </c>
      <c r="AM265">
        <f>AL265/AK265</f>
        <v>0</v>
      </c>
      <c r="AN265">
        <v>0</v>
      </c>
      <c r="AO265" t="s">
        <v>271</v>
      </c>
      <c r="AP265" t="s">
        <v>271</v>
      </c>
      <c r="AQ265">
        <v>0</v>
      </c>
      <c r="AR265">
        <v>0</v>
      </c>
      <c r="AS265">
        <f>1-AQ265/AR265</f>
        <v>0</v>
      </c>
      <c r="AT265">
        <v>0.5</v>
      </c>
      <c r="AU265">
        <f>BK265</f>
        <v>0</v>
      </c>
      <c r="AV265">
        <f>H265</f>
        <v>0</v>
      </c>
      <c r="AW265">
        <f>AS265*AT265*AU265</f>
        <v>0</v>
      </c>
      <c r="AX265">
        <f>BC265/AR265</f>
        <v>0</v>
      </c>
      <c r="AY265">
        <f>(AV265-AN265)/AU265</f>
        <v>0</v>
      </c>
      <c r="AZ265">
        <f>(AK265-AR265)/AR265</f>
        <v>0</v>
      </c>
      <c r="BA265" t="s">
        <v>271</v>
      </c>
      <c r="BB265">
        <v>0</v>
      </c>
      <c r="BC265">
        <f>AR265-BB265</f>
        <v>0</v>
      </c>
      <c r="BD265">
        <f>(AR265-AQ265)/(AR265-BB265)</f>
        <v>0</v>
      </c>
      <c r="BE265">
        <f>(AK265-AR265)/(AK265-BB265)</f>
        <v>0</v>
      </c>
      <c r="BF265">
        <f>(AR265-AQ265)/(AR265-AJ265)</f>
        <v>0</v>
      </c>
      <c r="BG265">
        <f>(AK265-AR265)/(AK265-AJ265)</f>
        <v>0</v>
      </c>
      <c r="BH265">
        <f>(BD265*BB265/AQ265)</f>
        <v>0</v>
      </c>
      <c r="BI265">
        <f>(1-BH265)</f>
        <v>0</v>
      </c>
      <c r="BJ265">
        <f>$B$11*CH265+$C$11*CI265+$F$11*CJ265*(1-CM265)</f>
        <v>0</v>
      </c>
      <c r="BK265">
        <f>BJ265*BL265</f>
        <v>0</v>
      </c>
      <c r="BL265">
        <f>($B$11*$D$9+$C$11*$D$9+$F$11*((CW265+CO265)/MAX(CW265+CO265+CX265, 0.1)*$I$9+CX265/MAX(CW265+CO265+CX265, 0.1)*$J$9))/($B$11+$C$11+$F$11)</f>
        <v>0</v>
      </c>
      <c r="BM265">
        <f>($B$11*$K$9+$C$11*$K$9+$F$11*((CW265+CO265)/MAX(CW265+CO265+CX265, 0.1)*$P$9+CX265/MAX(CW265+CO265+CX265, 0.1)*$Q$9))/($B$11+$C$11+$F$11)</f>
        <v>0</v>
      </c>
      <c r="BN265">
        <v>6</v>
      </c>
      <c r="BO265">
        <v>0.5</v>
      </c>
      <c r="BP265" t="s">
        <v>272</v>
      </c>
      <c r="BQ265">
        <v>2</v>
      </c>
      <c r="BR265">
        <v>1604418724.6</v>
      </c>
      <c r="BS265">
        <v>784.826</v>
      </c>
      <c r="BT265">
        <v>832.743</v>
      </c>
      <c r="BU265">
        <v>21.6692</v>
      </c>
      <c r="BV265">
        <v>19.9643</v>
      </c>
      <c r="BW265">
        <v>784.683</v>
      </c>
      <c r="BX265">
        <v>21.3422</v>
      </c>
      <c r="BY265">
        <v>499.97</v>
      </c>
      <c r="BZ265">
        <v>100.529</v>
      </c>
      <c r="CA265">
        <v>0.100045</v>
      </c>
      <c r="CB265">
        <v>25.1637</v>
      </c>
      <c r="CC265">
        <v>25.0053</v>
      </c>
      <c r="CD265">
        <v>999.9</v>
      </c>
      <c r="CE265">
        <v>0</v>
      </c>
      <c r="CF265">
        <v>0</v>
      </c>
      <c r="CG265">
        <v>9986.25</v>
      </c>
      <c r="CH265">
        <v>0</v>
      </c>
      <c r="CI265">
        <v>1.06395</v>
      </c>
      <c r="CJ265">
        <v>1200.02</v>
      </c>
      <c r="CK265">
        <v>0.967003</v>
      </c>
      <c r="CL265">
        <v>0.0329973</v>
      </c>
      <c r="CM265">
        <v>0</v>
      </c>
      <c r="CN265">
        <v>2.644</v>
      </c>
      <c r="CO265">
        <v>0</v>
      </c>
      <c r="CP265">
        <v>10030.1</v>
      </c>
      <c r="CQ265">
        <v>11401.6</v>
      </c>
      <c r="CR265">
        <v>38</v>
      </c>
      <c r="CS265">
        <v>41.187</v>
      </c>
      <c r="CT265">
        <v>39.5</v>
      </c>
      <c r="CU265">
        <v>39.875</v>
      </c>
      <c r="CV265">
        <v>38.312</v>
      </c>
      <c r="CW265">
        <v>1160.42</v>
      </c>
      <c r="CX265">
        <v>39.6</v>
      </c>
      <c r="CY265">
        <v>0</v>
      </c>
      <c r="CZ265">
        <v>1604418724.7</v>
      </c>
      <c r="DA265">
        <v>0</v>
      </c>
      <c r="DB265">
        <v>2.639052</v>
      </c>
      <c r="DC265">
        <v>0.314861538984837</v>
      </c>
      <c r="DD265">
        <v>326.900769228519</v>
      </c>
      <c r="DE265">
        <v>9991.324</v>
      </c>
      <c r="DF265">
        <v>15</v>
      </c>
      <c r="DG265">
        <v>1604417947.1</v>
      </c>
      <c r="DH265" t="s">
        <v>273</v>
      </c>
      <c r="DI265">
        <v>1604417940.1</v>
      </c>
      <c r="DJ265">
        <v>1604417947.1</v>
      </c>
      <c r="DK265">
        <v>1</v>
      </c>
      <c r="DL265">
        <v>-0.134</v>
      </c>
      <c r="DM265">
        <v>0.013</v>
      </c>
      <c r="DN265">
        <v>0.037</v>
      </c>
      <c r="DO265">
        <v>0.31</v>
      </c>
      <c r="DP265">
        <v>420</v>
      </c>
      <c r="DQ265">
        <v>20</v>
      </c>
      <c r="DR265">
        <v>0.08</v>
      </c>
      <c r="DS265">
        <v>0.06</v>
      </c>
      <c r="DT265">
        <v>0</v>
      </c>
      <c r="DU265">
        <v>0</v>
      </c>
      <c r="DV265" t="s">
        <v>274</v>
      </c>
      <c r="DW265">
        <v>100</v>
      </c>
      <c r="DX265">
        <v>100</v>
      </c>
      <c r="DY265">
        <v>0.143</v>
      </c>
      <c r="DZ265">
        <v>0.327</v>
      </c>
      <c r="EA265">
        <v>-0.278027610152098</v>
      </c>
      <c r="EB265">
        <v>0.00106189765250334</v>
      </c>
      <c r="EC265">
        <v>-8.23004791133579e-07</v>
      </c>
      <c r="ED265">
        <v>1.95222372915411e-10</v>
      </c>
      <c r="EE265">
        <v>0.0605696754882689</v>
      </c>
      <c r="EF265">
        <v>0.0242991256848972</v>
      </c>
      <c r="EG265">
        <v>-0.00102667963148939</v>
      </c>
      <c r="EH265">
        <v>2.21636158600722e-05</v>
      </c>
      <c r="EI265">
        <v>2</v>
      </c>
      <c r="EJ265">
        <v>2037</v>
      </c>
      <c r="EK265">
        <v>1</v>
      </c>
      <c r="EL265">
        <v>24</v>
      </c>
      <c r="EM265">
        <v>13.1</v>
      </c>
      <c r="EN265">
        <v>13</v>
      </c>
      <c r="EO265">
        <v>2</v>
      </c>
      <c r="EP265">
        <v>511.364</v>
      </c>
      <c r="EQ265">
        <v>528.448</v>
      </c>
      <c r="ER265">
        <v>22.7879</v>
      </c>
      <c r="ES265">
        <v>25.3992</v>
      </c>
      <c r="ET265">
        <v>30.0003</v>
      </c>
      <c r="EU265">
        <v>25.2828</v>
      </c>
      <c r="EV265">
        <v>25.2494</v>
      </c>
      <c r="EW265">
        <v>36.4768</v>
      </c>
      <c r="EX265">
        <v>26.8481</v>
      </c>
      <c r="EY265">
        <v>100</v>
      </c>
      <c r="EZ265">
        <v>22.792</v>
      </c>
      <c r="FA265">
        <v>843.98</v>
      </c>
      <c r="FB265">
        <v>20</v>
      </c>
      <c r="FC265">
        <v>102.335</v>
      </c>
      <c r="FD265">
        <v>102.108</v>
      </c>
    </row>
    <row r="266" spans="1:160">
      <c r="A266">
        <v>250</v>
      </c>
      <c r="B266">
        <v>1604418726.6</v>
      </c>
      <c r="C266">
        <v>497.5</v>
      </c>
      <c r="D266" t="s">
        <v>771</v>
      </c>
      <c r="E266" t="s">
        <v>772</v>
      </c>
      <c r="F266">
        <v>1604418726.6</v>
      </c>
      <c r="G266">
        <f>BY266*AE266*(BU266-BV266)/(100*BN266*(1000-AE266*BU266))</f>
        <v>0</v>
      </c>
      <c r="H266">
        <f>BY266*AE266*(BT266-BS266*(1000-AE266*BV266)/(1000-AE266*BU266))/(100*BN266)</f>
        <v>0</v>
      </c>
      <c r="I266">
        <f>BS266 - IF(AE266&gt;1, H266*BN266*100.0/(AG266*CG266), 0)</f>
        <v>0</v>
      </c>
      <c r="J266">
        <f>((P266-G266/2)*I266-H266)/(P266+G266/2)</f>
        <v>0</v>
      </c>
      <c r="K266">
        <f>J266*(BZ266+CA266)/1000.0</f>
        <v>0</v>
      </c>
      <c r="L266">
        <f>(BS266 - IF(AE266&gt;1, H266*BN266*100.0/(AG266*CG266), 0))*(BZ266+CA266)/1000.0</f>
        <v>0</v>
      </c>
      <c r="M266">
        <f>2.0/((1/O266-1/N266)+SIGN(O266)*SQRT((1/O266-1/N266)*(1/O266-1/N266) + 4*BO266/((BO266+1)*(BO266+1))*(2*1/O266*1/N266-1/N266*1/N266)))</f>
        <v>0</v>
      </c>
      <c r="N266">
        <f>IF(LEFT(BP266,1)&lt;&gt;"0",IF(LEFT(BP266,1)="1",3.0,BQ266),$D$5+$E$5*(CG266*BZ266/($K$5*1000))+$F$5*(CG266*BZ266/($K$5*1000))*MAX(MIN(BN266,$J$5),$I$5)*MAX(MIN(BN266,$J$5),$I$5)+$G$5*MAX(MIN(BN266,$J$5),$I$5)*(CG266*BZ266/($K$5*1000))+$H$5*(CG266*BZ266/($K$5*1000))*(CG266*BZ266/($K$5*1000)))</f>
        <v>0</v>
      </c>
      <c r="O266">
        <f>G266*(1000-(1000*0.61365*exp(17.502*S266/(240.97+S266))/(BZ266+CA266)+BU266)/2)/(1000*0.61365*exp(17.502*S266/(240.97+S266))/(BZ266+CA266)-BU266)</f>
        <v>0</v>
      </c>
      <c r="P266">
        <f>1/((BO266+1)/(M266/1.6)+1/(N266/1.37)) + BO266/((BO266+1)/(M266/1.6) + BO266/(N266/1.37))</f>
        <v>0</v>
      </c>
      <c r="Q266">
        <f>(BK266*BM266)</f>
        <v>0</v>
      </c>
      <c r="R266">
        <f>(CB266+(Q266+2*0.95*5.67E-8*(((CB266+$B$7)+273)^4-(CB266+273)^4)-44100*G266)/(1.84*29.3*N266+8*0.95*5.67E-8*(CB266+273)^3))</f>
        <v>0</v>
      </c>
      <c r="S266">
        <f>($C$7*CC266+$D$7*CD266+$E$7*R266)</f>
        <v>0</v>
      </c>
      <c r="T266">
        <f>0.61365*exp(17.502*S266/(240.97+S266))</f>
        <v>0</v>
      </c>
      <c r="U266">
        <f>(V266/W266*100)</f>
        <v>0</v>
      </c>
      <c r="V266">
        <f>BU266*(BZ266+CA266)/1000</f>
        <v>0</v>
      </c>
      <c r="W266">
        <f>0.61365*exp(17.502*CB266/(240.97+CB266))</f>
        <v>0</v>
      </c>
      <c r="X266">
        <f>(T266-BU266*(BZ266+CA266)/1000)</f>
        <v>0</v>
      </c>
      <c r="Y266">
        <f>(-G266*44100)</f>
        <v>0</v>
      </c>
      <c r="Z266">
        <f>2*29.3*N266*0.92*(CB266-S266)</f>
        <v>0</v>
      </c>
      <c r="AA266">
        <f>2*0.95*5.67E-8*(((CB266+$B$7)+273)^4-(S266+273)^4)</f>
        <v>0</v>
      </c>
      <c r="AB266">
        <f>Q266+AA266+Y266+Z266</f>
        <v>0</v>
      </c>
      <c r="AC266">
        <v>0</v>
      </c>
      <c r="AD266">
        <v>0</v>
      </c>
      <c r="AE266">
        <f>IF(AC266*$H$13&gt;=AG266,1.0,(AG266/(AG266-AC266*$H$13)))</f>
        <v>0</v>
      </c>
      <c r="AF266">
        <f>(AE266-1)*100</f>
        <v>0</v>
      </c>
      <c r="AG266">
        <f>MAX(0,($B$13+$C$13*CG266)/(1+$D$13*CG266)*BZ266/(CB266+273)*$E$13)</f>
        <v>0</v>
      </c>
      <c r="AH266" t="s">
        <v>271</v>
      </c>
      <c r="AI266" t="s">
        <v>271</v>
      </c>
      <c r="AJ266">
        <v>0</v>
      </c>
      <c r="AK266">
        <v>0</v>
      </c>
      <c r="AL266">
        <f>AK266-AJ266</f>
        <v>0</v>
      </c>
      <c r="AM266">
        <f>AL266/AK266</f>
        <v>0</v>
      </c>
      <c r="AN266">
        <v>0</v>
      </c>
      <c r="AO266" t="s">
        <v>271</v>
      </c>
      <c r="AP266" t="s">
        <v>271</v>
      </c>
      <c r="AQ266">
        <v>0</v>
      </c>
      <c r="AR266">
        <v>0</v>
      </c>
      <c r="AS266">
        <f>1-AQ266/AR266</f>
        <v>0</v>
      </c>
      <c r="AT266">
        <v>0.5</v>
      </c>
      <c r="AU266">
        <f>BK266</f>
        <v>0</v>
      </c>
      <c r="AV266">
        <f>H266</f>
        <v>0</v>
      </c>
      <c r="AW266">
        <f>AS266*AT266*AU266</f>
        <v>0</v>
      </c>
      <c r="AX266">
        <f>BC266/AR266</f>
        <v>0</v>
      </c>
      <c r="AY266">
        <f>(AV266-AN266)/AU266</f>
        <v>0</v>
      </c>
      <c r="AZ266">
        <f>(AK266-AR266)/AR266</f>
        <v>0</v>
      </c>
      <c r="BA266" t="s">
        <v>271</v>
      </c>
      <c r="BB266">
        <v>0</v>
      </c>
      <c r="BC266">
        <f>AR266-BB266</f>
        <v>0</v>
      </c>
      <c r="BD266">
        <f>(AR266-AQ266)/(AR266-BB266)</f>
        <v>0</v>
      </c>
      <c r="BE266">
        <f>(AK266-AR266)/(AK266-BB266)</f>
        <v>0</v>
      </c>
      <c r="BF266">
        <f>(AR266-AQ266)/(AR266-AJ266)</f>
        <v>0</v>
      </c>
      <c r="BG266">
        <f>(AK266-AR266)/(AK266-AJ266)</f>
        <v>0</v>
      </c>
      <c r="BH266">
        <f>(BD266*BB266/AQ266)</f>
        <v>0</v>
      </c>
      <c r="BI266">
        <f>(1-BH266)</f>
        <v>0</v>
      </c>
      <c r="BJ266">
        <f>$B$11*CH266+$C$11*CI266+$F$11*CJ266*(1-CM266)</f>
        <v>0</v>
      </c>
      <c r="BK266">
        <f>BJ266*BL266</f>
        <v>0</v>
      </c>
      <c r="BL266">
        <f>($B$11*$D$9+$C$11*$D$9+$F$11*((CW266+CO266)/MAX(CW266+CO266+CX266, 0.1)*$I$9+CX266/MAX(CW266+CO266+CX266, 0.1)*$J$9))/($B$11+$C$11+$F$11)</f>
        <v>0</v>
      </c>
      <c r="BM266">
        <f>($B$11*$K$9+$C$11*$K$9+$F$11*((CW266+CO266)/MAX(CW266+CO266+CX266, 0.1)*$P$9+CX266/MAX(CW266+CO266+CX266, 0.1)*$Q$9))/($B$11+$C$11+$F$11)</f>
        <v>0</v>
      </c>
      <c r="BN266">
        <v>6</v>
      </c>
      <c r="BO266">
        <v>0.5</v>
      </c>
      <c r="BP266" t="s">
        <v>272</v>
      </c>
      <c r="BQ266">
        <v>2</v>
      </c>
      <c r="BR266">
        <v>1604418726.6</v>
      </c>
      <c r="BS266">
        <v>787.899</v>
      </c>
      <c r="BT266">
        <v>836.024</v>
      </c>
      <c r="BU266">
        <v>21.6644</v>
      </c>
      <c r="BV266">
        <v>19.9631</v>
      </c>
      <c r="BW266">
        <v>787.756</v>
      </c>
      <c r="BX266">
        <v>21.3375</v>
      </c>
      <c r="BY266">
        <v>500.066</v>
      </c>
      <c r="BZ266">
        <v>100.529</v>
      </c>
      <c r="CA266">
        <v>0.100137</v>
      </c>
      <c r="CB266">
        <v>25.1622</v>
      </c>
      <c r="CC266">
        <v>25.0028</v>
      </c>
      <c r="CD266">
        <v>999.9</v>
      </c>
      <c r="CE266">
        <v>0</v>
      </c>
      <c r="CF266">
        <v>0</v>
      </c>
      <c r="CG266">
        <v>9975.62</v>
      </c>
      <c r="CH266">
        <v>0</v>
      </c>
      <c r="CI266">
        <v>1.06395</v>
      </c>
      <c r="CJ266">
        <v>1200.02</v>
      </c>
      <c r="CK266">
        <v>0.967003</v>
      </c>
      <c r="CL266">
        <v>0.0329973</v>
      </c>
      <c r="CM266">
        <v>0</v>
      </c>
      <c r="CN266">
        <v>2.4084</v>
      </c>
      <c r="CO266">
        <v>0</v>
      </c>
      <c r="CP266">
        <v>10039.6</v>
      </c>
      <c r="CQ266">
        <v>11401.6</v>
      </c>
      <c r="CR266">
        <v>38.062</v>
      </c>
      <c r="CS266">
        <v>41.187</v>
      </c>
      <c r="CT266">
        <v>39.5</v>
      </c>
      <c r="CU266">
        <v>39.812</v>
      </c>
      <c r="CV266">
        <v>38.312</v>
      </c>
      <c r="CW266">
        <v>1160.42</v>
      </c>
      <c r="CX266">
        <v>39.6</v>
      </c>
      <c r="CY266">
        <v>0</v>
      </c>
      <c r="CZ266">
        <v>1604418726.5</v>
      </c>
      <c r="DA266">
        <v>0</v>
      </c>
      <c r="DB266">
        <v>2.62391153846154</v>
      </c>
      <c r="DC266">
        <v>-0.22113162173536</v>
      </c>
      <c r="DD266">
        <v>324.968888444284</v>
      </c>
      <c r="DE266">
        <v>9999.47615384615</v>
      </c>
      <c r="DF266">
        <v>15</v>
      </c>
      <c r="DG266">
        <v>1604417947.1</v>
      </c>
      <c r="DH266" t="s">
        <v>273</v>
      </c>
      <c r="DI266">
        <v>1604417940.1</v>
      </c>
      <c r="DJ266">
        <v>1604417947.1</v>
      </c>
      <c r="DK266">
        <v>1</v>
      </c>
      <c r="DL266">
        <v>-0.134</v>
      </c>
      <c r="DM266">
        <v>0.013</v>
      </c>
      <c r="DN266">
        <v>0.037</v>
      </c>
      <c r="DO266">
        <v>0.31</v>
      </c>
      <c r="DP266">
        <v>420</v>
      </c>
      <c r="DQ266">
        <v>20</v>
      </c>
      <c r="DR266">
        <v>0.08</v>
      </c>
      <c r="DS266">
        <v>0.06</v>
      </c>
      <c r="DT266">
        <v>0</v>
      </c>
      <c r="DU266">
        <v>0</v>
      </c>
      <c r="DV266" t="s">
        <v>274</v>
      </c>
      <c r="DW266">
        <v>100</v>
      </c>
      <c r="DX266">
        <v>100</v>
      </c>
      <c r="DY266">
        <v>0.143</v>
      </c>
      <c r="DZ266">
        <v>0.3269</v>
      </c>
      <c r="EA266">
        <v>-0.278027610152098</v>
      </c>
      <c r="EB266">
        <v>0.00106189765250334</v>
      </c>
      <c r="EC266">
        <v>-8.23004791133579e-07</v>
      </c>
      <c r="ED266">
        <v>1.95222372915411e-10</v>
      </c>
      <c r="EE266">
        <v>0.0605696754882689</v>
      </c>
      <c r="EF266">
        <v>0.0242991256848972</v>
      </c>
      <c r="EG266">
        <v>-0.00102667963148939</v>
      </c>
      <c r="EH266">
        <v>2.21636158600722e-05</v>
      </c>
      <c r="EI266">
        <v>2</v>
      </c>
      <c r="EJ266">
        <v>2037</v>
      </c>
      <c r="EK266">
        <v>1</v>
      </c>
      <c r="EL266">
        <v>24</v>
      </c>
      <c r="EM266">
        <v>13.1</v>
      </c>
      <c r="EN266">
        <v>13</v>
      </c>
      <c r="EO266">
        <v>2</v>
      </c>
      <c r="EP266">
        <v>511.485</v>
      </c>
      <c r="EQ266">
        <v>528.323</v>
      </c>
      <c r="ER266">
        <v>22.7813</v>
      </c>
      <c r="ES266">
        <v>25.3982</v>
      </c>
      <c r="ET266">
        <v>30.0002</v>
      </c>
      <c r="EU266">
        <v>25.2819</v>
      </c>
      <c r="EV266">
        <v>25.2484</v>
      </c>
      <c r="EW266">
        <v>36.5572</v>
      </c>
      <c r="EX266">
        <v>26.8481</v>
      </c>
      <c r="EY266">
        <v>100</v>
      </c>
      <c r="EZ266">
        <v>22.792</v>
      </c>
      <c r="FA266">
        <v>849.05</v>
      </c>
      <c r="FB266">
        <v>20</v>
      </c>
      <c r="FC266">
        <v>102.335</v>
      </c>
      <c r="FD266">
        <v>102.107</v>
      </c>
    </row>
    <row r="267" spans="1:160">
      <c r="A267">
        <v>251</v>
      </c>
      <c r="B267">
        <v>1604418728.6</v>
      </c>
      <c r="C267">
        <v>499.5</v>
      </c>
      <c r="D267" t="s">
        <v>773</v>
      </c>
      <c r="E267" t="s">
        <v>774</v>
      </c>
      <c r="F267">
        <v>1604418728.6</v>
      </c>
      <c r="G267">
        <f>BY267*AE267*(BU267-BV267)/(100*BN267*(1000-AE267*BU267))</f>
        <v>0</v>
      </c>
      <c r="H267">
        <f>BY267*AE267*(BT267-BS267*(1000-AE267*BV267)/(1000-AE267*BU267))/(100*BN267)</f>
        <v>0</v>
      </c>
      <c r="I267">
        <f>BS267 - IF(AE267&gt;1, H267*BN267*100.0/(AG267*CG267), 0)</f>
        <v>0</v>
      </c>
      <c r="J267">
        <f>((P267-G267/2)*I267-H267)/(P267+G267/2)</f>
        <v>0</v>
      </c>
      <c r="K267">
        <f>J267*(BZ267+CA267)/1000.0</f>
        <v>0</v>
      </c>
      <c r="L267">
        <f>(BS267 - IF(AE267&gt;1, H267*BN267*100.0/(AG267*CG267), 0))*(BZ267+CA267)/1000.0</f>
        <v>0</v>
      </c>
      <c r="M267">
        <f>2.0/((1/O267-1/N267)+SIGN(O267)*SQRT((1/O267-1/N267)*(1/O267-1/N267) + 4*BO267/((BO267+1)*(BO267+1))*(2*1/O267*1/N267-1/N267*1/N267)))</f>
        <v>0</v>
      </c>
      <c r="N267">
        <f>IF(LEFT(BP267,1)&lt;&gt;"0",IF(LEFT(BP267,1)="1",3.0,BQ267),$D$5+$E$5*(CG267*BZ267/($K$5*1000))+$F$5*(CG267*BZ267/($K$5*1000))*MAX(MIN(BN267,$J$5),$I$5)*MAX(MIN(BN267,$J$5),$I$5)+$G$5*MAX(MIN(BN267,$J$5),$I$5)*(CG267*BZ267/($K$5*1000))+$H$5*(CG267*BZ267/($K$5*1000))*(CG267*BZ267/($K$5*1000)))</f>
        <v>0</v>
      </c>
      <c r="O267">
        <f>G267*(1000-(1000*0.61365*exp(17.502*S267/(240.97+S267))/(BZ267+CA267)+BU267)/2)/(1000*0.61365*exp(17.502*S267/(240.97+S267))/(BZ267+CA267)-BU267)</f>
        <v>0</v>
      </c>
      <c r="P267">
        <f>1/((BO267+1)/(M267/1.6)+1/(N267/1.37)) + BO267/((BO267+1)/(M267/1.6) + BO267/(N267/1.37))</f>
        <v>0</v>
      </c>
      <c r="Q267">
        <f>(BK267*BM267)</f>
        <v>0</v>
      </c>
      <c r="R267">
        <f>(CB267+(Q267+2*0.95*5.67E-8*(((CB267+$B$7)+273)^4-(CB267+273)^4)-44100*G267)/(1.84*29.3*N267+8*0.95*5.67E-8*(CB267+273)^3))</f>
        <v>0</v>
      </c>
      <c r="S267">
        <f>($C$7*CC267+$D$7*CD267+$E$7*R267)</f>
        <v>0</v>
      </c>
      <c r="T267">
        <f>0.61365*exp(17.502*S267/(240.97+S267))</f>
        <v>0</v>
      </c>
      <c r="U267">
        <f>(V267/W267*100)</f>
        <v>0</v>
      </c>
      <c r="V267">
        <f>BU267*(BZ267+CA267)/1000</f>
        <v>0</v>
      </c>
      <c r="W267">
        <f>0.61365*exp(17.502*CB267/(240.97+CB267))</f>
        <v>0</v>
      </c>
      <c r="X267">
        <f>(T267-BU267*(BZ267+CA267)/1000)</f>
        <v>0</v>
      </c>
      <c r="Y267">
        <f>(-G267*44100)</f>
        <v>0</v>
      </c>
      <c r="Z267">
        <f>2*29.3*N267*0.92*(CB267-S267)</f>
        <v>0</v>
      </c>
      <c r="AA267">
        <f>2*0.95*5.67E-8*(((CB267+$B$7)+273)^4-(S267+273)^4)</f>
        <v>0</v>
      </c>
      <c r="AB267">
        <f>Q267+AA267+Y267+Z267</f>
        <v>0</v>
      </c>
      <c r="AC267">
        <v>0</v>
      </c>
      <c r="AD267">
        <v>0</v>
      </c>
      <c r="AE267">
        <f>IF(AC267*$H$13&gt;=AG267,1.0,(AG267/(AG267-AC267*$H$13)))</f>
        <v>0</v>
      </c>
      <c r="AF267">
        <f>(AE267-1)*100</f>
        <v>0</v>
      </c>
      <c r="AG267">
        <f>MAX(0,($B$13+$C$13*CG267)/(1+$D$13*CG267)*BZ267/(CB267+273)*$E$13)</f>
        <v>0</v>
      </c>
      <c r="AH267" t="s">
        <v>271</v>
      </c>
      <c r="AI267" t="s">
        <v>271</v>
      </c>
      <c r="AJ267">
        <v>0</v>
      </c>
      <c r="AK267">
        <v>0</v>
      </c>
      <c r="AL267">
        <f>AK267-AJ267</f>
        <v>0</v>
      </c>
      <c r="AM267">
        <f>AL267/AK267</f>
        <v>0</v>
      </c>
      <c r="AN267">
        <v>0</v>
      </c>
      <c r="AO267" t="s">
        <v>271</v>
      </c>
      <c r="AP267" t="s">
        <v>271</v>
      </c>
      <c r="AQ267">
        <v>0</v>
      </c>
      <c r="AR267">
        <v>0</v>
      </c>
      <c r="AS267">
        <f>1-AQ267/AR267</f>
        <v>0</v>
      </c>
      <c r="AT267">
        <v>0.5</v>
      </c>
      <c r="AU267">
        <f>BK267</f>
        <v>0</v>
      </c>
      <c r="AV267">
        <f>H267</f>
        <v>0</v>
      </c>
      <c r="AW267">
        <f>AS267*AT267*AU267</f>
        <v>0</v>
      </c>
      <c r="AX267">
        <f>BC267/AR267</f>
        <v>0</v>
      </c>
      <c r="AY267">
        <f>(AV267-AN267)/AU267</f>
        <v>0</v>
      </c>
      <c r="AZ267">
        <f>(AK267-AR267)/AR267</f>
        <v>0</v>
      </c>
      <c r="BA267" t="s">
        <v>271</v>
      </c>
      <c r="BB267">
        <v>0</v>
      </c>
      <c r="BC267">
        <f>AR267-BB267</f>
        <v>0</v>
      </c>
      <c r="BD267">
        <f>(AR267-AQ267)/(AR267-BB267)</f>
        <v>0</v>
      </c>
      <c r="BE267">
        <f>(AK267-AR267)/(AK267-BB267)</f>
        <v>0</v>
      </c>
      <c r="BF267">
        <f>(AR267-AQ267)/(AR267-AJ267)</f>
        <v>0</v>
      </c>
      <c r="BG267">
        <f>(AK267-AR267)/(AK267-AJ267)</f>
        <v>0</v>
      </c>
      <c r="BH267">
        <f>(BD267*BB267/AQ267)</f>
        <v>0</v>
      </c>
      <c r="BI267">
        <f>(1-BH267)</f>
        <v>0</v>
      </c>
      <c r="BJ267">
        <f>$B$11*CH267+$C$11*CI267+$F$11*CJ267*(1-CM267)</f>
        <v>0</v>
      </c>
      <c r="BK267">
        <f>BJ267*BL267</f>
        <v>0</v>
      </c>
      <c r="BL267">
        <f>($B$11*$D$9+$C$11*$D$9+$F$11*((CW267+CO267)/MAX(CW267+CO267+CX267, 0.1)*$I$9+CX267/MAX(CW267+CO267+CX267, 0.1)*$J$9))/($B$11+$C$11+$F$11)</f>
        <v>0</v>
      </c>
      <c r="BM267">
        <f>($B$11*$K$9+$C$11*$K$9+$F$11*((CW267+CO267)/MAX(CW267+CO267+CX267, 0.1)*$P$9+CX267/MAX(CW267+CO267+CX267, 0.1)*$Q$9))/($B$11+$C$11+$F$11)</f>
        <v>0</v>
      </c>
      <c r="BN267">
        <v>6</v>
      </c>
      <c r="BO267">
        <v>0.5</v>
      </c>
      <c r="BP267" t="s">
        <v>272</v>
      </c>
      <c r="BQ267">
        <v>2</v>
      </c>
      <c r="BR267">
        <v>1604418728.6</v>
      </c>
      <c r="BS267">
        <v>791.01</v>
      </c>
      <c r="BT267">
        <v>839.291</v>
      </c>
      <c r="BU267">
        <v>21.6625</v>
      </c>
      <c r="BV267">
        <v>19.962</v>
      </c>
      <c r="BW267">
        <v>790.866</v>
      </c>
      <c r="BX267">
        <v>21.3356</v>
      </c>
      <c r="BY267">
        <v>500.045</v>
      </c>
      <c r="BZ267">
        <v>100.53</v>
      </c>
      <c r="CA267">
        <v>0.100119</v>
      </c>
      <c r="CB267">
        <v>25.1611</v>
      </c>
      <c r="CC267">
        <v>24.998</v>
      </c>
      <c r="CD267">
        <v>999.9</v>
      </c>
      <c r="CE267">
        <v>0</v>
      </c>
      <c r="CF267">
        <v>0</v>
      </c>
      <c r="CG267">
        <v>10008.1</v>
      </c>
      <c r="CH267">
        <v>0</v>
      </c>
      <c r="CI267">
        <v>1.06395</v>
      </c>
      <c r="CJ267">
        <v>1200.02</v>
      </c>
      <c r="CK267">
        <v>0.967003</v>
      </c>
      <c r="CL267">
        <v>0.0329973</v>
      </c>
      <c r="CM267">
        <v>0</v>
      </c>
      <c r="CN267">
        <v>2.4645</v>
      </c>
      <c r="CO267">
        <v>0</v>
      </c>
      <c r="CP267">
        <v>10049</v>
      </c>
      <c r="CQ267">
        <v>11401.6</v>
      </c>
      <c r="CR267">
        <v>38</v>
      </c>
      <c r="CS267">
        <v>41.125</v>
      </c>
      <c r="CT267">
        <v>39.5</v>
      </c>
      <c r="CU267">
        <v>39.812</v>
      </c>
      <c r="CV267">
        <v>38.312</v>
      </c>
      <c r="CW267">
        <v>1160.42</v>
      </c>
      <c r="CX267">
        <v>39.6</v>
      </c>
      <c r="CY267">
        <v>0</v>
      </c>
      <c r="CZ267">
        <v>1604418728.3</v>
      </c>
      <c r="DA267">
        <v>0</v>
      </c>
      <c r="DB267">
        <v>2.605544</v>
      </c>
      <c r="DC267">
        <v>-0.975076927770337</v>
      </c>
      <c r="DD267">
        <v>322.226923562962</v>
      </c>
      <c r="DE267">
        <v>10010.8212</v>
      </c>
      <c r="DF267">
        <v>15</v>
      </c>
      <c r="DG267">
        <v>1604417947.1</v>
      </c>
      <c r="DH267" t="s">
        <v>273</v>
      </c>
      <c r="DI267">
        <v>1604417940.1</v>
      </c>
      <c r="DJ267">
        <v>1604417947.1</v>
      </c>
      <c r="DK267">
        <v>1</v>
      </c>
      <c r="DL267">
        <v>-0.134</v>
      </c>
      <c r="DM267">
        <v>0.013</v>
      </c>
      <c r="DN267">
        <v>0.037</v>
      </c>
      <c r="DO267">
        <v>0.31</v>
      </c>
      <c r="DP267">
        <v>420</v>
      </c>
      <c r="DQ267">
        <v>20</v>
      </c>
      <c r="DR267">
        <v>0.08</v>
      </c>
      <c r="DS267">
        <v>0.06</v>
      </c>
      <c r="DT267">
        <v>0</v>
      </c>
      <c r="DU267">
        <v>0</v>
      </c>
      <c r="DV267" t="s">
        <v>274</v>
      </c>
      <c r="DW267">
        <v>100</v>
      </c>
      <c r="DX267">
        <v>100</v>
      </c>
      <c r="DY267">
        <v>0.144</v>
      </c>
      <c r="DZ267">
        <v>0.3269</v>
      </c>
      <c r="EA267">
        <v>-0.278027610152098</v>
      </c>
      <c r="EB267">
        <v>0.00106189765250334</v>
      </c>
      <c r="EC267">
        <v>-8.23004791133579e-07</v>
      </c>
      <c r="ED267">
        <v>1.95222372915411e-10</v>
      </c>
      <c r="EE267">
        <v>0.0605696754882689</v>
      </c>
      <c r="EF267">
        <v>0.0242991256848972</v>
      </c>
      <c r="EG267">
        <v>-0.00102667963148939</v>
      </c>
      <c r="EH267">
        <v>2.21636158600722e-05</v>
      </c>
      <c r="EI267">
        <v>2</v>
      </c>
      <c r="EJ267">
        <v>2037</v>
      </c>
      <c r="EK267">
        <v>1</v>
      </c>
      <c r="EL267">
        <v>24</v>
      </c>
      <c r="EM267">
        <v>13.1</v>
      </c>
      <c r="EN267">
        <v>13</v>
      </c>
      <c r="EO267">
        <v>2</v>
      </c>
      <c r="EP267">
        <v>511.519</v>
      </c>
      <c r="EQ267">
        <v>528.224</v>
      </c>
      <c r="ER267">
        <v>22.7821</v>
      </c>
      <c r="ES267">
        <v>25.3976</v>
      </c>
      <c r="ET267">
        <v>30.0001</v>
      </c>
      <c r="EU267">
        <v>25.2808</v>
      </c>
      <c r="EV267">
        <v>25.2482</v>
      </c>
      <c r="EW267">
        <v>36.7077</v>
      </c>
      <c r="EX267">
        <v>26.8481</v>
      </c>
      <c r="EY267">
        <v>100</v>
      </c>
      <c r="EZ267">
        <v>22.7869</v>
      </c>
      <c r="FA267">
        <v>849.05</v>
      </c>
      <c r="FB267">
        <v>20</v>
      </c>
      <c r="FC267">
        <v>102.333</v>
      </c>
      <c r="FD267">
        <v>102.107</v>
      </c>
    </row>
    <row r="268" spans="1:160">
      <c r="A268">
        <v>252</v>
      </c>
      <c r="B268">
        <v>1604418730.6</v>
      </c>
      <c r="C268">
        <v>501.5</v>
      </c>
      <c r="D268" t="s">
        <v>775</v>
      </c>
      <c r="E268" t="s">
        <v>776</v>
      </c>
      <c r="F268">
        <v>1604418730.6</v>
      </c>
      <c r="G268">
        <f>BY268*AE268*(BU268-BV268)/(100*BN268*(1000-AE268*BU268))</f>
        <v>0</v>
      </c>
      <c r="H268">
        <f>BY268*AE268*(BT268-BS268*(1000-AE268*BV268)/(1000-AE268*BU268))/(100*BN268)</f>
        <v>0</v>
      </c>
      <c r="I268">
        <f>BS268 - IF(AE268&gt;1, H268*BN268*100.0/(AG268*CG268), 0)</f>
        <v>0</v>
      </c>
      <c r="J268">
        <f>((P268-G268/2)*I268-H268)/(P268+G268/2)</f>
        <v>0</v>
      </c>
      <c r="K268">
        <f>J268*(BZ268+CA268)/1000.0</f>
        <v>0</v>
      </c>
      <c r="L268">
        <f>(BS268 - IF(AE268&gt;1, H268*BN268*100.0/(AG268*CG268), 0))*(BZ268+CA268)/1000.0</f>
        <v>0</v>
      </c>
      <c r="M268">
        <f>2.0/((1/O268-1/N268)+SIGN(O268)*SQRT((1/O268-1/N268)*(1/O268-1/N268) + 4*BO268/((BO268+1)*(BO268+1))*(2*1/O268*1/N268-1/N268*1/N268)))</f>
        <v>0</v>
      </c>
      <c r="N268">
        <f>IF(LEFT(BP268,1)&lt;&gt;"0",IF(LEFT(BP268,1)="1",3.0,BQ268),$D$5+$E$5*(CG268*BZ268/($K$5*1000))+$F$5*(CG268*BZ268/($K$5*1000))*MAX(MIN(BN268,$J$5),$I$5)*MAX(MIN(BN268,$J$5),$I$5)+$G$5*MAX(MIN(BN268,$J$5),$I$5)*(CG268*BZ268/($K$5*1000))+$H$5*(CG268*BZ268/($K$5*1000))*(CG268*BZ268/($K$5*1000)))</f>
        <v>0</v>
      </c>
      <c r="O268">
        <f>G268*(1000-(1000*0.61365*exp(17.502*S268/(240.97+S268))/(BZ268+CA268)+BU268)/2)/(1000*0.61365*exp(17.502*S268/(240.97+S268))/(BZ268+CA268)-BU268)</f>
        <v>0</v>
      </c>
      <c r="P268">
        <f>1/((BO268+1)/(M268/1.6)+1/(N268/1.37)) + BO268/((BO268+1)/(M268/1.6) + BO268/(N268/1.37))</f>
        <v>0</v>
      </c>
      <c r="Q268">
        <f>(BK268*BM268)</f>
        <v>0</v>
      </c>
      <c r="R268">
        <f>(CB268+(Q268+2*0.95*5.67E-8*(((CB268+$B$7)+273)^4-(CB268+273)^4)-44100*G268)/(1.84*29.3*N268+8*0.95*5.67E-8*(CB268+273)^3))</f>
        <v>0</v>
      </c>
      <c r="S268">
        <f>($C$7*CC268+$D$7*CD268+$E$7*R268)</f>
        <v>0</v>
      </c>
      <c r="T268">
        <f>0.61365*exp(17.502*S268/(240.97+S268))</f>
        <v>0</v>
      </c>
      <c r="U268">
        <f>(V268/W268*100)</f>
        <v>0</v>
      </c>
      <c r="V268">
        <f>BU268*(BZ268+CA268)/1000</f>
        <v>0</v>
      </c>
      <c r="W268">
        <f>0.61365*exp(17.502*CB268/(240.97+CB268))</f>
        <v>0</v>
      </c>
      <c r="X268">
        <f>(T268-BU268*(BZ268+CA268)/1000)</f>
        <v>0</v>
      </c>
      <c r="Y268">
        <f>(-G268*44100)</f>
        <v>0</v>
      </c>
      <c r="Z268">
        <f>2*29.3*N268*0.92*(CB268-S268)</f>
        <v>0</v>
      </c>
      <c r="AA268">
        <f>2*0.95*5.67E-8*(((CB268+$B$7)+273)^4-(S268+273)^4)</f>
        <v>0</v>
      </c>
      <c r="AB268">
        <f>Q268+AA268+Y268+Z268</f>
        <v>0</v>
      </c>
      <c r="AC268">
        <v>0</v>
      </c>
      <c r="AD268">
        <v>0</v>
      </c>
      <c r="AE268">
        <f>IF(AC268*$H$13&gt;=AG268,1.0,(AG268/(AG268-AC268*$H$13)))</f>
        <v>0</v>
      </c>
      <c r="AF268">
        <f>(AE268-1)*100</f>
        <v>0</v>
      </c>
      <c r="AG268">
        <f>MAX(0,($B$13+$C$13*CG268)/(1+$D$13*CG268)*BZ268/(CB268+273)*$E$13)</f>
        <v>0</v>
      </c>
      <c r="AH268" t="s">
        <v>271</v>
      </c>
      <c r="AI268" t="s">
        <v>271</v>
      </c>
      <c r="AJ268">
        <v>0</v>
      </c>
      <c r="AK268">
        <v>0</v>
      </c>
      <c r="AL268">
        <f>AK268-AJ268</f>
        <v>0</v>
      </c>
      <c r="AM268">
        <f>AL268/AK268</f>
        <v>0</v>
      </c>
      <c r="AN268">
        <v>0</v>
      </c>
      <c r="AO268" t="s">
        <v>271</v>
      </c>
      <c r="AP268" t="s">
        <v>271</v>
      </c>
      <c r="AQ268">
        <v>0</v>
      </c>
      <c r="AR268">
        <v>0</v>
      </c>
      <c r="AS268">
        <f>1-AQ268/AR268</f>
        <v>0</v>
      </c>
      <c r="AT268">
        <v>0.5</v>
      </c>
      <c r="AU268">
        <f>BK268</f>
        <v>0</v>
      </c>
      <c r="AV268">
        <f>H268</f>
        <v>0</v>
      </c>
      <c r="AW268">
        <f>AS268*AT268*AU268</f>
        <v>0</v>
      </c>
      <c r="AX268">
        <f>BC268/AR268</f>
        <v>0</v>
      </c>
      <c r="AY268">
        <f>(AV268-AN268)/AU268</f>
        <v>0</v>
      </c>
      <c r="AZ268">
        <f>(AK268-AR268)/AR268</f>
        <v>0</v>
      </c>
      <c r="BA268" t="s">
        <v>271</v>
      </c>
      <c r="BB268">
        <v>0</v>
      </c>
      <c r="BC268">
        <f>AR268-BB268</f>
        <v>0</v>
      </c>
      <c r="BD268">
        <f>(AR268-AQ268)/(AR268-BB268)</f>
        <v>0</v>
      </c>
      <c r="BE268">
        <f>(AK268-AR268)/(AK268-BB268)</f>
        <v>0</v>
      </c>
      <c r="BF268">
        <f>(AR268-AQ268)/(AR268-AJ268)</f>
        <v>0</v>
      </c>
      <c r="BG268">
        <f>(AK268-AR268)/(AK268-AJ268)</f>
        <v>0</v>
      </c>
      <c r="BH268">
        <f>(BD268*BB268/AQ268)</f>
        <v>0</v>
      </c>
      <c r="BI268">
        <f>(1-BH268)</f>
        <v>0</v>
      </c>
      <c r="BJ268">
        <f>$B$11*CH268+$C$11*CI268+$F$11*CJ268*(1-CM268)</f>
        <v>0</v>
      </c>
      <c r="BK268">
        <f>BJ268*BL268</f>
        <v>0</v>
      </c>
      <c r="BL268">
        <f>($B$11*$D$9+$C$11*$D$9+$F$11*((CW268+CO268)/MAX(CW268+CO268+CX268, 0.1)*$I$9+CX268/MAX(CW268+CO268+CX268, 0.1)*$J$9))/($B$11+$C$11+$F$11)</f>
        <v>0</v>
      </c>
      <c r="BM268">
        <f>($B$11*$K$9+$C$11*$K$9+$F$11*((CW268+CO268)/MAX(CW268+CO268+CX268, 0.1)*$P$9+CX268/MAX(CW268+CO268+CX268, 0.1)*$Q$9))/($B$11+$C$11+$F$11)</f>
        <v>0</v>
      </c>
      <c r="BN268">
        <v>6</v>
      </c>
      <c r="BO268">
        <v>0.5</v>
      </c>
      <c r="BP268" t="s">
        <v>272</v>
      </c>
      <c r="BQ268">
        <v>2</v>
      </c>
      <c r="BR268">
        <v>1604418730.6</v>
      </c>
      <c r="BS268">
        <v>794.159</v>
      </c>
      <c r="BT268">
        <v>842.705</v>
      </c>
      <c r="BU268">
        <v>21.6613</v>
      </c>
      <c r="BV268">
        <v>19.9619</v>
      </c>
      <c r="BW268">
        <v>794.015</v>
      </c>
      <c r="BX268">
        <v>21.3344</v>
      </c>
      <c r="BY268">
        <v>499.904</v>
      </c>
      <c r="BZ268">
        <v>100.53</v>
      </c>
      <c r="CA268">
        <v>0.0995217</v>
      </c>
      <c r="CB268">
        <v>25.1626</v>
      </c>
      <c r="CC268">
        <v>25.0017</v>
      </c>
      <c r="CD268">
        <v>999.9</v>
      </c>
      <c r="CE268">
        <v>0</v>
      </c>
      <c r="CF268">
        <v>0</v>
      </c>
      <c r="CG268">
        <v>10040</v>
      </c>
      <c r="CH268">
        <v>0</v>
      </c>
      <c r="CI268">
        <v>1.06395</v>
      </c>
      <c r="CJ268">
        <v>1200.02</v>
      </c>
      <c r="CK268">
        <v>0.967003</v>
      </c>
      <c r="CL268">
        <v>0.0329973</v>
      </c>
      <c r="CM268">
        <v>0</v>
      </c>
      <c r="CN268">
        <v>2.771</v>
      </c>
      <c r="CO268">
        <v>0</v>
      </c>
      <c r="CP268">
        <v>10061.3</v>
      </c>
      <c r="CQ268">
        <v>11401.6</v>
      </c>
      <c r="CR268">
        <v>38.062</v>
      </c>
      <c r="CS268">
        <v>41.125</v>
      </c>
      <c r="CT268">
        <v>39.5</v>
      </c>
      <c r="CU268">
        <v>39.812</v>
      </c>
      <c r="CV268">
        <v>38.312</v>
      </c>
      <c r="CW268">
        <v>1160.42</v>
      </c>
      <c r="CX268">
        <v>39.6</v>
      </c>
      <c r="CY268">
        <v>0</v>
      </c>
      <c r="CZ268">
        <v>1604418730.7</v>
      </c>
      <c r="DA268">
        <v>0</v>
      </c>
      <c r="DB268">
        <v>2.55738</v>
      </c>
      <c r="DC268">
        <v>-1.63489230875174</v>
      </c>
      <c r="DD268">
        <v>316.912307654896</v>
      </c>
      <c r="DE268">
        <v>10023.4752</v>
      </c>
      <c r="DF268">
        <v>15</v>
      </c>
      <c r="DG268">
        <v>1604417947.1</v>
      </c>
      <c r="DH268" t="s">
        <v>273</v>
      </c>
      <c r="DI268">
        <v>1604417940.1</v>
      </c>
      <c r="DJ268">
        <v>1604417947.1</v>
      </c>
      <c r="DK268">
        <v>1</v>
      </c>
      <c r="DL268">
        <v>-0.134</v>
      </c>
      <c r="DM268">
        <v>0.013</v>
      </c>
      <c r="DN268">
        <v>0.037</v>
      </c>
      <c r="DO268">
        <v>0.31</v>
      </c>
      <c r="DP268">
        <v>420</v>
      </c>
      <c r="DQ268">
        <v>20</v>
      </c>
      <c r="DR268">
        <v>0.08</v>
      </c>
      <c r="DS268">
        <v>0.06</v>
      </c>
      <c r="DT268">
        <v>0</v>
      </c>
      <c r="DU268">
        <v>0</v>
      </c>
      <c r="DV268" t="s">
        <v>274</v>
      </c>
      <c r="DW268">
        <v>100</v>
      </c>
      <c r="DX268">
        <v>100</v>
      </c>
      <c r="DY268">
        <v>0.144</v>
      </c>
      <c r="DZ268">
        <v>0.3269</v>
      </c>
      <c r="EA268">
        <v>-0.278027610152098</v>
      </c>
      <c r="EB268">
        <v>0.00106189765250334</v>
      </c>
      <c r="EC268">
        <v>-8.23004791133579e-07</v>
      </c>
      <c r="ED268">
        <v>1.95222372915411e-10</v>
      </c>
      <c r="EE268">
        <v>0.0605696754882689</v>
      </c>
      <c r="EF268">
        <v>0.0242991256848972</v>
      </c>
      <c r="EG268">
        <v>-0.00102667963148939</v>
      </c>
      <c r="EH268">
        <v>2.21636158600722e-05</v>
      </c>
      <c r="EI268">
        <v>2</v>
      </c>
      <c r="EJ268">
        <v>2037</v>
      </c>
      <c r="EK268">
        <v>1</v>
      </c>
      <c r="EL268">
        <v>24</v>
      </c>
      <c r="EM268">
        <v>13.2</v>
      </c>
      <c r="EN268">
        <v>13.1</v>
      </c>
      <c r="EO268">
        <v>2</v>
      </c>
      <c r="EP268">
        <v>511.318</v>
      </c>
      <c r="EQ268">
        <v>528.451</v>
      </c>
      <c r="ER268">
        <v>22.7824</v>
      </c>
      <c r="ES268">
        <v>25.3966</v>
      </c>
      <c r="ET268">
        <v>30.0001</v>
      </c>
      <c r="EU268">
        <v>25.2807</v>
      </c>
      <c r="EV268">
        <v>25.2478</v>
      </c>
      <c r="EW268">
        <v>36.8374</v>
      </c>
      <c r="EX268">
        <v>26.8481</v>
      </c>
      <c r="EY268">
        <v>100</v>
      </c>
      <c r="EZ268">
        <v>22.7869</v>
      </c>
      <c r="FA268">
        <v>854.11</v>
      </c>
      <c r="FB268">
        <v>20</v>
      </c>
      <c r="FC268">
        <v>102.333</v>
      </c>
      <c r="FD268">
        <v>102.108</v>
      </c>
    </row>
    <row r="269" spans="1:160">
      <c r="A269">
        <v>253</v>
      </c>
      <c r="B269">
        <v>1604418732.6</v>
      </c>
      <c r="C269">
        <v>503.5</v>
      </c>
      <c r="D269" t="s">
        <v>777</v>
      </c>
      <c r="E269" t="s">
        <v>778</v>
      </c>
      <c r="F269">
        <v>1604418732.6</v>
      </c>
      <c r="G269">
        <f>BY269*AE269*(BU269-BV269)/(100*BN269*(1000-AE269*BU269))</f>
        <v>0</v>
      </c>
      <c r="H269">
        <f>BY269*AE269*(BT269-BS269*(1000-AE269*BV269)/(1000-AE269*BU269))/(100*BN269)</f>
        <v>0</v>
      </c>
      <c r="I269">
        <f>BS269 - IF(AE269&gt;1, H269*BN269*100.0/(AG269*CG269), 0)</f>
        <v>0</v>
      </c>
      <c r="J269">
        <f>((P269-G269/2)*I269-H269)/(P269+G269/2)</f>
        <v>0</v>
      </c>
      <c r="K269">
        <f>J269*(BZ269+CA269)/1000.0</f>
        <v>0</v>
      </c>
      <c r="L269">
        <f>(BS269 - IF(AE269&gt;1, H269*BN269*100.0/(AG269*CG269), 0))*(BZ269+CA269)/1000.0</f>
        <v>0</v>
      </c>
      <c r="M269">
        <f>2.0/((1/O269-1/N269)+SIGN(O269)*SQRT((1/O269-1/N269)*(1/O269-1/N269) + 4*BO269/((BO269+1)*(BO269+1))*(2*1/O269*1/N269-1/N269*1/N269)))</f>
        <v>0</v>
      </c>
      <c r="N269">
        <f>IF(LEFT(BP269,1)&lt;&gt;"0",IF(LEFT(BP269,1)="1",3.0,BQ269),$D$5+$E$5*(CG269*BZ269/($K$5*1000))+$F$5*(CG269*BZ269/($K$5*1000))*MAX(MIN(BN269,$J$5),$I$5)*MAX(MIN(BN269,$J$5),$I$5)+$G$5*MAX(MIN(BN269,$J$5),$I$5)*(CG269*BZ269/($K$5*1000))+$H$5*(CG269*BZ269/($K$5*1000))*(CG269*BZ269/($K$5*1000)))</f>
        <v>0</v>
      </c>
      <c r="O269">
        <f>G269*(1000-(1000*0.61365*exp(17.502*S269/(240.97+S269))/(BZ269+CA269)+BU269)/2)/(1000*0.61365*exp(17.502*S269/(240.97+S269))/(BZ269+CA269)-BU269)</f>
        <v>0</v>
      </c>
      <c r="P269">
        <f>1/((BO269+1)/(M269/1.6)+1/(N269/1.37)) + BO269/((BO269+1)/(M269/1.6) + BO269/(N269/1.37))</f>
        <v>0</v>
      </c>
      <c r="Q269">
        <f>(BK269*BM269)</f>
        <v>0</v>
      </c>
      <c r="R269">
        <f>(CB269+(Q269+2*0.95*5.67E-8*(((CB269+$B$7)+273)^4-(CB269+273)^4)-44100*G269)/(1.84*29.3*N269+8*0.95*5.67E-8*(CB269+273)^3))</f>
        <v>0</v>
      </c>
      <c r="S269">
        <f>($C$7*CC269+$D$7*CD269+$E$7*R269)</f>
        <v>0</v>
      </c>
      <c r="T269">
        <f>0.61365*exp(17.502*S269/(240.97+S269))</f>
        <v>0</v>
      </c>
      <c r="U269">
        <f>(V269/W269*100)</f>
        <v>0</v>
      </c>
      <c r="V269">
        <f>BU269*(BZ269+CA269)/1000</f>
        <v>0</v>
      </c>
      <c r="W269">
        <f>0.61365*exp(17.502*CB269/(240.97+CB269))</f>
        <v>0</v>
      </c>
      <c r="X269">
        <f>(T269-BU269*(BZ269+CA269)/1000)</f>
        <v>0</v>
      </c>
      <c r="Y269">
        <f>(-G269*44100)</f>
        <v>0</v>
      </c>
      <c r="Z269">
        <f>2*29.3*N269*0.92*(CB269-S269)</f>
        <v>0</v>
      </c>
      <c r="AA269">
        <f>2*0.95*5.67E-8*(((CB269+$B$7)+273)^4-(S269+273)^4)</f>
        <v>0</v>
      </c>
      <c r="AB269">
        <f>Q269+AA269+Y269+Z269</f>
        <v>0</v>
      </c>
      <c r="AC269">
        <v>0</v>
      </c>
      <c r="AD269">
        <v>0</v>
      </c>
      <c r="AE269">
        <f>IF(AC269*$H$13&gt;=AG269,1.0,(AG269/(AG269-AC269*$H$13)))</f>
        <v>0</v>
      </c>
      <c r="AF269">
        <f>(AE269-1)*100</f>
        <v>0</v>
      </c>
      <c r="AG269">
        <f>MAX(0,($B$13+$C$13*CG269)/(1+$D$13*CG269)*BZ269/(CB269+273)*$E$13)</f>
        <v>0</v>
      </c>
      <c r="AH269" t="s">
        <v>271</v>
      </c>
      <c r="AI269" t="s">
        <v>271</v>
      </c>
      <c r="AJ269">
        <v>0</v>
      </c>
      <c r="AK269">
        <v>0</v>
      </c>
      <c r="AL269">
        <f>AK269-AJ269</f>
        <v>0</v>
      </c>
      <c r="AM269">
        <f>AL269/AK269</f>
        <v>0</v>
      </c>
      <c r="AN269">
        <v>0</v>
      </c>
      <c r="AO269" t="s">
        <v>271</v>
      </c>
      <c r="AP269" t="s">
        <v>271</v>
      </c>
      <c r="AQ269">
        <v>0</v>
      </c>
      <c r="AR269">
        <v>0</v>
      </c>
      <c r="AS269">
        <f>1-AQ269/AR269</f>
        <v>0</v>
      </c>
      <c r="AT269">
        <v>0.5</v>
      </c>
      <c r="AU269">
        <f>BK269</f>
        <v>0</v>
      </c>
      <c r="AV269">
        <f>H269</f>
        <v>0</v>
      </c>
      <c r="AW269">
        <f>AS269*AT269*AU269</f>
        <v>0</v>
      </c>
      <c r="AX269">
        <f>BC269/AR269</f>
        <v>0</v>
      </c>
      <c r="AY269">
        <f>(AV269-AN269)/AU269</f>
        <v>0</v>
      </c>
      <c r="AZ269">
        <f>(AK269-AR269)/AR269</f>
        <v>0</v>
      </c>
      <c r="BA269" t="s">
        <v>271</v>
      </c>
      <c r="BB269">
        <v>0</v>
      </c>
      <c r="BC269">
        <f>AR269-BB269</f>
        <v>0</v>
      </c>
      <c r="BD269">
        <f>(AR269-AQ269)/(AR269-BB269)</f>
        <v>0</v>
      </c>
      <c r="BE269">
        <f>(AK269-AR269)/(AK269-BB269)</f>
        <v>0</v>
      </c>
      <c r="BF269">
        <f>(AR269-AQ269)/(AR269-AJ269)</f>
        <v>0</v>
      </c>
      <c r="BG269">
        <f>(AK269-AR269)/(AK269-AJ269)</f>
        <v>0</v>
      </c>
      <c r="BH269">
        <f>(BD269*BB269/AQ269)</f>
        <v>0</v>
      </c>
      <c r="BI269">
        <f>(1-BH269)</f>
        <v>0</v>
      </c>
      <c r="BJ269">
        <f>$B$11*CH269+$C$11*CI269+$F$11*CJ269*(1-CM269)</f>
        <v>0</v>
      </c>
      <c r="BK269">
        <f>BJ269*BL269</f>
        <v>0</v>
      </c>
      <c r="BL269">
        <f>($B$11*$D$9+$C$11*$D$9+$F$11*((CW269+CO269)/MAX(CW269+CO269+CX269, 0.1)*$I$9+CX269/MAX(CW269+CO269+CX269, 0.1)*$J$9))/($B$11+$C$11+$F$11)</f>
        <v>0</v>
      </c>
      <c r="BM269">
        <f>($B$11*$K$9+$C$11*$K$9+$F$11*((CW269+CO269)/MAX(CW269+CO269+CX269, 0.1)*$P$9+CX269/MAX(CW269+CO269+CX269, 0.1)*$Q$9))/($B$11+$C$11+$F$11)</f>
        <v>0</v>
      </c>
      <c r="BN269">
        <v>6</v>
      </c>
      <c r="BO269">
        <v>0.5</v>
      </c>
      <c r="BP269" t="s">
        <v>272</v>
      </c>
      <c r="BQ269">
        <v>2</v>
      </c>
      <c r="BR269">
        <v>1604418732.6</v>
      </c>
      <c r="BS269">
        <v>797.314</v>
      </c>
      <c r="BT269">
        <v>846.069</v>
      </c>
      <c r="BU269">
        <v>21.6618</v>
      </c>
      <c r="BV269">
        <v>19.9618</v>
      </c>
      <c r="BW269">
        <v>797.17</v>
      </c>
      <c r="BX269">
        <v>21.3349</v>
      </c>
      <c r="BY269">
        <v>499.977</v>
      </c>
      <c r="BZ269">
        <v>100.53</v>
      </c>
      <c r="CA269">
        <v>0.100086</v>
      </c>
      <c r="CB269">
        <v>25.1627</v>
      </c>
      <c r="CC269">
        <v>25.0028</v>
      </c>
      <c r="CD269">
        <v>999.9</v>
      </c>
      <c r="CE269">
        <v>0</v>
      </c>
      <c r="CF269">
        <v>0</v>
      </c>
      <c r="CG269">
        <v>10016.2</v>
      </c>
      <c r="CH269">
        <v>0</v>
      </c>
      <c r="CI269">
        <v>1.06395</v>
      </c>
      <c r="CJ269">
        <v>1200.02</v>
      </c>
      <c r="CK269">
        <v>0.967003</v>
      </c>
      <c r="CL269">
        <v>0.0329973</v>
      </c>
      <c r="CM269">
        <v>0</v>
      </c>
      <c r="CN269">
        <v>2.2818</v>
      </c>
      <c r="CO269">
        <v>0</v>
      </c>
      <c r="CP269">
        <v>10070.3</v>
      </c>
      <c r="CQ269">
        <v>11401.6</v>
      </c>
      <c r="CR269">
        <v>38.062</v>
      </c>
      <c r="CS269">
        <v>41.125</v>
      </c>
      <c r="CT269">
        <v>39.5</v>
      </c>
      <c r="CU269">
        <v>39.875</v>
      </c>
      <c r="CV269">
        <v>38.312</v>
      </c>
      <c r="CW269">
        <v>1160.42</v>
      </c>
      <c r="CX269">
        <v>39.6</v>
      </c>
      <c r="CY269">
        <v>0</v>
      </c>
      <c r="CZ269">
        <v>1604418732.5</v>
      </c>
      <c r="DA269">
        <v>0</v>
      </c>
      <c r="DB269">
        <v>2.55067307692308</v>
      </c>
      <c r="DC269">
        <v>-1.02898803458257</v>
      </c>
      <c r="DD269">
        <v>313.780512365088</v>
      </c>
      <c r="DE269">
        <v>10031.3746153846</v>
      </c>
      <c r="DF269">
        <v>15</v>
      </c>
      <c r="DG269">
        <v>1604417947.1</v>
      </c>
      <c r="DH269" t="s">
        <v>273</v>
      </c>
      <c r="DI269">
        <v>1604417940.1</v>
      </c>
      <c r="DJ269">
        <v>1604417947.1</v>
      </c>
      <c r="DK269">
        <v>1</v>
      </c>
      <c r="DL269">
        <v>-0.134</v>
      </c>
      <c r="DM269">
        <v>0.013</v>
      </c>
      <c r="DN269">
        <v>0.037</v>
      </c>
      <c r="DO269">
        <v>0.31</v>
      </c>
      <c r="DP269">
        <v>420</v>
      </c>
      <c r="DQ269">
        <v>20</v>
      </c>
      <c r="DR269">
        <v>0.08</v>
      </c>
      <c r="DS269">
        <v>0.06</v>
      </c>
      <c r="DT269">
        <v>0</v>
      </c>
      <c r="DU269">
        <v>0</v>
      </c>
      <c r="DV269" t="s">
        <v>274</v>
      </c>
      <c r="DW269">
        <v>100</v>
      </c>
      <c r="DX269">
        <v>100</v>
      </c>
      <c r="DY269">
        <v>0.144</v>
      </c>
      <c r="DZ269">
        <v>0.3269</v>
      </c>
      <c r="EA269">
        <v>-0.278027610152098</v>
      </c>
      <c r="EB269">
        <v>0.00106189765250334</v>
      </c>
      <c r="EC269">
        <v>-8.23004791133579e-07</v>
      </c>
      <c r="ED269">
        <v>1.95222372915411e-10</v>
      </c>
      <c r="EE269">
        <v>0.0605696754882689</v>
      </c>
      <c r="EF269">
        <v>0.0242991256848972</v>
      </c>
      <c r="EG269">
        <v>-0.00102667963148939</v>
      </c>
      <c r="EH269">
        <v>2.21636158600722e-05</v>
      </c>
      <c r="EI269">
        <v>2</v>
      </c>
      <c r="EJ269">
        <v>2037</v>
      </c>
      <c r="EK269">
        <v>1</v>
      </c>
      <c r="EL269">
        <v>24</v>
      </c>
      <c r="EM269">
        <v>13.2</v>
      </c>
      <c r="EN269">
        <v>13.1</v>
      </c>
      <c r="EO269">
        <v>2</v>
      </c>
      <c r="EP269">
        <v>511.324</v>
      </c>
      <c r="EQ269">
        <v>528.402</v>
      </c>
      <c r="ER269">
        <v>22.7815</v>
      </c>
      <c r="ES269">
        <v>25.396</v>
      </c>
      <c r="ET269">
        <v>30</v>
      </c>
      <c r="EU269">
        <v>25.2798</v>
      </c>
      <c r="EV269">
        <v>25.2468</v>
      </c>
      <c r="EW269">
        <v>36.9189</v>
      </c>
      <c r="EX269">
        <v>26.8481</v>
      </c>
      <c r="EY269">
        <v>100</v>
      </c>
      <c r="EZ269">
        <v>22.7869</v>
      </c>
      <c r="FA269">
        <v>859.15</v>
      </c>
      <c r="FB269">
        <v>20</v>
      </c>
      <c r="FC269">
        <v>102.334</v>
      </c>
      <c r="FD269">
        <v>102.109</v>
      </c>
    </row>
    <row r="270" spans="1:160">
      <c r="A270">
        <v>254</v>
      </c>
      <c r="B270">
        <v>1604418734.6</v>
      </c>
      <c r="C270">
        <v>505.5</v>
      </c>
      <c r="D270" t="s">
        <v>779</v>
      </c>
      <c r="E270" t="s">
        <v>780</v>
      </c>
      <c r="F270">
        <v>1604418734.6</v>
      </c>
      <c r="G270">
        <f>BY270*AE270*(BU270-BV270)/(100*BN270*(1000-AE270*BU270))</f>
        <v>0</v>
      </c>
      <c r="H270">
        <f>BY270*AE270*(BT270-BS270*(1000-AE270*BV270)/(1000-AE270*BU270))/(100*BN270)</f>
        <v>0</v>
      </c>
      <c r="I270">
        <f>BS270 - IF(AE270&gt;1, H270*BN270*100.0/(AG270*CG270), 0)</f>
        <v>0</v>
      </c>
      <c r="J270">
        <f>((P270-G270/2)*I270-H270)/(P270+G270/2)</f>
        <v>0</v>
      </c>
      <c r="K270">
        <f>J270*(BZ270+CA270)/1000.0</f>
        <v>0</v>
      </c>
      <c r="L270">
        <f>(BS270 - IF(AE270&gt;1, H270*BN270*100.0/(AG270*CG270), 0))*(BZ270+CA270)/1000.0</f>
        <v>0</v>
      </c>
      <c r="M270">
        <f>2.0/((1/O270-1/N270)+SIGN(O270)*SQRT((1/O270-1/N270)*(1/O270-1/N270) + 4*BO270/((BO270+1)*(BO270+1))*(2*1/O270*1/N270-1/N270*1/N270)))</f>
        <v>0</v>
      </c>
      <c r="N270">
        <f>IF(LEFT(BP270,1)&lt;&gt;"0",IF(LEFT(BP270,1)="1",3.0,BQ270),$D$5+$E$5*(CG270*BZ270/($K$5*1000))+$F$5*(CG270*BZ270/($K$5*1000))*MAX(MIN(BN270,$J$5),$I$5)*MAX(MIN(BN270,$J$5),$I$5)+$G$5*MAX(MIN(BN270,$J$5),$I$5)*(CG270*BZ270/($K$5*1000))+$H$5*(CG270*BZ270/($K$5*1000))*(CG270*BZ270/($K$5*1000)))</f>
        <v>0</v>
      </c>
      <c r="O270">
        <f>G270*(1000-(1000*0.61365*exp(17.502*S270/(240.97+S270))/(BZ270+CA270)+BU270)/2)/(1000*0.61365*exp(17.502*S270/(240.97+S270))/(BZ270+CA270)-BU270)</f>
        <v>0</v>
      </c>
      <c r="P270">
        <f>1/((BO270+1)/(M270/1.6)+1/(N270/1.37)) + BO270/((BO270+1)/(M270/1.6) + BO270/(N270/1.37))</f>
        <v>0</v>
      </c>
      <c r="Q270">
        <f>(BK270*BM270)</f>
        <v>0</v>
      </c>
      <c r="R270">
        <f>(CB270+(Q270+2*0.95*5.67E-8*(((CB270+$B$7)+273)^4-(CB270+273)^4)-44100*G270)/(1.84*29.3*N270+8*0.95*5.67E-8*(CB270+273)^3))</f>
        <v>0</v>
      </c>
      <c r="S270">
        <f>($C$7*CC270+$D$7*CD270+$E$7*R270)</f>
        <v>0</v>
      </c>
      <c r="T270">
        <f>0.61365*exp(17.502*S270/(240.97+S270))</f>
        <v>0</v>
      </c>
      <c r="U270">
        <f>(V270/W270*100)</f>
        <v>0</v>
      </c>
      <c r="V270">
        <f>BU270*(BZ270+CA270)/1000</f>
        <v>0</v>
      </c>
      <c r="W270">
        <f>0.61365*exp(17.502*CB270/(240.97+CB270))</f>
        <v>0</v>
      </c>
      <c r="X270">
        <f>(T270-BU270*(BZ270+CA270)/1000)</f>
        <v>0</v>
      </c>
      <c r="Y270">
        <f>(-G270*44100)</f>
        <v>0</v>
      </c>
      <c r="Z270">
        <f>2*29.3*N270*0.92*(CB270-S270)</f>
        <v>0</v>
      </c>
      <c r="AA270">
        <f>2*0.95*5.67E-8*(((CB270+$B$7)+273)^4-(S270+273)^4)</f>
        <v>0</v>
      </c>
      <c r="AB270">
        <f>Q270+AA270+Y270+Z270</f>
        <v>0</v>
      </c>
      <c r="AC270">
        <v>0</v>
      </c>
      <c r="AD270">
        <v>0</v>
      </c>
      <c r="AE270">
        <f>IF(AC270*$H$13&gt;=AG270,1.0,(AG270/(AG270-AC270*$H$13)))</f>
        <v>0</v>
      </c>
      <c r="AF270">
        <f>(AE270-1)*100</f>
        <v>0</v>
      </c>
      <c r="AG270">
        <f>MAX(0,($B$13+$C$13*CG270)/(1+$D$13*CG270)*BZ270/(CB270+273)*$E$13)</f>
        <v>0</v>
      </c>
      <c r="AH270" t="s">
        <v>271</v>
      </c>
      <c r="AI270" t="s">
        <v>271</v>
      </c>
      <c r="AJ270">
        <v>0</v>
      </c>
      <c r="AK270">
        <v>0</v>
      </c>
      <c r="AL270">
        <f>AK270-AJ270</f>
        <v>0</v>
      </c>
      <c r="AM270">
        <f>AL270/AK270</f>
        <v>0</v>
      </c>
      <c r="AN270">
        <v>0</v>
      </c>
      <c r="AO270" t="s">
        <v>271</v>
      </c>
      <c r="AP270" t="s">
        <v>271</v>
      </c>
      <c r="AQ270">
        <v>0</v>
      </c>
      <c r="AR270">
        <v>0</v>
      </c>
      <c r="AS270">
        <f>1-AQ270/AR270</f>
        <v>0</v>
      </c>
      <c r="AT270">
        <v>0.5</v>
      </c>
      <c r="AU270">
        <f>BK270</f>
        <v>0</v>
      </c>
      <c r="AV270">
        <f>H270</f>
        <v>0</v>
      </c>
      <c r="AW270">
        <f>AS270*AT270*AU270</f>
        <v>0</v>
      </c>
      <c r="AX270">
        <f>BC270/AR270</f>
        <v>0</v>
      </c>
      <c r="AY270">
        <f>(AV270-AN270)/AU270</f>
        <v>0</v>
      </c>
      <c r="AZ270">
        <f>(AK270-AR270)/AR270</f>
        <v>0</v>
      </c>
      <c r="BA270" t="s">
        <v>271</v>
      </c>
      <c r="BB270">
        <v>0</v>
      </c>
      <c r="BC270">
        <f>AR270-BB270</f>
        <v>0</v>
      </c>
      <c r="BD270">
        <f>(AR270-AQ270)/(AR270-BB270)</f>
        <v>0</v>
      </c>
      <c r="BE270">
        <f>(AK270-AR270)/(AK270-BB270)</f>
        <v>0</v>
      </c>
      <c r="BF270">
        <f>(AR270-AQ270)/(AR270-AJ270)</f>
        <v>0</v>
      </c>
      <c r="BG270">
        <f>(AK270-AR270)/(AK270-AJ270)</f>
        <v>0</v>
      </c>
      <c r="BH270">
        <f>(BD270*BB270/AQ270)</f>
        <v>0</v>
      </c>
      <c r="BI270">
        <f>(1-BH270)</f>
        <v>0</v>
      </c>
      <c r="BJ270">
        <f>$B$11*CH270+$C$11*CI270+$F$11*CJ270*(1-CM270)</f>
        <v>0</v>
      </c>
      <c r="BK270">
        <f>BJ270*BL270</f>
        <v>0</v>
      </c>
      <c r="BL270">
        <f>($B$11*$D$9+$C$11*$D$9+$F$11*((CW270+CO270)/MAX(CW270+CO270+CX270, 0.1)*$I$9+CX270/MAX(CW270+CO270+CX270, 0.1)*$J$9))/($B$11+$C$11+$F$11)</f>
        <v>0</v>
      </c>
      <c r="BM270">
        <f>($B$11*$K$9+$C$11*$K$9+$F$11*((CW270+CO270)/MAX(CW270+CO270+CX270, 0.1)*$P$9+CX270/MAX(CW270+CO270+CX270, 0.1)*$Q$9))/($B$11+$C$11+$F$11)</f>
        <v>0</v>
      </c>
      <c r="BN270">
        <v>6</v>
      </c>
      <c r="BO270">
        <v>0.5</v>
      </c>
      <c r="BP270" t="s">
        <v>272</v>
      </c>
      <c r="BQ270">
        <v>2</v>
      </c>
      <c r="BR270">
        <v>1604418734.6</v>
      </c>
      <c r="BS270">
        <v>800.544</v>
      </c>
      <c r="BT270">
        <v>849.453</v>
      </c>
      <c r="BU270">
        <v>21.661</v>
      </c>
      <c r="BV270">
        <v>19.9618</v>
      </c>
      <c r="BW270">
        <v>800.399</v>
      </c>
      <c r="BX270">
        <v>21.3341</v>
      </c>
      <c r="BY270">
        <v>500.109</v>
      </c>
      <c r="BZ270">
        <v>100.53</v>
      </c>
      <c r="CA270">
        <v>0.100206</v>
      </c>
      <c r="CB270">
        <v>25.1616</v>
      </c>
      <c r="CC270">
        <v>24.9962</v>
      </c>
      <c r="CD270">
        <v>999.9</v>
      </c>
      <c r="CE270">
        <v>0</v>
      </c>
      <c r="CF270">
        <v>0</v>
      </c>
      <c r="CG270">
        <v>10015</v>
      </c>
      <c r="CH270">
        <v>0</v>
      </c>
      <c r="CI270">
        <v>1.06395</v>
      </c>
      <c r="CJ270">
        <v>1200.02</v>
      </c>
      <c r="CK270">
        <v>0.967003</v>
      </c>
      <c r="CL270">
        <v>0.0329973</v>
      </c>
      <c r="CM270">
        <v>0</v>
      </c>
      <c r="CN270">
        <v>2.3855</v>
      </c>
      <c r="CO270">
        <v>0</v>
      </c>
      <c r="CP270">
        <v>10079.2</v>
      </c>
      <c r="CQ270">
        <v>11401.6</v>
      </c>
      <c r="CR270">
        <v>38</v>
      </c>
      <c r="CS270">
        <v>41.125</v>
      </c>
      <c r="CT270">
        <v>39.5</v>
      </c>
      <c r="CU270">
        <v>39.812</v>
      </c>
      <c r="CV270">
        <v>38.312</v>
      </c>
      <c r="CW270">
        <v>1160.42</v>
      </c>
      <c r="CX270">
        <v>39.6</v>
      </c>
      <c r="CY270">
        <v>0</v>
      </c>
      <c r="CZ270">
        <v>1604418734.3</v>
      </c>
      <c r="DA270">
        <v>0</v>
      </c>
      <c r="DB270">
        <v>2.5393</v>
      </c>
      <c r="DC270">
        <v>-0.926692315996283</v>
      </c>
      <c r="DD270">
        <v>310.661538903696</v>
      </c>
      <c r="DE270">
        <v>10042.336</v>
      </c>
      <c r="DF270">
        <v>15</v>
      </c>
      <c r="DG270">
        <v>1604417947.1</v>
      </c>
      <c r="DH270" t="s">
        <v>273</v>
      </c>
      <c r="DI270">
        <v>1604417940.1</v>
      </c>
      <c r="DJ270">
        <v>1604417947.1</v>
      </c>
      <c r="DK270">
        <v>1</v>
      </c>
      <c r="DL270">
        <v>-0.134</v>
      </c>
      <c r="DM270">
        <v>0.013</v>
      </c>
      <c r="DN270">
        <v>0.037</v>
      </c>
      <c r="DO270">
        <v>0.31</v>
      </c>
      <c r="DP270">
        <v>420</v>
      </c>
      <c r="DQ270">
        <v>20</v>
      </c>
      <c r="DR270">
        <v>0.08</v>
      </c>
      <c r="DS270">
        <v>0.06</v>
      </c>
      <c r="DT270">
        <v>0</v>
      </c>
      <c r="DU270">
        <v>0</v>
      </c>
      <c r="DV270" t="s">
        <v>274</v>
      </c>
      <c r="DW270">
        <v>100</v>
      </c>
      <c r="DX270">
        <v>100</v>
      </c>
      <c r="DY270">
        <v>0.145</v>
      </c>
      <c r="DZ270">
        <v>0.3269</v>
      </c>
      <c r="EA270">
        <v>-0.278027610152098</v>
      </c>
      <c r="EB270">
        <v>0.00106189765250334</v>
      </c>
      <c r="EC270">
        <v>-8.23004791133579e-07</v>
      </c>
      <c r="ED270">
        <v>1.95222372915411e-10</v>
      </c>
      <c r="EE270">
        <v>0.0605696754882689</v>
      </c>
      <c r="EF270">
        <v>0.0242991256848972</v>
      </c>
      <c r="EG270">
        <v>-0.00102667963148939</v>
      </c>
      <c r="EH270">
        <v>2.21636158600722e-05</v>
      </c>
      <c r="EI270">
        <v>2</v>
      </c>
      <c r="EJ270">
        <v>2037</v>
      </c>
      <c r="EK270">
        <v>1</v>
      </c>
      <c r="EL270">
        <v>24</v>
      </c>
      <c r="EM270">
        <v>13.2</v>
      </c>
      <c r="EN270">
        <v>13.1</v>
      </c>
      <c r="EO270">
        <v>2</v>
      </c>
      <c r="EP270">
        <v>511.444</v>
      </c>
      <c r="EQ270">
        <v>528.375</v>
      </c>
      <c r="ER270">
        <v>22.7809</v>
      </c>
      <c r="ES270">
        <v>25.395</v>
      </c>
      <c r="ET270">
        <v>30</v>
      </c>
      <c r="EU270">
        <v>25.2787</v>
      </c>
      <c r="EV270">
        <v>25.246</v>
      </c>
      <c r="EW270">
        <v>37.0664</v>
      </c>
      <c r="EX270">
        <v>26.8481</v>
      </c>
      <c r="EY270">
        <v>100</v>
      </c>
      <c r="EZ270">
        <v>22.7856</v>
      </c>
      <c r="FA270">
        <v>859.15</v>
      </c>
      <c r="FB270">
        <v>20</v>
      </c>
      <c r="FC270">
        <v>102.334</v>
      </c>
      <c r="FD270">
        <v>102.109</v>
      </c>
    </row>
    <row r="271" spans="1:160">
      <c r="A271">
        <v>255</v>
      </c>
      <c r="B271">
        <v>1604418736.6</v>
      </c>
      <c r="C271">
        <v>507.5</v>
      </c>
      <c r="D271" t="s">
        <v>781</v>
      </c>
      <c r="E271" t="s">
        <v>782</v>
      </c>
      <c r="F271">
        <v>1604418736.6</v>
      </c>
      <c r="G271">
        <f>BY271*AE271*(BU271-BV271)/(100*BN271*(1000-AE271*BU271))</f>
        <v>0</v>
      </c>
      <c r="H271">
        <f>BY271*AE271*(BT271-BS271*(1000-AE271*BV271)/(1000-AE271*BU271))/(100*BN271)</f>
        <v>0</v>
      </c>
      <c r="I271">
        <f>BS271 - IF(AE271&gt;1, H271*BN271*100.0/(AG271*CG271), 0)</f>
        <v>0</v>
      </c>
      <c r="J271">
        <f>((P271-G271/2)*I271-H271)/(P271+G271/2)</f>
        <v>0</v>
      </c>
      <c r="K271">
        <f>J271*(BZ271+CA271)/1000.0</f>
        <v>0</v>
      </c>
      <c r="L271">
        <f>(BS271 - IF(AE271&gt;1, H271*BN271*100.0/(AG271*CG271), 0))*(BZ271+CA271)/1000.0</f>
        <v>0</v>
      </c>
      <c r="M271">
        <f>2.0/((1/O271-1/N271)+SIGN(O271)*SQRT((1/O271-1/N271)*(1/O271-1/N271) + 4*BO271/((BO271+1)*(BO271+1))*(2*1/O271*1/N271-1/N271*1/N271)))</f>
        <v>0</v>
      </c>
      <c r="N271">
        <f>IF(LEFT(BP271,1)&lt;&gt;"0",IF(LEFT(BP271,1)="1",3.0,BQ271),$D$5+$E$5*(CG271*BZ271/($K$5*1000))+$F$5*(CG271*BZ271/($K$5*1000))*MAX(MIN(BN271,$J$5),$I$5)*MAX(MIN(BN271,$J$5),$I$5)+$G$5*MAX(MIN(BN271,$J$5),$I$5)*(CG271*BZ271/($K$5*1000))+$H$5*(CG271*BZ271/($K$5*1000))*(CG271*BZ271/($K$5*1000)))</f>
        <v>0</v>
      </c>
      <c r="O271">
        <f>G271*(1000-(1000*0.61365*exp(17.502*S271/(240.97+S271))/(BZ271+CA271)+BU271)/2)/(1000*0.61365*exp(17.502*S271/(240.97+S271))/(BZ271+CA271)-BU271)</f>
        <v>0</v>
      </c>
      <c r="P271">
        <f>1/((BO271+1)/(M271/1.6)+1/(N271/1.37)) + BO271/((BO271+1)/(M271/1.6) + BO271/(N271/1.37))</f>
        <v>0</v>
      </c>
      <c r="Q271">
        <f>(BK271*BM271)</f>
        <v>0</v>
      </c>
      <c r="R271">
        <f>(CB271+(Q271+2*0.95*5.67E-8*(((CB271+$B$7)+273)^4-(CB271+273)^4)-44100*G271)/(1.84*29.3*N271+8*0.95*5.67E-8*(CB271+273)^3))</f>
        <v>0</v>
      </c>
      <c r="S271">
        <f>($C$7*CC271+$D$7*CD271+$E$7*R271)</f>
        <v>0</v>
      </c>
      <c r="T271">
        <f>0.61365*exp(17.502*S271/(240.97+S271))</f>
        <v>0</v>
      </c>
      <c r="U271">
        <f>(V271/W271*100)</f>
        <v>0</v>
      </c>
      <c r="V271">
        <f>BU271*(BZ271+CA271)/1000</f>
        <v>0</v>
      </c>
      <c r="W271">
        <f>0.61365*exp(17.502*CB271/(240.97+CB271))</f>
        <v>0</v>
      </c>
      <c r="X271">
        <f>(T271-BU271*(BZ271+CA271)/1000)</f>
        <v>0</v>
      </c>
      <c r="Y271">
        <f>(-G271*44100)</f>
        <v>0</v>
      </c>
      <c r="Z271">
        <f>2*29.3*N271*0.92*(CB271-S271)</f>
        <v>0</v>
      </c>
      <c r="AA271">
        <f>2*0.95*5.67E-8*(((CB271+$B$7)+273)^4-(S271+273)^4)</f>
        <v>0</v>
      </c>
      <c r="AB271">
        <f>Q271+AA271+Y271+Z271</f>
        <v>0</v>
      </c>
      <c r="AC271">
        <v>0</v>
      </c>
      <c r="AD271">
        <v>0</v>
      </c>
      <c r="AE271">
        <f>IF(AC271*$H$13&gt;=AG271,1.0,(AG271/(AG271-AC271*$H$13)))</f>
        <v>0</v>
      </c>
      <c r="AF271">
        <f>(AE271-1)*100</f>
        <v>0</v>
      </c>
      <c r="AG271">
        <f>MAX(0,($B$13+$C$13*CG271)/(1+$D$13*CG271)*BZ271/(CB271+273)*$E$13)</f>
        <v>0</v>
      </c>
      <c r="AH271" t="s">
        <v>271</v>
      </c>
      <c r="AI271" t="s">
        <v>271</v>
      </c>
      <c r="AJ271">
        <v>0</v>
      </c>
      <c r="AK271">
        <v>0</v>
      </c>
      <c r="AL271">
        <f>AK271-AJ271</f>
        <v>0</v>
      </c>
      <c r="AM271">
        <f>AL271/AK271</f>
        <v>0</v>
      </c>
      <c r="AN271">
        <v>0</v>
      </c>
      <c r="AO271" t="s">
        <v>271</v>
      </c>
      <c r="AP271" t="s">
        <v>271</v>
      </c>
      <c r="AQ271">
        <v>0</v>
      </c>
      <c r="AR271">
        <v>0</v>
      </c>
      <c r="AS271">
        <f>1-AQ271/AR271</f>
        <v>0</v>
      </c>
      <c r="AT271">
        <v>0.5</v>
      </c>
      <c r="AU271">
        <f>BK271</f>
        <v>0</v>
      </c>
      <c r="AV271">
        <f>H271</f>
        <v>0</v>
      </c>
      <c r="AW271">
        <f>AS271*AT271*AU271</f>
        <v>0</v>
      </c>
      <c r="AX271">
        <f>BC271/AR271</f>
        <v>0</v>
      </c>
      <c r="AY271">
        <f>(AV271-AN271)/AU271</f>
        <v>0</v>
      </c>
      <c r="AZ271">
        <f>(AK271-AR271)/AR271</f>
        <v>0</v>
      </c>
      <c r="BA271" t="s">
        <v>271</v>
      </c>
      <c r="BB271">
        <v>0</v>
      </c>
      <c r="BC271">
        <f>AR271-BB271</f>
        <v>0</v>
      </c>
      <c r="BD271">
        <f>(AR271-AQ271)/(AR271-BB271)</f>
        <v>0</v>
      </c>
      <c r="BE271">
        <f>(AK271-AR271)/(AK271-BB271)</f>
        <v>0</v>
      </c>
      <c r="BF271">
        <f>(AR271-AQ271)/(AR271-AJ271)</f>
        <v>0</v>
      </c>
      <c r="BG271">
        <f>(AK271-AR271)/(AK271-AJ271)</f>
        <v>0</v>
      </c>
      <c r="BH271">
        <f>(BD271*BB271/AQ271)</f>
        <v>0</v>
      </c>
      <c r="BI271">
        <f>(1-BH271)</f>
        <v>0</v>
      </c>
      <c r="BJ271">
        <f>$B$11*CH271+$C$11*CI271+$F$11*CJ271*(1-CM271)</f>
        <v>0</v>
      </c>
      <c r="BK271">
        <f>BJ271*BL271</f>
        <v>0</v>
      </c>
      <c r="BL271">
        <f>($B$11*$D$9+$C$11*$D$9+$F$11*((CW271+CO271)/MAX(CW271+CO271+CX271, 0.1)*$I$9+CX271/MAX(CW271+CO271+CX271, 0.1)*$J$9))/($B$11+$C$11+$F$11)</f>
        <v>0</v>
      </c>
      <c r="BM271">
        <f>($B$11*$K$9+$C$11*$K$9+$F$11*((CW271+CO271)/MAX(CW271+CO271+CX271, 0.1)*$P$9+CX271/MAX(CW271+CO271+CX271, 0.1)*$Q$9))/($B$11+$C$11+$F$11)</f>
        <v>0</v>
      </c>
      <c r="BN271">
        <v>6</v>
      </c>
      <c r="BO271">
        <v>0.5</v>
      </c>
      <c r="BP271" t="s">
        <v>272</v>
      </c>
      <c r="BQ271">
        <v>2</v>
      </c>
      <c r="BR271">
        <v>1604418736.6</v>
      </c>
      <c r="BS271">
        <v>803.789</v>
      </c>
      <c r="BT271">
        <v>852.885</v>
      </c>
      <c r="BU271">
        <v>21.6611</v>
      </c>
      <c r="BV271">
        <v>19.9613</v>
      </c>
      <c r="BW271">
        <v>803.644</v>
      </c>
      <c r="BX271">
        <v>21.3342</v>
      </c>
      <c r="BY271">
        <v>499.987</v>
      </c>
      <c r="BZ271">
        <v>100.53</v>
      </c>
      <c r="CA271">
        <v>0.0994574</v>
      </c>
      <c r="CB271">
        <v>25.1595</v>
      </c>
      <c r="CC271">
        <v>24.9913</v>
      </c>
      <c r="CD271">
        <v>999.9</v>
      </c>
      <c r="CE271">
        <v>0</v>
      </c>
      <c r="CF271">
        <v>0</v>
      </c>
      <c r="CG271">
        <v>10042.5</v>
      </c>
      <c r="CH271">
        <v>0</v>
      </c>
      <c r="CI271">
        <v>1.06395</v>
      </c>
      <c r="CJ271">
        <v>1200.03</v>
      </c>
      <c r="CK271">
        <v>0.967003</v>
      </c>
      <c r="CL271">
        <v>0.0329973</v>
      </c>
      <c r="CM271">
        <v>0</v>
      </c>
      <c r="CN271">
        <v>2.84</v>
      </c>
      <c r="CO271">
        <v>0</v>
      </c>
      <c r="CP271">
        <v>10090.4</v>
      </c>
      <c r="CQ271">
        <v>11401.7</v>
      </c>
      <c r="CR271">
        <v>38</v>
      </c>
      <c r="CS271">
        <v>41.125</v>
      </c>
      <c r="CT271">
        <v>39.5</v>
      </c>
      <c r="CU271">
        <v>39.875</v>
      </c>
      <c r="CV271">
        <v>38.312</v>
      </c>
      <c r="CW271">
        <v>1160.43</v>
      </c>
      <c r="CX271">
        <v>39.6</v>
      </c>
      <c r="CY271">
        <v>0</v>
      </c>
      <c r="CZ271">
        <v>1604418736.7</v>
      </c>
      <c r="DA271">
        <v>0</v>
      </c>
      <c r="DB271">
        <v>2.539748</v>
      </c>
      <c r="DC271">
        <v>0.149215372764152</v>
      </c>
      <c r="DD271">
        <v>304.623076888244</v>
      </c>
      <c r="DE271">
        <v>10054.6</v>
      </c>
      <c r="DF271">
        <v>15</v>
      </c>
      <c r="DG271">
        <v>1604417947.1</v>
      </c>
      <c r="DH271" t="s">
        <v>273</v>
      </c>
      <c r="DI271">
        <v>1604417940.1</v>
      </c>
      <c r="DJ271">
        <v>1604417947.1</v>
      </c>
      <c r="DK271">
        <v>1</v>
      </c>
      <c r="DL271">
        <v>-0.134</v>
      </c>
      <c r="DM271">
        <v>0.013</v>
      </c>
      <c r="DN271">
        <v>0.037</v>
      </c>
      <c r="DO271">
        <v>0.31</v>
      </c>
      <c r="DP271">
        <v>420</v>
      </c>
      <c r="DQ271">
        <v>20</v>
      </c>
      <c r="DR271">
        <v>0.08</v>
      </c>
      <c r="DS271">
        <v>0.06</v>
      </c>
      <c r="DT271">
        <v>0</v>
      </c>
      <c r="DU271">
        <v>0</v>
      </c>
      <c r="DV271" t="s">
        <v>274</v>
      </c>
      <c r="DW271">
        <v>100</v>
      </c>
      <c r="DX271">
        <v>100</v>
      </c>
      <c r="DY271">
        <v>0.145</v>
      </c>
      <c r="DZ271">
        <v>0.3269</v>
      </c>
      <c r="EA271">
        <v>-0.278027610152098</v>
      </c>
      <c r="EB271">
        <v>0.00106189765250334</v>
      </c>
      <c r="EC271">
        <v>-8.23004791133579e-07</v>
      </c>
      <c r="ED271">
        <v>1.95222372915411e-10</v>
      </c>
      <c r="EE271">
        <v>0.0605696754882689</v>
      </c>
      <c r="EF271">
        <v>0.0242991256848972</v>
      </c>
      <c r="EG271">
        <v>-0.00102667963148939</v>
      </c>
      <c r="EH271">
        <v>2.21636158600722e-05</v>
      </c>
      <c r="EI271">
        <v>2</v>
      </c>
      <c r="EJ271">
        <v>2037</v>
      </c>
      <c r="EK271">
        <v>1</v>
      </c>
      <c r="EL271">
        <v>24</v>
      </c>
      <c r="EM271">
        <v>13.3</v>
      </c>
      <c r="EN271">
        <v>13.2</v>
      </c>
      <c r="EO271">
        <v>2</v>
      </c>
      <c r="EP271">
        <v>511.371</v>
      </c>
      <c r="EQ271">
        <v>528.49</v>
      </c>
      <c r="ER271">
        <v>22.7809</v>
      </c>
      <c r="ES271">
        <v>25.3939</v>
      </c>
      <c r="ET271">
        <v>30</v>
      </c>
      <c r="EU271">
        <v>25.2786</v>
      </c>
      <c r="EV271">
        <v>25.246</v>
      </c>
      <c r="EW271">
        <v>37.1987</v>
      </c>
      <c r="EX271">
        <v>26.8481</v>
      </c>
      <c r="EY271">
        <v>100</v>
      </c>
      <c r="EZ271">
        <v>22.7856</v>
      </c>
      <c r="FA271">
        <v>864.23</v>
      </c>
      <c r="FB271">
        <v>20</v>
      </c>
      <c r="FC271">
        <v>102.335</v>
      </c>
      <c r="FD271">
        <v>102.108</v>
      </c>
    </row>
    <row r="272" spans="1:160">
      <c r="A272">
        <v>256</v>
      </c>
      <c r="B272">
        <v>1604418738.6</v>
      </c>
      <c r="C272">
        <v>509.5</v>
      </c>
      <c r="D272" t="s">
        <v>783</v>
      </c>
      <c r="E272" t="s">
        <v>784</v>
      </c>
      <c r="F272">
        <v>1604418738.6</v>
      </c>
      <c r="G272">
        <f>BY272*AE272*(BU272-BV272)/(100*BN272*(1000-AE272*BU272))</f>
        <v>0</v>
      </c>
      <c r="H272">
        <f>BY272*AE272*(BT272-BS272*(1000-AE272*BV272)/(1000-AE272*BU272))/(100*BN272)</f>
        <v>0</v>
      </c>
      <c r="I272">
        <f>BS272 - IF(AE272&gt;1, H272*BN272*100.0/(AG272*CG272), 0)</f>
        <v>0</v>
      </c>
      <c r="J272">
        <f>((P272-G272/2)*I272-H272)/(P272+G272/2)</f>
        <v>0</v>
      </c>
      <c r="K272">
        <f>J272*(BZ272+CA272)/1000.0</f>
        <v>0</v>
      </c>
      <c r="L272">
        <f>(BS272 - IF(AE272&gt;1, H272*BN272*100.0/(AG272*CG272), 0))*(BZ272+CA272)/1000.0</f>
        <v>0</v>
      </c>
      <c r="M272">
        <f>2.0/((1/O272-1/N272)+SIGN(O272)*SQRT((1/O272-1/N272)*(1/O272-1/N272) + 4*BO272/((BO272+1)*(BO272+1))*(2*1/O272*1/N272-1/N272*1/N272)))</f>
        <v>0</v>
      </c>
      <c r="N272">
        <f>IF(LEFT(BP272,1)&lt;&gt;"0",IF(LEFT(BP272,1)="1",3.0,BQ272),$D$5+$E$5*(CG272*BZ272/($K$5*1000))+$F$5*(CG272*BZ272/($K$5*1000))*MAX(MIN(BN272,$J$5),$I$5)*MAX(MIN(BN272,$J$5),$I$5)+$G$5*MAX(MIN(BN272,$J$5),$I$5)*(CG272*BZ272/($K$5*1000))+$H$5*(CG272*BZ272/($K$5*1000))*(CG272*BZ272/($K$5*1000)))</f>
        <v>0</v>
      </c>
      <c r="O272">
        <f>G272*(1000-(1000*0.61365*exp(17.502*S272/(240.97+S272))/(BZ272+CA272)+BU272)/2)/(1000*0.61365*exp(17.502*S272/(240.97+S272))/(BZ272+CA272)-BU272)</f>
        <v>0</v>
      </c>
      <c r="P272">
        <f>1/((BO272+1)/(M272/1.6)+1/(N272/1.37)) + BO272/((BO272+1)/(M272/1.6) + BO272/(N272/1.37))</f>
        <v>0</v>
      </c>
      <c r="Q272">
        <f>(BK272*BM272)</f>
        <v>0</v>
      </c>
      <c r="R272">
        <f>(CB272+(Q272+2*0.95*5.67E-8*(((CB272+$B$7)+273)^4-(CB272+273)^4)-44100*G272)/(1.84*29.3*N272+8*0.95*5.67E-8*(CB272+273)^3))</f>
        <v>0</v>
      </c>
      <c r="S272">
        <f>($C$7*CC272+$D$7*CD272+$E$7*R272)</f>
        <v>0</v>
      </c>
      <c r="T272">
        <f>0.61365*exp(17.502*S272/(240.97+S272))</f>
        <v>0</v>
      </c>
      <c r="U272">
        <f>(V272/W272*100)</f>
        <v>0</v>
      </c>
      <c r="V272">
        <f>BU272*(BZ272+CA272)/1000</f>
        <v>0</v>
      </c>
      <c r="W272">
        <f>0.61365*exp(17.502*CB272/(240.97+CB272))</f>
        <v>0</v>
      </c>
      <c r="X272">
        <f>(T272-BU272*(BZ272+CA272)/1000)</f>
        <v>0</v>
      </c>
      <c r="Y272">
        <f>(-G272*44100)</f>
        <v>0</v>
      </c>
      <c r="Z272">
        <f>2*29.3*N272*0.92*(CB272-S272)</f>
        <v>0</v>
      </c>
      <c r="AA272">
        <f>2*0.95*5.67E-8*(((CB272+$B$7)+273)^4-(S272+273)^4)</f>
        <v>0</v>
      </c>
      <c r="AB272">
        <f>Q272+AA272+Y272+Z272</f>
        <v>0</v>
      </c>
      <c r="AC272">
        <v>0</v>
      </c>
      <c r="AD272">
        <v>0</v>
      </c>
      <c r="AE272">
        <f>IF(AC272*$H$13&gt;=AG272,1.0,(AG272/(AG272-AC272*$H$13)))</f>
        <v>0</v>
      </c>
      <c r="AF272">
        <f>(AE272-1)*100</f>
        <v>0</v>
      </c>
      <c r="AG272">
        <f>MAX(0,($B$13+$C$13*CG272)/(1+$D$13*CG272)*BZ272/(CB272+273)*$E$13)</f>
        <v>0</v>
      </c>
      <c r="AH272" t="s">
        <v>271</v>
      </c>
      <c r="AI272" t="s">
        <v>271</v>
      </c>
      <c r="AJ272">
        <v>0</v>
      </c>
      <c r="AK272">
        <v>0</v>
      </c>
      <c r="AL272">
        <f>AK272-AJ272</f>
        <v>0</v>
      </c>
      <c r="AM272">
        <f>AL272/AK272</f>
        <v>0</v>
      </c>
      <c r="AN272">
        <v>0</v>
      </c>
      <c r="AO272" t="s">
        <v>271</v>
      </c>
      <c r="AP272" t="s">
        <v>271</v>
      </c>
      <c r="AQ272">
        <v>0</v>
      </c>
      <c r="AR272">
        <v>0</v>
      </c>
      <c r="AS272">
        <f>1-AQ272/AR272</f>
        <v>0</v>
      </c>
      <c r="AT272">
        <v>0.5</v>
      </c>
      <c r="AU272">
        <f>BK272</f>
        <v>0</v>
      </c>
      <c r="AV272">
        <f>H272</f>
        <v>0</v>
      </c>
      <c r="AW272">
        <f>AS272*AT272*AU272</f>
        <v>0</v>
      </c>
      <c r="AX272">
        <f>BC272/AR272</f>
        <v>0</v>
      </c>
      <c r="AY272">
        <f>(AV272-AN272)/AU272</f>
        <v>0</v>
      </c>
      <c r="AZ272">
        <f>(AK272-AR272)/AR272</f>
        <v>0</v>
      </c>
      <c r="BA272" t="s">
        <v>271</v>
      </c>
      <c r="BB272">
        <v>0</v>
      </c>
      <c r="BC272">
        <f>AR272-BB272</f>
        <v>0</v>
      </c>
      <c r="BD272">
        <f>(AR272-AQ272)/(AR272-BB272)</f>
        <v>0</v>
      </c>
      <c r="BE272">
        <f>(AK272-AR272)/(AK272-BB272)</f>
        <v>0</v>
      </c>
      <c r="BF272">
        <f>(AR272-AQ272)/(AR272-AJ272)</f>
        <v>0</v>
      </c>
      <c r="BG272">
        <f>(AK272-AR272)/(AK272-AJ272)</f>
        <v>0</v>
      </c>
      <c r="BH272">
        <f>(BD272*BB272/AQ272)</f>
        <v>0</v>
      </c>
      <c r="BI272">
        <f>(1-BH272)</f>
        <v>0</v>
      </c>
      <c r="BJ272">
        <f>$B$11*CH272+$C$11*CI272+$F$11*CJ272*(1-CM272)</f>
        <v>0</v>
      </c>
      <c r="BK272">
        <f>BJ272*BL272</f>
        <v>0</v>
      </c>
      <c r="BL272">
        <f>($B$11*$D$9+$C$11*$D$9+$F$11*((CW272+CO272)/MAX(CW272+CO272+CX272, 0.1)*$I$9+CX272/MAX(CW272+CO272+CX272, 0.1)*$J$9))/($B$11+$C$11+$F$11)</f>
        <v>0</v>
      </c>
      <c r="BM272">
        <f>($B$11*$K$9+$C$11*$K$9+$F$11*((CW272+CO272)/MAX(CW272+CO272+CX272, 0.1)*$P$9+CX272/MAX(CW272+CO272+CX272, 0.1)*$Q$9))/($B$11+$C$11+$F$11)</f>
        <v>0</v>
      </c>
      <c r="BN272">
        <v>6</v>
      </c>
      <c r="BO272">
        <v>0.5</v>
      </c>
      <c r="BP272" t="s">
        <v>272</v>
      </c>
      <c r="BQ272">
        <v>2</v>
      </c>
      <c r="BR272">
        <v>1604418738.6</v>
      </c>
      <c r="BS272">
        <v>807.02</v>
      </c>
      <c r="BT272">
        <v>856.134</v>
      </c>
      <c r="BU272">
        <v>21.6632</v>
      </c>
      <c r="BV272">
        <v>19.9602</v>
      </c>
      <c r="BW272">
        <v>806.874</v>
      </c>
      <c r="BX272">
        <v>21.3363</v>
      </c>
      <c r="BY272">
        <v>500.016</v>
      </c>
      <c r="BZ272">
        <v>100.53</v>
      </c>
      <c r="CA272">
        <v>0.100125</v>
      </c>
      <c r="CB272">
        <v>25.1573</v>
      </c>
      <c r="CC272">
        <v>24.9931</v>
      </c>
      <c r="CD272">
        <v>999.9</v>
      </c>
      <c r="CE272">
        <v>0</v>
      </c>
      <c r="CF272">
        <v>0</v>
      </c>
      <c r="CG272">
        <v>10018.8</v>
      </c>
      <c r="CH272">
        <v>0</v>
      </c>
      <c r="CI272">
        <v>1.06395</v>
      </c>
      <c r="CJ272">
        <v>1200.03</v>
      </c>
      <c r="CK272">
        <v>0.967003</v>
      </c>
      <c r="CL272">
        <v>0.0329973</v>
      </c>
      <c r="CM272">
        <v>0</v>
      </c>
      <c r="CN272">
        <v>2.6762</v>
      </c>
      <c r="CO272">
        <v>0</v>
      </c>
      <c r="CP272">
        <v>10098.9</v>
      </c>
      <c r="CQ272">
        <v>11401.7</v>
      </c>
      <c r="CR272">
        <v>38</v>
      </c>
      <c r="CS272">
        <v>41.125</v>
      </c>
      <c r="CT272">
        <v>39.5</v>
      </c>
      <c r="CU272">
        <v>39.812</v>
      </c>
      <c r="CV272">
        <v>38.312</v>
      </c>
      <c r="CW272">
        <v>1160.43</v>
      </c>
      <c r="CX272">
        <v>39.6</v>
      </c>
      <c r="CY272">
        <v>0</v>
      </c>
      <c r="CZ272">
        <v>1604418738.5</v>
      </c>
      <c r="DA272">
        <v>0</v>
      </c>
      <c r="DB272">
        <v>2.54408076923077</v>
      </c>
      <c r="DC272">
        <v>0.791613658691436</v>
      </c>
      <c r="DD272">
        <v>301.131623496052</v>
      </c>
      <c r="DE272">
        <v>10062.1346153846</v>
      </c>
      <c r="DF272">
        <v>15</v>
      </c>
      <c r="DG272">
        <v>1604417947.1</v>
      </c>
      <c r="DH272" t="s">
        <v>273</v>
      </c>
      <c r="DI272">
        <v>1604417940.1</v>
      </c>
      <c r="DJ272">
        <v>1604417947.1</v>
      </c>
      <c r="DK272">
        <v>1</v>
      </c>
      <c r="DL272">
        <v>-0.134</v>
      </c>
      <c r="DM272">
        <v>0.013</v>
      </c>
      <c r="DN272">
        <v>0.037</v>
      </c>
      <c r="DO272">
        <v>0.31</v>
      </c>
      <c r="DP272">
        <v>420</v>
      </c>
      <c r="DQ272">
        <v>20</v>
      </c>
      <c r="DR272">
        <v>0.08</v>
      </c>
      <c r="DS272">
        <v>0.06</v>
      </c>
      <c r="DT272">
        <v>0</v>
      </c>
      <c r="DU272">
        <v>0</v>
      </c>
      <c r="DV272" t="s">
        <v>274</v>
      </c>
      <c r="DW272">
        <v>100</v>
      </c>
      <c r="DX272">
        <v>100</v>
      </c>
      <c r="DY272">
        <v>0.146</v>
      </c>
      <c r="DZ272">
        <v>0.3269</v>
      </c>
      <c r="EA272">
        <v>-0.278027610152098</v>
      </c>
      <c r="EB272">
        <v>0.00106189765250334</v>
      </c>
      <c r="EC272">
        <v>-8.23004791133579e-07</v>
      </c>
      <c r="ED272">
        <v>1.95222372915411e-10</v>
      </c>
      <c r="EE272">
        <v>0.0605696754882689</v>
      </c>
      <c r="EF272">
        <v>0.0242991256848972</v>
      </c>
      <c r="EG272">
        <v>-0.00102667963148939</v>
      </c>
      <c r="EH272">
        <v>2.21636158600722e-05</v>
      </c>
      <c r="EI272">
        <v>2</v>
      </c>
      <c r="EJ272">
        <v>2037</v>
      </c>
      <c r="EK272">
        <v>1</v>
      </c>
      <c r="EL272">
        <v>24</v>
      </c>
      <c r="EM272">
        <v>13.3</v>
      </c>
      <c r="EN272">
        <v>13.2</v>
      </c>
      <c r="EO272">
        <v>2</v>
      </c>
      <c r="EP272">
        <v>511.482</v>
      </c>
      <c r="EQ272">
        <v>528.309</v>
      </c>
      <c r="ER272">
        <v>22.7809</v>
      </c>
      <c r="ES272">
        <v>25.3934</v>
      </c>
      <c r="ET272">
        <v>29.9999</v>
      </c>
      <c r="EU272">
        <v>25.2781</v>
      </c>
      <c r="EV272">
        <v>25.2451</v>
      </c>
      <c r="EW272">
        <v>37.2826</v>
      </c>
      <c r="EX272">
        <v>26.8481</v>
      </c>
      <c r="EY272">
        <v>100</v>
      </c>
      <c r="EZ272">
        <v>22.7839</v>
      </c>
      <c r="FA272">
        <v>864.23</v>
      </c>
      <c r="FB272">
        <v>20</v>
      </c>
      <c r="FC272">
        <v>102.335</v>
      </c>
      <c r="FD272">
        <v>102.108</v>
      </c>
    </row>
    <row r="273" spans="1:160">
      <c r="A273">
        <v>257</v>
      </c>
      <c r="B273">
        <v>1604418740.6</v>
      </c>
      <c r="C273">
        <v>511.5</v>
      </c>
      <c r="D273" t="s">
        <v>785</v>
      </c>
      <c r="E273" t="s">
        <v>786</v>
      </c>
      <c r="F273">
        <v>1604418740.6</v>
      </c>
      <c r="G273">
        <f>BY273*AE273*(BU273-BV273)/(100*BN273*(1000-AE273*BU273))</f>
        <v>0</v>
      </c>
      <c r="H273">
        <f>BY273*AE273*(BT273-BS273*(1000-AE273*BV273)/(1000-AE273*BU273))/(100*BN273)</f>
        <v>0</v>
      </c>
      <c r="I273">
        <f>BS273 - IF(AE273&gt;1, H273*BN273*100.0/(AG273*CG273), 0)</f>
        <v>0</v>
      </c>
      <c r="J273">
        <f>((P273-G273/2)*I273-H273)/(P273+G273/2)</f>
        <v>0</v>
      </c>
      <c r="K273">
        <f>J273*(BZ273+CA273)/1000.0</f>
        <v>0</v>
      </c>
      <c r="L273">
        <f>(BS273 - IF(AE273&gt;1, H273*BN273*100.0/(AG273*CG273), 0))*(BZ273+CA273)/1000.0</f>
        <v>0</v>
      </c>
      <c r="M273">
        <f>2.0/((1/O273-1/N273)+SIGN(O273)*SQRT((1/O273-1/N273)*(1/O273-1/N273) + 4*BO273/((BO273+1)*(BO273+1))*(2*1/O273*1/N273-1/N273*1/N273)))</f>
        <v>0</v>
      </c>
      <c r="N273">
        <f>IF(LEFT(BP273,1)&lt;&gt;"0",IF(LEFT(BP273,1)="1",3.0,BQ273),$D$5+$E$5*(CG273*BZ273/($K$5*1000))+$F$5*(CG273*BZ273/($K$5*1000))*MAX(MIN(BN273,$J$5),$I$5)*MAX(MIN(BN273,$J$5),$I$5)+$G$5*MAX(MIN(BN273,$J$5),$I$5)*(CG273*BZ273/($K$5*1000))+$H$5*(CG273*BZ273/($K$5*1000))*(CG273*BZ273/($K$5*1000)))</f>
        <v>0</v>
      </c>
      <c r="O273">
        <f>G273*(1000-(1000*0.61365*exp(17.502*S273/(240.97+S273))/(BZ273+CA273)+BU273)/2)/(1000*0.61365*exp(17.502*S273/(240.97+S273))/(BZ273+CA273)-BU273)</f>
        <v>0</v>
      </c>
      <c r="P273">
        <f>1/((BO273+1)/(M273/1.6)+1/(N273/1.37)) + BO273/((BO273+1)/(M273/1.6) + BO273/(N273/1.37))</f>
        <v>0</v>
      </c>
      <c r="Q273">
        <f>(BK273*BM273)</f>
        <v>0</v>
      </c>
      <c r="R273">
        <f>(CB273+(Q273+2*0.95*5.67E-8*(((CB273+$B$7)+273)^4-(CB273+273)^4)-44100*G273)/(1.84*29.3*N273+8*0.95*5.67E-8*(CB273+273)^3))</f>
        <v>0</v>
      </c>
      <c r="S273">
        <f>($C$7*CC273+$D$7*CD273+$E$7*R273)</f>
        <v>0</v>
      </c>
      <c r="T273">
        <f>0.61365*exp(17.502*S273/(240.97+S273))</f>
        <v>0</v>
      </c>
      <c r="U273">
        <f>(V273/W273*100)</f>
        <v>0</v>
      </c>
      <c r="V273">
        <f>BU273*(BZ273+CA273)/1000</f>
        <v>0</v>
      </c>
      <c r="W273">
        <f>0.61365*exp(17.502*CB273/(240.97+CB273))</f>
        <v>0</v>
      </c>
      <c r="X273">
        <f>(T273-BU273*(BZ273+CA273)/1000)</f>
        <v>0</v>
      </c>
      <c r="Y273">
        <f>(-G273*44100)</f>
        <v>0</v>
      </c>
      <c r="Z273">
        <f>2*29.3*N273*0.92*(CB273-S273)</f>
        <v>0</v>
      </c>
      <c r="AA273">
        <f>2*0.95*5.67E-8*(((CB273+$B$7)+273)^4-(S273+273)^4)</f>
        <v>0</v>
      </c>
      <c r="AB273">
        <f>Q273+AA273+Y273+Z273</f>
        <v>0</v>
      </c>
      <c r="AC273">
        <v>0</v>
      </c>
      <c r="AD273">
        <v>0</v>
      </c>
      <c r="AE273">
        <f>IF(AC273*$H$13&gt;=AG273,1.0,(AG273/(AG273-AC273*$H$13)))</f>
        <v>0</v>
      </c>
      <c r="AF273">
        <f>(AE273-1)*100</f>
        <v>0</v>
      </c>
      <c r="AG273">
        <f>MAX(0,($B$13+$C$13*CG273)/(1+$D$13*CG273)*BZ273/(CB273+273)*$E$13)</f>
        <v>0</v>
      </c>
      <c r="AH273" t="s">
        <v>271</v>
      </c>
      <c r="AI273" t="s">
        <v>271</v>
      </c>
      <c r="AJ273">
        <v>0</v>
      </c>
      <c r="AK273">
        <v>0</v>
      </c>
      <c r="AL273">
        <f>AK273-AJ273</f>
        <v>0</v>
      </c>
      <c r="AM273">
        <f>AL273/AK273</f>
        <v>0</v>
      </c>
      <c r="AN273">
        <v>0</v>
      </c>
      <c r="AO273" t="s">
        <v>271</v>
      </c>
      <c r="AP273" t="s">
        <v>271</v>
      </c>
      <c r="AQ273">
        <v>0</v>
      </c>
      <c r="AR273">
        <v>0</v>
      </c>
      <c r="AS273">
        <f>1-AQ273/AR273</f>
        <v>0</v>
      </c>
      <c r="AT273">
        <v>0.5</v>
      </c>
      <c r="AU273">
        <f>BK273</f>
        <v>0</v>
      </c>
      <c r="AV273">
        <f>H273</f>
        <v>0</v>
      </c>
      <c r="AW273">
        <f>AS273*AT273*AU273</f>
        <v>0</v>
      </c>
      <c r="AX273">
        <f>BC273/AR273</f>
        <v>0</v>
      </c>
      <c r="AY273">
        <f>(AV273-AN273)/AU273</f>
        <v>0</v>
      </c>
      <c r="AZ273">
        <f>(AK273-AR273)/AR273</f>
        <v>0</v>
      </c>
      <c r="BA273" t="s">
        <v>271</v>
      </c>
      <c r="BB273">
        <v>0</v>
      </c>
      <c r="BC273">
        <f>AR273-BB273</f>
        <v>0</v>
      </c>
      <c r="BD273">
        <f>(AR273-AQ273)/(AR273-BB273)</f>
        <v>0</v>
      </c>
      <c r="BE273">
        <f>(AK273-AR273)/(AK273-BB273)</f>
        <v>0</v>
      </c>
      <c r="BF273">
        <f>(AR273-AQ273)/(AR273-AJ273)</f>
        <v>0</v>
      </c>
      <c r="BG273">
        <f>(AK273-AR273)/(AK273-AJ273)</f>
        <v>0</v>
      </c>
      <c r="BH273">
        <f>(BD273*BB273/AQ273)</f>
        <v>0</v>
      </c>
      <c r="BI273">
        <f>(1-BH273)</f>
        <v>0</v>
      </c>
      <c r="BJ273">
        <f>$B$11*CH273+$C$11*CI273+$F$11*CJ273*(1-CM273)</f>
        <v>0</v>
      </c>
      <c r="BK273">
        <f>BJ273*BL273</f>
        <v>0</v>
      </c>
      <c r="BL273">
        <f>($B$11*$D$9+$C$11*$D$9+$F$11*((CW273+CO273)/MAX(CW273+CO273+CX273, 0.1)*$I$9+CX273/MAX(CW273+CO273+CX273, 0.1)*$J$9))/($B$11+$C$11+$F$11)</f>
        <v>0</v>
      </c>
      <c r="BM273">
        <f>($B$11*$K$9+$C$11*$K$9+$F$11*((CW273+CO273)/MAX(CW273+CO273+CX273, 0.1)*$P$9+CX273/MAX(CW273+CO273+CX273, 0.1)*$Q$9))/($B$11+$C$11+$F$11)</f>
        <v>0</v>
      </c>
      <c r="BN273">
        <v>6</v>
      </c>
      <c r="BO273">
        <v>0.5</v>
      </c>
      <c r="BP273" t="s">
        <v>272</v>
      </c>
      <c r="BQ273">
        <v>2</v>
      </c>
      <c r="BR273">
        <v>1604418740.6</v>
      </c>
      <c r="BS273">
        <v>810.239</v>
      </c>
      <c r="BT273">
        <v>859.524</v>
      </c>
      <c r="BU273">
        <v>21.6618</v>
      </c>
      <c r="BV273">
        <v>19.9597</v>
      </c>
      <c r="BW273">
        <v>810.093</v>
      </c>
      <c r="BX273">
        <v>21.3349</v>
      </c>
      <c r="BY273">
        <v>500.094</v>
      </c>
      <c r="BZ273">
        <v>100.531</v>
      </c>
      <c r="CA273">
        <v>0.100395</v>
      </c>
      <c r="CB273">
        <v>25.1579</v>
      </c>
      <c r="CC273">
        <v>25.0023</v>
      </c>
      <c r="CD273">
        <v>999.9</v>
      </c>
      <c r="CE273">
        <v>0</v>
      </c>
      <c r="CF273">
        <v>0</v>
      </c>
      <c r="CG273">
        <v>9998.75</v>
      </c>
      <c r="CH273">
        <v>0</v>
      </c>
      <c r="CI273">
        <v>1.06395</v>
      </c>
      <c r="CJ273">
        <v>1200.03</v>
      </c>
      <c r="CK273">
        <v>0.967003</v>
      </c>
      <c r="CL273">
        <v>0.0329973</v>
      </c>
      <c r="CM273">
        <v>0</v>
      </c>
      <c r="CN273">
        <v>2.966</v>
      </c>
      <c r="CO273">
        <v>0</v>
      </c>
      <c r="CP273">
        <v>10108.1</v>
      </c>
      <c r="CQ273">
        <v>11401.7</v>
      </c>
      <c r="CR273">
        <v>38</v>
      </c>
      <c r="CS273">
        <v>41.187</v>
      </c>
      <c r="CT273">
        <v>39.5</v>
      </c>
      <c r="CU273">
        <v>39.812</v>
      </c>
      <c r="CV273">
        <v>38.312</v>
      </c>
      <c r="CW273">
        <v>1160.43</v>
      </c>
      <c r="CX273">
        <v>39.6</v>
      </c>
      <c r="CY273">
        <v>0</v>
      </c>
      <c r="CZ273">
        <v>1604418740.3</v>
      </c>
      <c r="DA273">
        <v>0</v>
      </c>
      <c r="DB273">
        <v>2.57322</v>
      </c>
      <c r="DC273">
        <v>2.23223844967206</v>
      </c>
      <c r="DD273">
        <v>295.253846605782</v>
      </c>
      <c r="DE273">
        <v>10072.552</v>
      </c>
      <c r="DF273">
        <v>15</v>
      </c>
      <c r="DG273">
        <v>1604417947.1</v>
      </c>
      <c r="DH273" t="s">
        <v>273</v>
      </c>
      <c r="DI273">
        <v>1604417940.1</v>
      </c>
      <c r="DJ273">
        <v>1604417947.1</v>
      </c>
      <c r="DK273">
        <v>1</v>
      </c>
      <c r="DL273">
        <v>-0.134</v>
      </c>
      <c r="DM273">
        <v>0.013</v>
      </c>
      <c r="DN273">
        <v>0.037</v>
      </c>
      <c r="DO273">
        <v>0.31</v>
      </c>
      <c r="DP273">
        <v>420</v>
      </c>
      <c r="DQ273">
        <v>20</v>
      </c>
      <c r="DR273">
        <v>0.08</v>
      </c>
      <c r="DS273">
        <v>0.06</v>
      </c>
      <c r="DT273">
        <v>0</v>
      </c>
      <c r="DU273">
        <v>0</v>
      </c>
      <c r="DV273" t="s">
        <v>274</v>
      </c>
      <c r="DW273">
        <v>100</v>
      </c>
      <c r="DX273">
        <v>100</v>
      </c>
      <c r="DY273">
        <v>0.146</v>
      </c>
      <c r="DZ273">
        <v>0.3269</v>
      </c>
      <c r="EA273">
        <v>-0.278027610152098</v>
      </c>
      <c r="EB273">
        <v>0.00106189765250334</v>
      </c>
      <c r="EC273">
        <v>-8.23004791133579e-07</v>
      </c>
      <c r="ED273">
        <v>1.95222372915411e-10</v>
      </c>
      <c r="EE273">
        <v>0.0605696754882689</v>
      </c>
      <c r="EF273">
        <v>0.0242991256848972</v>
      </c>
      <c r="EG273">
        <v>-0.00102667963148939</v>
      </c>
      <c r="EH273">
        <v>2.21636158600722e-05</v>
      </c>
      <c r="EI273">
        <v>2</v>
      </c>
      <c r="EJ273">
        <v>2037</v>
      </c>
      <c r="EK273">
        <v>1</v>
      </c>
      <c r="EL273">
        <v>24</v>
      </c>
      <c r="EM273">
        <v>13.3</v>
      </c>
      <c r="EN273">
        <v>13.2</v>
      </c>
      <c r="EO273">
        <v>2</v>
      </c>
      <c r="EP273">
        <v>511.616</v>
      </c>
      <c r="EQ273">
        <v>528.164</v>
      </c>
      <c r="ER273">
        <v>22.7809</v>
      </c>
      <c r="ES273">
        <v>25.3923</v>
      </c>
      <c r="ET273">
        <v>29.9999</v>
      </c>
      <c r="EU273">
        <v>25.2771</v>
      </c>
      <c r="EV273">
        <v>25.2441</v>
      </c>
      <c r="EW273">
        <v>37.4288</v>
      </c>
      <c r="EX273">
        <v>26.8481</v>
      </c>
      <c r="EY273">
        <v>100</v>
      </c>
      <c r="EZ273">
        <v>22.7839</v>
      </c>
      <c r="FA273">
        <v>869.27</v>
      </c>
      <c r="FB273">
        <v>20</v>
      </c>
      <c r="FC273">
        <v>102.334</v>
      </c>
      <c r="FD273">
        <v>102.108</v>
      </c>
    </row>
    <row r="274" spans="1:160">
      <c r="A274">
        <v>258</v>
      </c>
      <c r="B274">
        <v>1604418742.6</v>
      </c>
      <c r="C274">
        <v>513.5</v>
      </c>
      <c r="D274" t="s">
        <v>787</v>
      </c>
      <c r="E274" t="s">
        <v>788</v>
      </c>
      <c r="F274">
        <v>1604418742.6</v>
      </c>
      <c r="G274">
        <f>BY274*AE274*(BU274-BV274)/(100*BN274*(1000-AE274*BU274))</f>
        <v>0</v>
      </c>
      <c r="H274">
        <f>BY274*AE274*(BT274-BS274*(1000-AE274*BV274)/(1000-AE274*BU274))/(100*BN274)</f>
        <v>0</v>
      </c>
      <c r="I274">
        <f>BS274 - IF(AE274&gt;1, H274*BN274*100.0/(AG274*CG274), 0)</f>
        <v>0</v>
      </c>
      <c r="J274">
        <f>((P274-G274/2)*I274-H274)/(P274+G274/2)</f>
        <v>0</v>
      </c>
      <c r="K274">
        <f>J274*(BZ274+CA274)/1000.0</f>
        <v>0</v>
      </c>
      <c r="L274">
        <f>(BS274 - IF(AE274&gt;1, H274*BN274*100.0/(AG274*CG274), 0))*(BZ274+CA274)/1000.0</f>
        <v>0</v>
      </c>
      <c r="M274">
        <f>2.0/((1/O274-1/N274)+SIGN(O274)*SQRT((1/O274-1/N274)*(1/O274-1/N274) + 4*BO274/((BO274+1)*(BO274+1))*(2*1/O274*1/N274-1/N274*1/N274)))</f>
        <v>0</v>
      </c>
      <c r="N274">
        <f>IF(LEFT(BP274,1)&lt;&gt;"0",IF(LEFT(BP274,1)="1",3.0,BQ274),$D$5+$E$5*(CG274*BZ274/($K$5*1000))+$F$5*(CG274*BZ274/($K$5*1000))*MAX(MIN(BN274,$J$5),$I$5)*MAX(MIN(BN274,$J$5),$I$5)+$G$5*MAX(MIN(BN274,$J$5),$I$5)*(CG274*BZ274/($K$5*1000))+$H$5*(CG274*BZ274/($K$5*1000))*(CG274*BZ274/($K$5*1000)))</f>
        <v>0</v>
      </c>
      <c r="O274">
        <f>G274*(1000-(1000*0.61365*exp(17.502*S274/(240.97+S274))/(BZ274+CA274)+BU274)/2)/(1000*0.61365*exp(17.502*S274/(240.97+S274))/(BZ274+CA274)-BU274)</f>
        <v>0</v>
      </c>
      <c r="P274">
        <f>1/((BO274+1)/(M274/1.6)+1/(N274/1.37)) + BO274/((BO274+1)/(M274/1.6) + BO274/(N274/1.37))</f>
        <v>0</v>
      </c>
      <c r="Q274">
        <f>(BK274*BM274)</f>
        <v>0</v>
      </c>
      <c r="R274">
        <f>(CB274+(Q274+2*0.95*5.67E-8*(((CB274+$B$7)+273)^4-(CB274+273)^4)-44100*G274)/(1.84*29.3*N274+8*0.95*5.67E-8*(CB274+273)^3))</f>
        <v>0</v>
      </c>
      <c r="S274">
        <f>($C$7*CC274+$D$7*CD274+$E$7*R274)</f>
        <v>0</v>
      </c>
      <c r="T274">
        <f>0.61365*exp(17.502*S274/(240.97+S274))</f>
        <v>0</v>
      </c>
      <c r="U274">
        <f>(V274/W274*100)</f>
        <v>0</v>
      </c>
      <c r="V274">
        <f>BU274*(BZ274+CA274)/1000</f>
        <v>0</v>
      </c>
      <c r="W274">
        <f>0.61365*exp(17.502*CB274/(240.97+CB274))</f>
        <v>0</v>
      </c>
      <c r="X274">
        <f>(T274-BU274*(BZ274+CA274)/1000)</f>
        <v>0</v>
      </c>
      <c r="Y274">
        <f>(-G274*44100)</f>
        <v>0</v>
      </c>
      <c r="Z274">
        <f>2*29.3*N274*0.92*(CB274-S274)</f>
        <v>0</v>
      </c>
      <c r="AA274">
        <f>2*0.95*5.67E-8*(((CB274+$B$7)+273)^4-(S274+273)^4)</f>
        <v>0</v>
      </c>
      <c r="AB274">
        <f>Q274+AA274+Y274+Z274</f>
        <v>0</v>
      </c>
      <c r="AC274">
        <v>0</v>
      </c>
      <c r="AD274">
        <v>0</v>
      </c>
      <c r="AE274">
        <f>IF(AC274*$H$13&gt;=AG274,1.0,(AG274/(AG274-AC274*$H$13)))</f>
        <v>0</v>
      </c>
      <c r="AF274">
        <f>(AE274-1)*100</f>
        <v>0</v>
      </c>
      <c r="AG274">
        <f>MAX(0,($B$13+$C$13*CG274)/(1+$D$13*CG274)*BZ274/(CB274+273)*$E$13)</f>
        <v>0</v>
      </c>
      <c r="AH274" t="s">
        <v>271</v>
      </c>
      <c r="AI274" t="s">
        <v>271</v>
      </c>
      <c r="AJ274">
        <v>0</v>
      </c>
      <c r="AK274">
        <v>0</v>
      </c>
      <c r="AL274">
        <f>AK274-AJ274</f>
        <v>0</v>
      </c>
      <c r="AM274">
        <f>AL274/AK274</f>
        <v>0</v>
      </c>
      <c r="AN274">
        <v>0</v>
      </c>
      <c r="AO274" t="s">
        <v>271</v>
      </c>
      <c r="AP274" t="s">
        <v>271</v>
      </c>
      <c r="AQ274">
        <v>0</v>
      </c>
      <c r="AR274">
        <v>0</v>
      </c>
      <c r="AS274">
        <f>1-AQ274/AR274</f>
        <v>0</v>
      </c>
      <c r="AT274">
        <v>0.5</v>
      </c>
      <c r="AU274">
        <f>BK274</f>
        <v>0</v>
      </c>
      <c r="AV274">
        <f>H274</f>
        <v>0</v>
      </c>
      <c r="AW274">
        <f>AS274*AT274*AU274</f>
        <v>0</v>
      </c>
      <c r="AX274">
        <f>BC274/AR274</f>
        <v>0</v>
      </c>
      <c r="AY274">
        <f>(AV274-AN274)/AU274</f>
        <v>0</v>
      </c>
      <c r="AZ274">
        <f>(AK274-AR274)/AR274</f>
        <v>0</v>
      </c>
      <c r="BA274" t="s">
        <v>271</v>
      </c>
      <c r="BB274">
        <v>0</v>
      </c>
      <c r="BC274">
        <f>AR274-BB274</f>
        <v>0</v>
      </c>
      <c r="BD274">
        <f>(AR274-AQ274)/(AR274-BB274)</f>
        <v>0</v>
      </c>
      <c r="BE274">
        <f>(AK274-AR274)/(AK274-BB274)</f>
        <v>0</v>
      </c>
      <c r="BF274">
        <f>(AR274-AQ274)/(AR274-AJ274)</f>
        <v>0</v>
      </c>
      <c r="BG274">
        <f>(AK274-AR274)/(AK274-AJ274)</f>
        <v>0</v>
      </c>
      <c r="BH274">
        <f>(BD274*BB274/AQ274)</f>
        <v>0</v>
      </c>
      <c r="BI274">
        <f>(1-BH274)</f>
        <v>0</v>
      </c>
      <c r="BJ274">
        <f>$B$11*CH274+$C$11*CI274+$F$11*CJ274*(1-CM274)</f>
        <v>0</v>
      </c>
      <c r="BK274">
        <f>BJ274*BL274</f>
        <v>0</v>
      </c>
      <c r="BL274">
        <f>($B$11*$D$9+$C$11*$D$9+$F$11*((CW274+CO274)/MAX(CW274+CO274+CX274, 0.1)*$I$9+CX274/MAX(CW274+CO274+CX274, 0.1)*$J$9))/($B$11+$C$11+$F$11)</f>
        <v>0</v>
      </c>
      <c r="BM274">
        <f>($B$11*$K$9+$C$11*$K$9+$F$11*((CW274+CO274)/MAX(CW274+CO274+CX274, 0.1)*$P$9+CX274/MAX(CW274+CO274+CX274, 0.1)*$Q$9))/($B$11+$C$11+$F$11)</f>
        <v>0</v>
      </c>
      <c r="BN274">
        <v>6</v>
      </c>
      <c r="BO274">
        <v>0.5</v>
      </c>
      <c r="BP274" t="s">
        <v>272</v>
      </c>
      <c r="BQ274">
        <v>2</v>
      </c>
      <c r="BR274">
        <v>1604418742.6</v>
      </c>
      <c r="BS274">
        <v>813.474</v>
      </c>
      <c r="BT274">
        <v>863.048</v>
      </c>
      <c r="BU274">
        <v>21.6611</v>
      </c>
      <c r="BV274">
        <v>19.961</v>
      </c>
      <c r="BW274">
        <v>813.327</v>
      </c>
      <c r="BX274">
        <v>21.3342</v>
      </c>
      <c r="BY274">
        <v>499.959</v>
      </c>
      <c r="BZ274">
        <v>100.53</v>
      </c>
      <c r="CA274">
        <v>0.0998032</v>
      </c>
      <c r="CB274">
        <v>25.1595</v>
      </c>
      <c r="CC274">
        <v>25.0035</v>
      </c>
      <c r="CD274">
        <v>999.9</v>
      </c>
      <c r="CE274">
        <v>0</v>
      </c>
      <c r="CF274">
        <v>0</v>
      </c>
      <c r="CG274">
        <v>9986.88</v>
      </c>
      <c r="CH274">
        <v>0</v>
      </c>
      <c r="CI274">
        <v>1.06395</v>
      </c>
      <c r="CJ274">
        <v>1200.03</v>
      </c>
      <c r="CK274">
        <v>0.967003</v>
      </c>
      <c r="CL274">
        <v>0.0329973</v>
      </c>
      <c r="CM274">
        <v>0</v>
      </c>
      <c r="CN274">
        <v>2.2948</v>
      </c>
      <c r="CO274">
        <v>0</v>
      </c>
      <c r="CP274">
        <v>10120.1</v>
      </c>
      <c r="CQ274">
        <v>11401.7</v>
      </c>
      <c r="CR274">
        <v>38</v>
      </c>
      <c r="CS274">
        <v>41.125</v>
      </c>
      <c r="CT274">
        <v>39.5</v>
      </c>
      <c r="CU274">
        <v>39.812</v>
      </c>
      <c r="CV274">
        <v>38.312</v>
      </c>
      <c r="CW274">
        <v>1160.43</v>
      </c>
      <c r="CX274">
        <v>39.6</v>
      </c>
      <c r="CY274">
        <v>0</v>
      </c>
      <c r="CZ274">
        <v>1604418742.7</v>
      </c>
      <c r="DA274">
        <v>0</v>
      </c>
      <c r="DB274">
        <v>2.62354</v>
      </c>
      <c r="DC274">
        <v>1.92555383154062</v>
      </c>
      <c r="DD274">
        <v>294.638461540906</v>
      </c>
      <c r="DE274">
        <v>10084.408</v>
      </c>
      <c r="DF274">
        <v>15</v>
      </c>
      <c r="DG274">
        <v>1604417947.1</v>
      </c>
      <c r="DH274" t="s">
        <v>273</v>
      </c>
      <c r="DI274">
        <v>1604417940.1</v>
      </c>
      <c r="DJ274">
        <v>1604417947.1</v>
      </c>
      <c r="DK274">
        <v>1</v>
      </c>
      <c r="DL274">
        <v>-0.134</v>
      </c>
      <c r="DM274">
        <v>0.013</v>
      </c>
      <c r="DN274">
        <v>0.037</v>
      </c>
      <c r="DO274">
        <v>0.31</v>
      </c>
      <c r="DP274">
        <v>420</v>
      </c>
      <c r="DQ274">
        <v>20</v>
      </c>
      <c r="DR274">
        <v>0.08</v>
      </c>
      <c r="DS274">
        <v>0.06</v>
      </c>
      <c r="DT274">
        <v>0</v>
      </c>
      <c r="DU274">
        <v>0</v>
      </c>
      <c r="DV274" t="s">
        <v>274</v>
      </c>
      <c r="DW274">
        <v>100</v>
      </c>
      <c r="DX274">
        <v>100</v>
      </c>
      <c r="DY274">
        <v>0.147</v>
      </c>
      <c r="DZ274">
        <v>0.3269</v>
      </c>
      <c r="EA274">
        <v>-0.278027610152098</v>
      </c>
      <c r="EB274">
        <v>0.00106189765250334</v>
      </c>
      <c r="EC274">
        <v>-8.23004791133579e-07</v>
      </c>
      <c r="ED274">
        <v>1.95222372915411e-10</v>
      </c>
      <c r="EE274">
        <v>0.0605696754882689</v>
      </c>
      <c r="EF274">
        <v>0.0242991256848972</v>
      </c>
      <c r="EG274">
        <v>-0.00102667963148939</v>
      </c>
      <c r="EH274">
        <v>2.21636158600722e-05</v>
      </c>
      <c r="EI274">
        <v>2</v>
      </c>
      <c r="EJ274">
        <v>2037</v>
      </c>
      <c r="EK274">
        <v>1</v>
      </c>
      <c r="EL274">
        <v>24</v>
      </c>
      <c r="EM274">
        <v>13.4</v>
      </c>
      <c r="EN274">
        <v>13.3</v>
      </c>
      <c r="EO274">
        <v>2</v>
      </c>
      <c r="EP274">
        <v>511.325</v>
      </c>
      <c r="EQ274">
        <v>528.43</v>
      </c>
      <c r="ER274">
        <v>22.781</v>
      </c>
      <c r="ES274">
        <v>25.3918</v>
      </c>
      <c r="ET274">
        <v>29.9999</v>
      </c>
      <c r="EU274">
        <v>25.2765</v>
      </c>
      <c r="EV274">
        <v>25.2439</v>
      </c>
      <c r="EW274">
        <v>37.5566</v>
      </c>
      <c r="EX274">
        <v>26.8481</v>
      </c>
      <c r="EY274">
        <v>100</v>
      </c>
      <c r="EZ274">
        <v>22.7839</v>
      </c>
      <c r="FA274">
        <v>874.3</v>
      </c>
      <c r="FB274">
        <v>20</v>
      </c>
      <c r="FC274">
        <v>102.334</v>
      </c>
      <c r="FD274">
        <v>102.108</v>
      </c>
    </row>
    <row r="275" spans="1:160">
      <c r="A275">
        <v>259</v>
      </c>
      <c r="B275">
        <v>1604418744.6</v>
      </c>
      <c r="C275">
        <v>515.5</v>
      </c>
      <c r="D275" t="s">
        <v>789</v>
      </c>
      <c r="E275" t="s">
        <v>790</v>
      </c>
      <c r="F275">
        <v>1604418744.6</v>
      </c>
      <c r="G275">
        <f>BY275*AE275*(BU275-BV275)/(100*BN275*(1000-AE275*BU275))</f>
        <v>0</v>
      </c>
      <c r="H275">
        <f>BY275*AE275*(BT275-BS275*(1000-AE275*BV275)/(1000-AE275*BU275))/(100*BN275)</f>
        <v>0</v>
      </c>
      <c r="I275">
        <f>BS275 - IF(AE275&gt;1, H275*BN275*100.0/(AG275*CG275), 0)</f>
        <v>0</v>
      </c>
      <c r="J275">
        <f>((P275-G275/2)*I275-H275)/(P275+G275/2)</f>
        <v>0</v>
      </c>
      <c r="K275">
        <f>J275*(BZ275+CA275)/1000.0</f>
        <v>0</v>
      </c>
      <c r="L275">
        <f>(BS275 - IF(AE275&gt;1, H275*BN275*100.0/(AG275*CG275), 0))*(BZ275+CA275)/1000.0</f>
        <v>0</v>
      </c>
      <c r="M275">
        <f>2.0/((1/O275-1/N275)+SIGN(O275)*SQRT((1/O275-1/N275)*(1/O275-1/N275) + 4*BO275/((BO275+1)*(BO275+1))*(2*1/O275*1/N275-1/N275*1/N275)))</f>
        <v>0</v>
      </c>
      <c r="N275">
        <f>IF(LEFT(BP275,1)&lt;&gt;"0",IF(LEFT(BP275,1)="1",3.0,BQ275),$D$5+$E$5*(CG275*BZ275/($K$5*1000))+$F$5*(CG275*BZ275/($K$5*1000))*MAX(MIN(BN275,$J$5),$I$5)*MAX(MIN(BN275,$J$5),$I$5)+$G$5*MAX(MIN(BN275,$J$5),$I$5)*(CG275*BZ275/($K$5*1000))+$H$5*(CG275*BZ275/($K$5*1000))*(CG275*BZ275/($K$5*1000)))</f>
        <v>0</v>
      </c>
      <c r="O275">
        <f>G275*(1000-(1000*0.61365*exp(17.502*S275/(240.97+S275))/(BZ275+CA275)+BU275)/2)/(1000*0.61365*exp(17.502*S275/(240.97+S275))/(BZ275+CA275)-BU275)</f>
        <v>0</v>
      </c>
      <c r="P275">
        <f>1/((BO275+1)/(M275/1.6)+1/(N275/1.37)) + BO275/((BO275+1)/(M275/1.6) + BO275/(N275/1.37))</f>
        <v>0</v>
      </c>
      <c r="Q275">
        <f>(BK275*BM275)</f>
        <v>0</v>
      </c>
      <c r="R275">
        <f>(CB275+(Q275+2*0.95*5.67E-8*(((CB275+$B$7)+273)^4-(CB275+273)^4)-44100*G275)/(1.84*29.3*N275+8*0.95*5.67E-8*(CB275+273)^3))</f>
        <v>0</v>
      </c>
      <c r="S275">
        <f>($C$7*CC275+$D$7*CD275+$E$7*R275)</f>
        <v>0</v>
      </c>
      <c r="T275">
        <f>0.61365*exp(17.502*S275/(240.97+S275))</f>
        <v>0</v>
      </c>
      <c r="U275">
        <f>(V275/W275*100)</f>
        <v>0</v>
      </c>
      <c r="V275">
        <f>BU275*(BZ275+CA275)/1000</f>
        <v>0</v>
      </c>
      <c r="W275">
        <f>0.61365*exp(17.502*CB275/(240.97+CB275))</f>
        <v>0</v>
      </c>
      <c r="X275">
        <f>(T275-BU275*(BZ275+CA275)/1000)</f>
        <v>0</v>
      </c>
      <c r="Y275">
        <f>(-G275*44100)</f>
        <v>0</v>
      </c>
      <c r="Z275">
        <f>2*29.3*N275*0.92*(CB275-S275)</f>
        <v>0</v>
      </c>
      <c r="AA275">
        <f>2*0.95*5.67E-8*(((CB275+$B$7)+273)^4-(S275+273)^4)</f>
        <v>0</v>
      </c>
      <c r="AB275">
        <f>Q275+AA275+Y275+Z275</f>
        <v>0</v>
      </c>
      <c r="AC275">
        <v>0</v>
      </c>
      <c r="AD275">
        <v>0</v>
      </c>
      <c r="AE275">
        <f>IF(AC275*$H$13&gt;=AG275,1.0,(AG275/(AG275-AC275*$H$13)))</f>
        <v>0</v>
      </c>
      <c r="AF275">
        <f>(AE275-1)*100</f>
        <v>0</v>
      </c>
      <c r="AG275">
        <f>MAX(0,($B$13+$C$13*CG275)/(1+$D$13*CG275)*BZ275/(CB275+273)*$E$13)</f>
        <v>0</v>
      </c>
      <c r="AH275" t="s">
        <v>271</v>
      </c>
      <c r="AI275" t="s">
        <v>271</v>
      </c>
      <c r="AJ275">
        <v>0</v>
      </c>
      <c r="AK275">
        <v>0</v>
      </c>
      <c r="AL275">
        <f>AK275-AJ275</f>
        <v>0</v>
      </c>
      <c r="AM275">
        <f>AL275/AK275</f>
        <v>0</v>
      </c>
      <c r="AN275">
        <v>0</v>
      </c>
      <c r="AO275" t="s">
        <v>271</v>
      </c>
      <c r="AP275" t="s">
        <v>271</v>
      </c>
      <c r="AQ275">
        <v>0</v>
      </c>
      <c r="AR275">
        <v>0</v>
      </c>
      <c r="AS275">
        <f>1-AQ275/AR275</f>
        <v>0</v>
      </c>
      <c r="AT275">
        <v>0.5</v>
      </c>
      <c r="AU275">
        <f>BK275</f>
        <v>0</v>
      </c>
      <c r="AV275">
        <f>H275</f>
        <v>0</v>
      </c>
      <c r="AW275">
        <f>AS275*AT275*AU275</f>
        <v>0</v>
      </c>
      <c r="AX275">
        <f>BC275/AR275</f>
        <v>0</v>
      </c>
      <c r="AY275">
        <f>(AV275-AN275)/AU275</f>
        <v>0</v>
      </c>
      <c r="AZ275">
        <f>(AK275-AR275)/AR275</f>
        <v>0</v>
      </c>
      <c r="BA275" t="s">
        <v>271</v>
      </c>
      <c r="BB275">
        <v>0</v>
      </c>
      <c r="BC275">
        <f>AR275-BB275</f>
        <v>0</v>
      </c>
      <c r="BD275">
        <f>(AR275-AQ275)/(AR275-BB275)</f>
        <v>0</v>
      </c>
      <c r="BE275">
        <f>(AK275-AR275)/(AK275-BB275)</f>
        <v>0</v>
      </c>
      <c r="BF275">
        <f>(AR275-AQ275)/(AR275-AJ275)</f>
        <v>0</v>
      </c>
      <c r="BG275">
        <f>(AK275-AR275)/(AK275-AJ275)</f>
        <v>0</v>
      </c>
      <c r="BH275">
        <f>(BD275*BB275/AQ275)</f>
        <v>0</v>
      </c>
      <c r="BI275">
        <f>(1-BH275)</f>
        <v>0</v>
      </c>
      <c r="BJ275">
        <f>$B$11*CH275+$C$11*CI275+$F$11*CJ275*(1-CM275)</f>
        <v>0</v>
      </c>
      <c r="BK275">
        <f>BJ275*BL275</f>
        <v>0</v>
      </c>
      <c r="BL275">
        <f>($B$11*$D$9+$C$11*$D$9+$F$11*((CW275+CO275)/MAX(CW275+CO275+CX275, 0.1)*$I$9+CX275/MAX(CW275+CO275+CX275, 0.1)*$J$9))/($B$11+$C$11+$F$11)</f>
        <v>0</v>
      </c>
      <c r="BM275">
        <f>($B$11*$K$9+$C$11*$K$9+$F$11*((CW275+CO275)/MAX(CW275+CO275+CX275, 0.1)*$P$9+CX275/MAX(CW275+CO275+CX275, 0.1)*$Q$9))/($B$11+$C$11+$F$11)</f>
        <v>0</v>
      </c>
      <c r="BN275">
        <v>6</v>
      </c>
      <c r="BO275">
        <v>0.5</v>
      </c>
      <c r="BP275" t="s">
        <v>272</v>
      </c>
      <c r="BQ275">
        <v>2</v>
      </c>
      <c r="BR275">
        <v>1604418744.6</v>
      </c>
      <c r="BS275">
        <v>816.729</v>
      </c>
      <c r="BT275">
        <v>866.374</v>
      </c>
      <c r="BU275">
        <v>21.661</v>
      </c>
      <c r="BV275">
        <v>19.9606</v>
      </c>
      <c r="BW275">
        <v>816.582</v>
      </c>
      <c r="BX275">
        <v>21.3341</v>
      </c>
      <c r="BY275">
        <v>500.011</v>
      </c>
      <c r="BZ275">
        <v>100.53</v>
      </c>
      <c r="CA275">
        <v>0.100061</v>
      </c>
      <c r="CB275">
        <v>25.1595</v>
      </c>
      <c r="CC275">
        <v>25.0017</v>
      </c>
      <c r="CD275">
        <v>999.9</v>
      </c>
      <c r="CE275">
        <v>0</v>
      </c>
      <c r="CF275">
        <v>0</v>
      </c>
      <c r="CG275">
        <v>9983.12</v>
      </c>
      <c r="CH275">
        <v>0</v>
      </c>
      <c r="CI275">
        <v>1.06395</v>
      </c>
      <c r="CJ275">
        <v>1200.03</v>
      </c>
      <c r="CK275">
        <v>0.967003</v>
      </c>
      <c r="CL275">
        <v>0.0329973</v>
      </c>
      <c r="CM275">
        <v>0</v>
      </c>
      <c r="CN275">
        <v>2.3546</v>
      </c>
      <c r="CO275">
        <v>0</v>
      </c>
      <c r="CP275">
        <v>10128.9</v>
      </c>
      <c r="CQ275">
        <v>11401.7</v>
      </c>
      <c r="CR275">
        <v>38</v>
      </c>
      <c r="CS275">
        <v>41.125</v>
      </c>
      <c r="CT275">
        <v>39.5</v>
      </c>
      <c r="CU275">
        <v>39.875</v>
      </c>
      <c r="CV275">
        <v>38.312</v>
      </c>
      <c r="CW275">
        <v>1160.43</v>
      </c>
      <c r="CX275">
        <v>39.6</v>
      </c>
      <c r="CY275">
        <v>0</v>
      </c>
      <c r="CZ275">
        <v>1604418744.5</v>
      </c>
      <c r="DA275">
        <v>0</v>
      </c>
      <c r="DB275">
        <v>2.64404615384615</v>
      </c>
      <c r="DC275">
        <v>0.987261528386669</v>
      </c>
      <c r="DD275">
        <v>292.611965452237</v>
      </c>
      <c r="DE275">
        <v>10091.9038461538</v>
      </c>
      <c r="DF275">
        <v>15</v>
      </c>
      <c r="DG275">
        <v>1604417947.1</v>
      </c>
      <c r="DH275" t="s">
        <v>273</v>
      </c>
      <c r="DI275">
        <v>1604417940.1</v>
      </c>
      <c r="DJ275">
        <v>1604417947.1</v>
      </c>
      <c r="DK275">
        <v>1</v>
      </c>
      <c r="DL275">
        <v>-0.134</v>
      </c>
      <c r="DM275">
        <v>0.013</v>
      </c>
      <c r="DN275">
        <v>0.037</v>
      </c>
      <c r="DO275">
        <v>0.31</v>
      </c>
      <c r="DP275">
        <v>420</v>
      </c>
      <c r="DQ275">
        <v>20</v>
      </c>
      <c r="DR275">
        <v>0.08</v>
      </c>
      <c r="DS275">
        <v>0.06</v>
      </c>
      <c r="DT275">
        <v>0</v>
      </c>
      <c r="DU275">
        <v>0</v>
      </c>
      <c r="DV275" t="s">
        <v>274</v>
      </c>
      <c r="DW275">
        <v>100</v>
      </c>
      <c r="DX275">
        <v>100</v>
      </c>
      <c r="DY275">
        <v>0.147</v>
      </c>
      <c r="DZ275">
        <v>0.3269</v>
      </c>
      <c r="EA275">
        <v>-0.278027610152098</v>
      </c>
      <c r="EB275">
        <v>0.00106189765250334</v>
      </c>
      <c r="EC275">
        <v>-8.23004791133579e-07</v>
      </c>
      <c r="ED275">
        <v>1.95222372915411e-10</v>
      </c>
      <c r="EE275">
        <v>0.0605696754882689</v>
      </c>
      <c r="EF275">
        <v>0.0242991256848972</v>
      </c>
      <c r="EG275">
        <v>-0.00102667963148939</v>
      </c>
      <c r="EH275">
        <v>2.21636158600722e-05</v>
      </c>
      <c r="EI275">
        <v>2</v>
      </c>
      <c r="EJ275">
        <v>2037</v>
      </c>
      <c r="EK275">
        <v>1</v>
      </c>
      <c r="EL275">
        <v>24</v>
      </c>
      <c r="EM275">
        <v>13.4</v>
      </c>
      <c r="EN275">
        <v>13.3</v>
      </c>
      <c r="EO275">
        <v>2</v>
      </c>
      <c r="EP275">
        <v>511.493</v>
      </c>
      <c r="EQ275">
        <v>528.421</v>
      </c>
      <c r="ER275">
        <v>22.7814</v>
      </c>
      <c r="ES275">
        <v>25.3913</v>
      </c>
      <c r="ET275">
        <v>29.9998</v>
      </c>
      <c r="EU275">
        <v>25.276</v>
      </c>
      <c r="EV275">
        <v>25.243</v>
      </c>
      <c r="EW275">
        <v>37.6376</v>
      </c>
      <c r="EX275">
        <v>26.8481</v>
      </c>
      <c r="EY275">
        <v>100</v>
      </c>
      <c r="EZ275">
        <v>22.7825</v>
      </c>
      <c r="FA275">
        <v>874.3</v>
      </c>
      <c r="FB275">
        <v>20</v>
      </c>
      <c r="FC275">
        <v>102.335</v>
      </c>
      <c r="FD275">
        <v>102.108</v>
      </c>
    </row>
    <row r="276" spans="1:160">
      <c r="A276">
        <v>260</v>
      </c>
      <c r="B276">
        <v>1604418746.6</v>
      </c>
      <c r="C276">
        <v>517.5</v>
      </c>
      <c r="D276" t="s">
        <v>791</v>
      </c>
      <c r="E276" t="s">
        <v>792</v>
      </c>
      <c r="F276">
        <v>1604418746.6</v>
      </c>
      <c r="G276">
        <f>BY276*AE276*(BU276-BV276)/(100*BN276*(1000-AE276*BU276))</f>
        <v>0</v>
      </c>
      <c r="H276">
        <f>BY276*AE276*(BT276-BS276*(1000-AE276*BV276)/(1000-AE276*BU276))/(100*BN276)</f>
        <v>0</v>
      </c>
      <c r="I276">
        <f>BS276 - IF(AE276&gt;1, H276*BN276*100.0/(AG276*CG276), 0)</f>
        <v>0</v>
      </c>
      <c r="J276">
        <f>((P276-G276/2)*I276-H276)/(P276+G276/2)</f>
        <v>0</v>
      </c>
      <c r="K276">
        <f>J276*(BZ276+CA276)/1000.0</f>
        <v>0</v>
      </c>
      <c r="L276">
        <f>(BS276 - IF(AE276&gt;1, H276*BN276*100.0/(AG276*CG276), 0))*(BZ276+CA276)/1000.0</f>
        <v>0</v>
      </c>
      <c r="M276">
        <f>2.0/((1/O276-1/N276)+SIGN(O276)*SQRT((1/O276-1/N276)*(1/O276-1/N276) + 4*BO276/((BO276+1)*(BO276+1))*(2*1/O276*1/N276-1/N276*1/N276)))</f>
        <v>0</v>
      </c>
      <c r="N276">
        <f>IF(LEFT(BP276,1)&lt;&gt;"0",IF(LEFT(BP276,1)="1",3.0,BQ276),$D$5+$E$5*(CG276*BZ276/($K$5*1000))+$F$5*(CG276*BZ276/($K$5*1000))*MAX(MIN(BN276,$J$5),$I$5)*MAX(MIN(BN276,$J$5),$I$5)+$G$5*MAX(MIN(BN276,$J$5),$I$5)*(CG276*BZ276/($K$5*1000))+$H$5*(CG276*BZ276/($K$5*1000))*(CG276*BZ276/($K$5*1000)))</f>
        <v>0</v>
      </c>
      <c r="O276">
        <f>G276*(1000-(1000*0.61365*exp(17.502*S276/(240.97+S276))/(BZ276+CA276)+BU276)/2)/(1000*0.61365*exp(17.502*S276/(240.97+S276))/(BZ276+CA276)-BU276)</f>
        <v>0</v>
      </c>
      <c r="P276">
        <f>1/((BO276+1)/(M276/1.6)+1/(N276/1.37)) + BO276/((BO276+1)/(M276/1.6) + BO276/(N276/1.37))</f>
        <v>0</v>
      </c>
      <c r="Q276">
        <f>(BK276*BM276)</f>
        <v>0</v>
      </c>
      <c r="R276">
        <f>(CB276+(Q276+2*0.95*5.67E-8*(((CB276+$B$7)+273)^4-(CB276+273)^4)-44100*G276)/(1.84*29.3*N276+8*0.95*5.67E-8*(CB276+273)^3))</f>
        <v>0</v>
      </c>
      <c r="S276">
        <f>($C$7*CC276+$D$7*CD276+$E$7*R276)</f>
        <v>0</v>
      </c>
      <c r="T276">
        <f>0.61365*exp(17.502*S276/(240.97+S276))</f>
        <v>0</v>
      </c>
      <c r="U276">
        <f>(V276/W276*100)</f>
        <v>0</v>
      </c>
      <c r="V276">
        <f>BU276*(BZ276+CA276)/1000</f>
        <v>0</v>
      </c>
      <c r="W276">
        <f>0.61365*exp(17.502*CB276/(240.97+CB276))</f>
        <v>0</v>
      </c>
      <c r="X276">
        <f>(T276-BU276*(BZ276+CA276)/1000)</f>
        <v>0</v>
      </c>
      <c r="Y276">
        <f>(-G276*44100)</f>
        <v>0</v>
      </c>
      <c r="Z276">
        <f>2*29.3*N276*0.92*(CB276-S276)</f>
        <v>0</v>
      </c>
      <c r="AA276">
        <f>2*0.95*5.67E-8*(((CB276+$B$7)+273)^4-(S276+273)^4)</f>
        <v>0</v>
      </c>
      <c r="AB276">
        <f>Q276+AA276+Y276+Z276</f>
        <v>0</v>
      </c>
      <c r="AC276">
        <v>0</v>
      </c>
      <c r="AD276">
        <v>0</v>
      </c>
      <c r="AE276">
        <f>IF(AC276*$H$13&gt;=AG276,1.0,(AG276/(AG276-AC276*$H$13)))</f>
        <v>0</v>
      </c>
      <c r="AF276">
        <f>(AE276-1)*100</f>
        <v>0</v>
      </c>
      <c r="AG276">
        <f>MAX(0,($B$13+$C$13*CG276)/(1+$D$13*CG276)*BZ276/(CB276+273)*$E$13)</f>
        <v>0</v>
      </c>
      <c r="AH276" t="s">
        <v>271</v>
      </c>
      <c r="AI276" t="s">
        <v>271</v>
      </c>
      <c r="AJ276">
        <v>0</v>
      </c>
      <c r="AK276">
        <v>0</v>
      </c>
      <c r="AL276">
        <f>AK276-AJ276</f>
        <v>0</v>
      </c>
      <c r="AM276">
        <f>AL276/AK276</f>
        <v>0</v>
      </c>
      <c r="AN276">
        <v>0</v>
      </c>
      <c r="AO276" t="s">
        <v>271</v>
      </c>
      <c r="AP276" t="s">
        <v>271</v>
      </c>
      <c r="AQ276">
        <v>0</v>
      </c>
      <c r="AR276">
        <v>0</v>
      </c>
      <c r="AS276">
        <f>1-AQ276/AR276</f>
        <v>0</v>
      </c>
      <c r="AT276">
        <v>0.5</v>
      </c>
      <c r="AU276">
        <f>BK276</f>
        <v>0</v>
      </c>
      <c r="AV276">
        <f>H276</f>
        <v>0</v>
      </c>
      <c r="AW276">
        <f>AS276*AT276*AU276</f>
        <v>0</v>
      </c>
      <c r="AX276">
        <f>BC276/AR276</f>
        <v>0</v>
      </c>
      <c r="AY276">
        <f>(AV276-AN276)/AU276</f>
        <v>0</v>
      </c>
      <c r="AZ276">
        <f>(AK276-AR276)/AR276</f>
        <v>0</v>
      </c>
      <c r="BA276" t="s">
        <v>271</v>
      </c>
      <c r="BB276">
        <v>0</v>
      </c>
      <c r="BC276">
        <f>AR276-BB276</f>
        <v>0</v>
      </c>
      <c r="BD276">
        <f>(AR276-AQ276)/(AR276-BB276)</f>
        <v>0</v>
      </c>
      <c r="BE276">
        <f>(AK276-AR276)/(AK276-BB276)</f>
        <v>0</v>
      </c>
      <c r="BF276">
        <f>(AR276-AQ276)/(AR276-AJ276)</f>
        <v>0</v>
      </c>
      <c r="BG276">
        <f>(AK276-AR276)/(AK276-AJ276)</f>
        <v>0</v>
      </c>
      <c r="BH276">
        <f>(BD276*BB276/AQ276)</f>
        <v>0</v>
      </c>
      <c r="BI276">
        <f>(1-BH276)</f>
        <v>0</v>
      </c>
      <c r="BJ276">
        <f>$B$11*CH276+$C$11*CI276+$F$11*CJ276*(1-CM276)</f>
        <v>0</v>
      </c>
      <c r="BK276">
        <f>BJ276*BL276</f>
        <v>0</v>
      </c>
      <c r="BL276">
        <f>($B$11*$D$9+$C$11*$D$9+$F$11*((CW276+CO276)/MAX(CW276+CO276+CX276, 0.1)*$I$9+CX276/MAX(CW276+CO276+CX276, 0.1)*$J$9))/($B$11+$C$11+$F$11)</f>
        <v>0</v>
      </c>
      <c r="BM276">
        <f>($B$11*$K$9+$C$11*$K$9+$F$11*((CW276+CO276)/MAX(CW276+CO276+CX276, 0.1)*$P$9+CX276/MAX(CW276+CO276+CX276, 0.1)*$Q$9))/($B$11+$C$11+$F$11)</f>
        <v>0</v>
      </c>
      <c r="BN276">
        <v>6</v>
      </c>
      <c r="BO276">
        <v>0.5</v>
      </c>
      <c r="BP276" t="s">
        <v>272</v>
      </c>
      <c r="BQ276">
        <v>2</v>
      </c>
      <c r="BR276">
        <v>1604418746.6</v>
      </c>
      <c r="BS276">
        <v>819.966</v>
      </c>
      <c r="BT276">
        <v>869.623</v>
      </c>
      <c r="BU276">
        <v>21.6628</v>
      </c>
      <c r="BV276">
        <v>19.96</v>
      </c>
      <c r="BW276">
        <v>819.82</v>
      </c>
      <c r="BX276">
        <v>21.3359</v>
      </c>
      <c r="BY276">
        <v>500.041</v>
      </c>
      <c r="BZ276">
        <v>100.529</v>
      </c>
      <c r="CA276">
        <v>0.0999948</v>
      </c>
      <c r="CB276">
        <v>25.1584</v>
      </c>
      <c r="CC276">
        <v>24.9968</v>
      </c>
      <c r="CD276">
        <v>999.9</v>
      </c>
      <c r="CE276">
        <v>0</v>
      </c>
      <c r="CF276">
        <v>0</v>
      </c>
      <c r="CG276">
        <v>10007.5</v>
      </c>
      <c r="CH276">
        <v>0</v>
      </c>
      <c r="CI276">
        <v>1.06395</v>
      </c>
      <c r="CJ276">
        <v>1199.74</v>
      </c>
      <c r="CK276">
        <v>0.966994</v>
      </c>
      <c r="CL276">
        <v>0.0330056</v>
      </c>
      <c r="CM276">
        <v>0</v>
      </c>
      <c r="CN276">
        <v>2.4157</v>
      </c>
      <c r="CO276">
        <v>0</v>
      </c>
      <c r="CP276">
        <v>10134.5</v>
      </c>
      <c r="CQ276">
        <v>11398.9</v>
      </c>
      <c r="CR276">
        <v>38</v>
      </c>
      <c r="CS276">
        <v>41.125</v>
      </c>
      <c r="CT276">
        <v>39.5</v>
      </c>
      <c r="CU276">
        <v>39.812</v>
      </c>
      <c r="CV276">
        <v>38.312</v>
      </c>
      <c r="CW276">
        <v>1160.14</v>
      </c>
      <c r="CX276">
        <v>39.6</v>
      </c>
      <c r="CY276">
        <v>0</v>
      </c>
      <c r="CZ276">
        <v>1604418746.3</v>
      </c>
      <c r="DA276">
        <v>0</v>
      </c>
      <c r="DB276">
        <v>2.655028</v>
      </c>
      <c r="DC276">
        <v>0.202492298537928</v>
      </c>
      <c r="DD276">
        <v>290.246154336586</v>
      </c>
      <c r="DE276">
        <v>10102.08</v>
      </c>
      <c r="DF276">
        <v>15</v>
      </c>
      <c r="DG276">
        <v>1604417947.1</v>
      </c>
      <c r="DH276" t="s">
        <v>273</v>
      </c>
      <c r="DI276">
        <v>1604417940.1</v>
      </c>
      <c r="DJ276">
        <v>1604417947.1</v>
      </c>
      <c r="DK276">
        <v>1</v>
      </c>
      <c r="DL276">
        <v>-0.134</v>
      </c>
      <c r="DM276">
        <v>0.013</v>
      </c>
      <c r="DN276">
        <v>0.037</v>
      </c>
      <c r="DO276">
        <v>0.31</v>
      </c>
      <c r="DP276">
        <v>420</v>
      </c>
      <c r="DQ276">
        <v>20</v>
      </c>
      <c r="DR276">
        <v>0.08</v>
      </c>
      <c r="DS276">
        <v>0.06</v>
      </c>
      <c r="DT276">
        <v>0</v>
      </c>
      <c r="DU276">
        <v>0</v>
      </c>
      <c r="DV276" t="s">
        <v>274</v>
      </c>
      <c r="DW276">
        <v>100</v>
      </c>
      <c r="DX276">
        <v>100</v>
      </c>
      <c r="DY276">
        <v>0.146</v>
      </c>
      <c r="DZ276">
        <v>0.3269</v>
      </c>
      <c r="EA276">
        <v>-0.278027610152098</v>
      </c>
      <c r="EB276">
        <v>0.00106189765250334</v>
      </c>
      <c r="EC276">
        <v>-8.23004791133579e-07</v>
      </c>
      <c r="ED276">
        <v>1.95222372915411e-10</v>
      </c>
      <c r="EE276">
        <v>0.0605696754882689</v>
      </c>
      <c r="EF276">
        <v>0.0242991256848972</v>
      </c>
      <c r="EG276">
        <v>-0.00102667963148939</v>
      </c>
      <c r="EH276">
        <v>2.21636158600722e-05</v>
      </c>
      <c r="EI276">
        <v>2</v>
      </c>
      <c r="EJ276">
        <v>2037</v>
      </c>
      <c r="EK276">
        <v>1</v>
      </c>
      <c r="EL276">
        <v>24</v>
      </c>
      <c r="EM276">
        <v>13.4</v>
      </c>
      <c r="EN276">
        <v>13.3</v>
      </c>
      <c r="EO276">
        <v>2</v>
      </c>
      <c r="EP276">
        <v>511.641</v>
      </c>
      <c r="EQ276">
        <v>528.334</v>
      </c>
      <c r="ER276">
        <v>22.7815</v>
      </c>
      <c r="ES276">
        <v>25.3902</v>
      </c>
      <c r="ET276">
        <v>29.9998</v>
      </c>
      <c r="EU276">
        <v>25.2749</v>
      </c>
      <c r="EV276">
        <v>25.242</v>
      </c>
      <c r="EW276">
        <v>37.7675</v>
      </c>
      <c r="EX276">
        <v>26.8481</v>
      </c>
      <c r="EY276">
        <v>100</v>
      </c>
      <c r="EZ276">
        <v>22.7825</v>
      </c>
      <c r="FA276">
        <v>879.35</v>
      </c>
      <c r="FB276">
        <v>20</v>
      </c>
      <c r="FC276">
        <v>102.336</v>
      </c>
      <c r="FD276">
        <v>102.109</v>
      </c>
    </row>
    <row r="277" spans="1:160">
      <c r="A277">
        <v>261</v>
      </c>
      <c r="B277">
        <v>1604418748.6</v>
      </c>
      <c r="C277">
        <v>519.5</v>
      </c>
      <c r="D277" t="s">
        <v>793</v>
      </c>
      <c r="E277" t="s">
        <v>794</v>
      </c>
      <c r="F277">
        <v>1604418748.6</v>
      </c>
      <c r="G277">
        <f>BY277*AE277*(BU277-BV277)/(100*BN277*(1000-AE277*BU277))</f>
        <v>0</v>
      </c>
      <c r="H277">
        <f>BY277*AE277*(BT277-BS277*(1000-AE277*BV277)/(1000-AE277*BU277))/(100*BN277)</f>
        <v>0</v>
      </c>
      <c r="I277">
        <f>BS277 - IF(AE277&gt;1, H277*BN277*100.0/(AG277*CG277), 0)</f>
        <v>0</v>
      </c>
      <c r="J277">
        <f>((P277-G277/2)*I277-H277)/(P277+G277/2)</f>
        <v>0</v>
      </c>
      <c r="K277">
        <f>J277*(BZ277+CA277)/1000.0</f>
        <v>0</v>
      </c>
      <c r="L277">
        <f>(BS277 - IF(AE277&gt;1, H277*BN277*100.0/(AG277*CG277), 0))*(BZ277+CA277)/1000.0</f>
        <v>0</v>
      </c>
      <c r="M277">
        <f>2.0/((1/O277-1/N277)+SIGN(O277)*SQRT((1/O277-1/N277)*(1/O277-1/N277) + 4*BO277/((BO277+1)*(BO277+1))*(2*1/O277*1/N277-1/N277*1/N277)))</f>
        <v>0</v>
      </c>
      <c r="N277">
        <f>IF(LEFT(BP277,1)&lt;&gt;"0",IF(LEFT(BP277,1)="1",3.0,BQ277),$D$5+$E$5*(CG277*BZ277/($K$5*1000))+$F$5*(CG277*BZ277/($K$5*1000))*MAX(MIN(BN277,$J$5),$I$5)*MAX(MIN(BN277,$J$5),$I$5)+$G$5*MAX(MIN(BN277,$J$5),$I$5)*(CG277*BZ277/($K$5*1000))+$H$5*(CG277*BZ277/($K$5*1000))*(CG277*BZ277/($K$5*1000)))</f>
        <v>0</v>
      </c>
      <c r="O277">
        <f>G277*(1000-(1000*0.61365*exp(17.502*S277/(240.97+S277))/(BZ277+CA277)+BU277)/2)/(1000*0.61365*exp(17.502*S277/(240.97+S277))/(BZ277+CA277)-BU277)</f>
        <v>0</v>
      </c>
      <c r="P277">
        <f>1/((BO277+1)/(M277/1.6)+1/(N277/1.37)) + BO277/((BO277+1)/(M277/1.6) + BO277/(N277/1.37))</f>
        <v>0</v>
      </c>
      <c r="Q277">
        <f>(BK277*BM277)</f>
        <v>0</v>
      </c>
      <c r="R277">
        <f>(CB277+(Q277+2*0.95*5.67E-8*(((CB277+$B$7)+273)^4-(CB277+273)^4)-44100*G277)/(1.84*29.3*N277+8*0.95*5.67E-8*(CB277+273)^3))</f>
        <v>0</v>
      </c>
      <c r="S277">
        <f>($C$7*CC277+$D$7*CD277+$E$7*R277)</f>
        <v>0</v>
      </c>
      <c r="T277">
        <f>0.61365*exp(17.502*S277/(240.97+S277))</f>
        <v>0</v>
      </c>
      <c r="U277">
        <f>(V277/W277*100)</f>
        <v>0</v>
      </c>
      <c r="V277">
        <f>BU277*(BZ277+CA277)/1000</f>
        <v>0</v>
      </c>
      <c r="W277">
        <f>0.61365*exp(17.502*CB277/(240.97+CB277))</f>
        <v>0</v>
      </c>
      <c r="X277">
        <f>(T277-BU277*(BZ277+CA277)/1000)</f>
        <v>0</v>
      </c>
      <c r="Y277">
        <f>(-G277*44100)</f>
        <v>0</v>
      </c>
      <c r="Z277">
        <f>2*29.3*N277*0.92*(CB277-S277)</f>
        <v>0</v>
      </c>
      <c r="AA277">
        <f>2*0.95*5.67E-8*(((CB277+$B$7)+273)^4-(S277+273)^4)</f>
        <v>0</v>
      </c>
      <c r="AB277">
        <f>Q277+AA277+Y277+Z277</f>
        <v>0</v>
      </c>
      <c r="AC277">
        <v>0</v>
      </c>
      <c r="AD277">
        <v>0</v>
      </c>
      <c r="AE277">
        <f>IF(AC277*$H$13&gt;=AG277,1.0,(AG277/(AG277-AC277*$H$13)))</f>
        <v>0</v>
      </c>
      <c r="AF277">
        <f>(AE277-1)*100</f>
        <v>0</v>
      </c>
      <c r="AG277">
        <f>MAX(0,($B$13+$C$13*CG277)/(1+$D$13*CG277)*BZ277/(CB277+273)*$E$13)</f>
        <v>0</v>
      </c>
      <c r="AH277" t="s">
        <v>271</v>
      </c>
      <c r="AI277" t="s">
        <v>271</v>
      </c>
      <c r="AJ277">
        <v>0</v>
      </c>
      <c r="AK277">
        <v>0</v>
      </c>
      <c r="AL277">
        <f>AK277-AJ277</f>
        <v>0</v>
      </c>
      <c r="AM277">
        <f>AL277/AK277</f>
        <v>0</v>
      </c>
      <c r="AN277">
        <v>0</v>
      </c>
      <c r="AO277" t="s">
        <v>271</v>
      </c>
      <c r="AP277" t="s">
        <v>271</v>
      </c>
      <c r="AQ277">
        <v>0</v>
      </c>
      <c r="AR277">
        <v>0</v>
      </c>
      <c r="AS277">
        <f>1-AQ277/AR277</f>
        <v>0</v>
      </c>
      <c r="AT277">
        <v>0.5</v>
      </c>
      <c r="AU277">
        <f>BK277</f>
        <v>0</v>
      </c>
      <c r="AV277">
        <f>H277</f>
        <v>0</v>
      </c>
      <c r="AW277">
        <f>AS277*AT277*AU277</f>
        <v>0</v>
      </c>
      <c r="AX277">
        <f>BC277/AR277</f>
        <v>0</v>
      </c>
      <c r="AY277">
        <f>(AV277-AN277)/AU277</f>
        <v>0</v>
      </c>
      <c r="AZ277">
        <f>(AK277-AR277)/AR277</f>
        <v>0</v>
      </c>
      <c r="BA277" t="s">
        <v>271</v>
      </c>
      <c r="BB277">
        <v>0</v>
      </c>
      <c r="BC277">
        <f>AR277-BB277</f>
        <v>0</v>
      </c>
      <c r="BD277">
        <f>(AR277-AQ277)/(AR277-BB277)</f>
        <v>0</v>
      </c>
      <c r="BE277">
        <f>(AK277-AR277)/(AK277-BB277)</f>
        <v>0</v>
      </c>
      <c r="BF277">
        <f>(AR277-AQ277)/(AR277-AJ277)</f>
        <v>0</v>
      </c>
      <c r="BG277">
        <f>(AK277-AR277)/(AK277-AJ277)</f>
        <v>0</v>
      </c>
      <c r="BH277">
        <f>(BD277*BB277/AQ277)</f>
        <v>0</v>
      </c>
      <c r="BI277">
        <f>(1-BH277)</f>
        <v>0</v>
      </c>
      <c r="BJ277">
        <f>$B$11*CH277+$C$11*CI277+$F$11*CJ277*(1-CM277)</f>
        <v>0</v>
      </c>
      <c r="BK277">
        <f>BJ277*BL277</f>
        <v>0</v>
      </c>
      <c r="BL277">
        <f>($B$11*$D$9+$C$11*$D$9+$F$11*((CW277+CO277)/MAX(CW277+CO277+CX277, 0.1)*$I$9+CX277/MAX(CW277+CO277+CX277, 0.1)*$J$9))/($B$11+$C$11+$F$11)</f>
        <v>0</v>
      </c>
      <c r="BM277">
        <f>($B$11*$K$9+$C$11*$K$9+$F$11*((CW277+CO277)/MAX(CW277+CO277+CX277, 0.1)*$P$9+CX277/MAX(CW277+CO277+CX277, 0.1)*$Q$9))/($B$11+$C$11+$F$11)</f>
        <v>0</v>
      </c>
      <c r="BN277">
        <v>6</v>
      </c>
      <c r="BO277">
        <v>0.5</v>
      </c>
      <c r="BP277" t="s">
        <v>272</v>
      </c>
      <c r="BQ277">
        <v>2</v>
      </c>
      <c r="BR277">
        <v>1604418748.6</v>
      </c>
      <c r="BS277">
        <v>823.178</v>
      </c>
      <c r="BT277">
        <v>872.688</v>
      </c>
      <c r="BU277">
        <v>21.6629</v>
      </c>
      <c r="BV277">
        <v>19.96</v>
      </c>
      <c r="BW277">
        <v>823.03</v>
      </c>
      <c r="BX277">
        <v>21.336</v>
      </c>
      <c r="BY277">
        <v>499.939</v>
      </c>
      <c r="BZ277">
        <v>100.53</v>
      </c>
      <c r="CA277">
        <v>0.0996529</v>
      </c>
      <c r="CB277">
        <v>25.1579</v>
      </c>
      <c r="CC277">
        <v>24.9943</v>
      </c>
      <c r="CD277">
        <v>999.9</v>
      </c>
      <c r="CE277">
        <v>0</v>
      </c>
      <c r="CF277">
        <v>0</v>
      </c>
      <c r="CG277">
        <v>10016.2</v>
      </c>
      <c r="CH277">
        <v>0</v>
      </c>
      <c r="CI277">
        <v>1.06395</v>
      </c>
      <c r="CJ277">
        <v>1200.03</v>
      </c>
      <c r="CK277">
        <v>0.967003</v>
      </c>
      <c r="CL277">
        <v>0.0329973</v>
      </c>
      <c r="CM277">
        <v>0</v>
      </c>
      <c r="CN277">
        <v>3.1224</v>
      </c>
      <c r="CO277">
        <v>0</v>
      </c>
      <c r="CP277">
        <v>10148.7</v>
      </c>
      <c r="CQ277">
        <v>11401.7</v>
      </c>
      <c r="CR277">
        <v>38</v>
      </c>
      <c r="CS277">
        <v>41.125</v>
      </c>
      <c r="CT277">
        <v>39.5</v>
      </c>
      <c r="CU277">
        <v>39.812</v>
      </c>
      <c r="CV277">
        <v>38.312</v>
      </c>
      <c r="CW277">
        <v>1160.43</v>
      </c>
      <c r="CX277">
        <v>39.6</v>
      </c>
      <c r="CY277">
        <v>0</v>
      </c>
      <c r="CZ277">
        <v>1604418748.7</v>
      </c>
      <c r="DA277">
        <v>0</v>
      </c>
      <c r="DB277">
        <v>2.688588</v>
      </c>
      <c r="DC277">
        <v>0.156784611160941</v>
      </c>
      <c r="DD277">
        <v>292.700000047661</v>
      </c>
      <c r="DE277">
        <v>10113.752</v>
      </c>
      <c r="DF277">
        <v>15</v>
      </c>
      <c r="DG277">
        <v>1604417947.1</v>
      </c>
      <c r="DH277" t="s">
        <v>273</v>
      </c>
      <c r="DI277">
        <v>1604417940.1</v>
      </c>
      <c r="DJ277">
        <v>1604417947.1</v>
      </c>
      <c r="DK277">
        <v>1</v>
      </c>
      <c r="DL277">
        <v>-0.134</v>
      </c>
      <c r="DM277">
        <v>0.013</v>
      </c>
      <c r="DN277">
        <v>0.037</v>
      </c>
      <c r="DO277">
        <v>0.31</v>
      </c>
      <c r="DP277">
        <v>420</v>
      </c>
      <c r="DQ277">
        <v>20</v>
      </c>
      <c r="DR277">
        <v>0.08</v>
      </c>
      <c r="DS277">
        <v>0.06</v>
      </c>
      <c r="DT277">
        <v>0</v>
      </c>
      <c r="DU277">
        <v>0</v>
      </c>
      <c r="DV277" t="s">
        <v>274</v>
      </c>
      <c r="DW277">
        <v>100</v>
      </c>
      <c r="DX277">
        <v>100</v>
      </c>
      <c r="DY277">
        <v>0.148</v>
      </c>
      <c r="DZ277">
        <v>0.3269</v>
      </c>
      <c r="EA277">
        <v>-0.278027610152098</v>
      </c>
      <c r="EB277">
        <v>0.00106189765250334</v>
      </c>
      <c r="EC277">
        <v>-8.23004791133579e-07</v>
      </c>
      <c r="ED277">
        <v>1.95222372915411e-10</v>
      </c>
      <c r="EE277">
        <v>0.0605696754882689</v>
      </c>
      <c r="EF277">
        <v>0.0242991256848972</v>
      </c>
      <c r="EG277">
        <v>-0.00102667963148939</v>
      </c>
      <c r="EH277">
        <v>2.21636158600722e-05</v>
      </c>
      <c r="EI277">
        <v>2</v>
      </c>
      <c r="EJ277">
        <v>2037</v>
      </c>
      <c r="EK277">
        <v>1</v>
      </c>
      <c r="EL277">
        <v>24</v>
      </c>
      <c r="EM277">
        <v>13.5</v>
      </c>
      <c r="EN277">
        <v>13.4</v>
      </c>
      <c r="EO277">
        <v>2</v>
      </c>
      <c r="EP277">
        <v>511.492</v>
      </c>
      <c r="EQ277">
        <v>528.389</v>
      </c>
      <c r="ER277">
        <v>22.7813</v>
      </c>
      <c r="ES277">
        <v>25.3896</v>
      </c>
      <c r="ET277">
        <v>29.9999</v>
      </c>
      <c r="EU277">
        <v>25.2743</v>
      </c>
      <c r="EV277">
        <v>25.2418</v>
      </c>
      <c r="EW277">
        <v>37.9118</v>
      </c>
      <c r="EX277">
        <v>26.8481</v>
      </c>
      <c r="EY277">
        <v>100</v>
      </c>
      <c r="EZ277">
        <v>22.7819</v>
      </c>
      <c r="FA277">
        <v>884.39</v>
      </c>
      <c r="FB277">
        <v>20</v>
      </c>
      <c r="FC277">
        <v>102.336</v>
      </c>
      <c r="FD277">
        <v>102.11</v>
      </c>
    </row>
    <row r="278" spans="1:160">
      <c r="A278">
        <v>262</v>
      </c>
      <c r="B278">
        <v>1604418750.6</v>
      </c>
      <c r="C278">
        <v>521.5</v>
      </c>
      <c r="D278" t="s">
        <v>795</v>
      </c>
      <c r="E278" t="s">
        <v>796</v>
      </c>
      <c r="F278">
        <v>1604418750.6</v>
      </c>
      <c r="G278">
        <f>BY278*AE278*(BU278-BV278)/(100*BN278*(1000-AE278*BU278))</f>
        <v>0</v>
      </c>
      <c r="H278">
        <f>BY278*AE278*(BT278-BS278*(1000-AE278*BV278)/(1000-AE278*BU278))/(100*BN278)</f>
        <v>0</v>
      </c>
      <c r="I278">
        <f>BS278 - IF(AE278&gt;1, H278*BN278*100.0/(AG278*CG278), 0)</f>
        <v>0</v>
      </c>
      <c r="J278">
        <f>((P278-G278/2)*I278-H278)/(P278+G278/2)</f>
        <v>0</v>
      </c>
      <c r="K278">
        <f>J278*(BZ278+CA278)/1000.0</f>
        <v>0</v>
      </c>
      <c r="L278">
        <f>(BS278 - IF(AE278&gt;1, H278*BN278*100.0/(AG278*CG278), 0))*(BZ278+CA278)/1000.0</f>
        <v>0</v>
      </c>
      <c r="M278">
        <f>2.0/((1/O278-1/N278)+SIGN(O278)*SQRT((1/O278-1/N278)*(1/O278-1/N278) + 4*BO278/((BO278+1)*(BO278+1))*(2*1/O278*1/N278-1/N278*1/N278)))</f>
        <v>0</v>
      </c>
      <c r="N278">
        <f>IF(LEFT(BP278,1)&lt;&gt;"0",IF(LEFT(BP278,1)="1",3.0,BQ278),$D$5+$E$5*(CG278*BZ278/($K$5*1000))+$F$5*(CG278*BZ278/($K$5*1000))*MAX(MIN(BN278,$J$5),$I$5)*MAX(MIN(BN278,$J$5),$I$5)+$G$5*MAX(MIN(BN278,$J$5),$I$5)*(CG278*BZ278/($K$5*1000))+$H$5*(CG278*BZ278/($K$5*1000))*(CG278*BZ278/($K$5*1000)))</f>
        <v>0</v>
      </c>
      <c r="O278">
        <f>G278*(1000-(1000*0.61365*exp(17.502*S278/(240.97+S278))/(BZ278+CA278)+BU278)/2)/(1000*0.61365*exp(17.502*S278/(240.97+S278))/(BZ278+CA278)-BU278)</f>
        <v>0</v>
      </c>
      <c r="P278">
        <f>1/((BO278+1)/(M278/1.6)+1/(N278/1.37)) + BO278/((BO278+1)/(M278/1.6) + BO278/(N278/1.37))</f>
        <v>0</v>
      </c>
      <c r="Q278">
        <f>(BK278*BM278)</f>
        <v>0</v>
      </c>
      <c r="R278">
        <f>(CB278+(Q278+2*0.95*5.67E-8*(((CB278+$B$7)+273)^4-(CB278+273)^4)-44100*G278)/(1.84*29.3*N278+8*0.95*5.67E-8*(CB278+273)^3))</f>
        <v>0</v>
      </c>
      <c r="S278">
        <f>($C$7*CC278+$D$7*CD278+$E$7*R278)</f>
        <v>0</v>
      </c>
      <c r="T278">
        <f>0.61365*exp(17.502*S278/(240.97+S278))</f>
        <v>0</v>
      </c>
      <c r="U278">
        <f>(V278/W278*100)</f>
        <v>0</v>
      </c>
      <c r="V278">
        <f>BU278*(BZ278+CA278)/1000</f>
        <v>0</v>
      </c>
      <c r="W278">
        <f>0.61365*exp(17.502*CB278/(240.97+CB278))</f>
        <v>0</v>
      </c>
      <c r="X278">
        <f>(T278-BU278*(BZ278+CA278)/1000)</f>
        <v>0</v>
      </c>
      <c r="Y278">
        <f>(-G278*44100)</f>
        <v>0</v>
      </c>
      <c r="Z278">
        <f>2*29.3*N278*0.92*(CB278-S278)</f>
        <v>0</v>
      </c>
      <c r="AA278">
        <f>2*0.95*5.67E-8*(((CB278+$B$7)+273)^4-(S278+273)^4)</f>
        <v>0</v>
      </c>
      <c r="AB278">
        <f>Q278+AA278+Y278+Z278</f>
        <v>0</v>
      </c>
      <c r="AC278">
        <v>0</v>
      </c>
      <c r="AD278">
        <v>0</v>
      </c>
      <c r="AE278">
        <f>IF(AC278*$H$13&gt;=AG278,1.0,(AG278/(AG278-AC278*$H$13)))</f>
        <v>0</v>
      </c>
      <c r="AF278">
        <f>(AE278-1)*100</f>
        <v>0</v>
      </c>
      <c r="AG278">
        <f>MAX(0,($B$13+$C$13*CG278)/(1+$D$13*CG278)*BZ278/(CB278+273)*$E$13)</f>
        <v>0</v>
      </c>
      <c r="AH278" t="s">
        <v>271</v>
      </c>
      <c r="AI278" t="s">
        <v>271</v>
      </c>
      <c r="AJ278">
        <v>0</v>
      </c>
      <c r="AK278">
        <v>0</v>
      </c>
      <c r="AL278">
        <f>AK278-AJ278</f>
        <v>0</v>
      </c>
      <c r="AM278">
        <f>AL278/AK278</f>
        <v>0</v>
      </c>
      <c r="AN278">
        <v>0</v>
      </c>
      <c r="AO278" t="s">
        <v>271</v>
      </c>
      <c r="AP278" t="s">
        <v>271</v>
      </c>
      <c r="AQ278">
        <v>0</v>
      </c>
      <c r="AR278">
        <v>0</v>
      </c>
      <c r="AS278">
        <f>1-AQ278/AR278</f>
        <v>0</v>
      </c>
      <c r="AT278">
        <v>0.5</v>
      </c>
      <c r="AU278">
        <f>BK278</f>
        <v>0</v>
      </c>
      <c r="AV278">
        <f>H278</f>
        <v>0</v>
      </c>
      <c r="AW278">
        <f>AS278*AT278*AU278</f>
        <v>0</v>
      </c>
      <c r="AX278">
        <f>BC278/AR278</f>
        <v>0</v>
      </c>
      <c r="AY278">
        <f>(AV278-AN278)/AU278</f>
        <v>0</v>
      </c>
      <c r="AZ278">
        <f>(AK278-AR278)/AR278</f>
        <v>0</v>
      </c>
      <c r="BA278" t="s">
        <v>271</v>
      </c>
      <c r="BB278">
        <v>0</v>
      </c>
      <c r="BC278">
        <f>AR278-BB278</f>
        <v>0</v>
      </c>
      <c r="BD278">
        <f>(AR278-AQ278)/(AR278-BB278)</f>
        <v>0</v>
      </c>
      <c r="BE278">
        <f>(AK278-AR278)/(AK278-BB278)</f>
        <v>0</v>
      </c>
      <c r="BF278">
        <f>(AR278-AQ278)/(AR278-AJ278)</f>
        <v>0</v>
      </c>
      <c r="BG278">
        <f>(AK278-AR278)/(AK278-AJ278)</f>
        <v>0</v>
      </c>
      <c r="BH278">
        <f>(BD278*BB278/AQ278)</f>
        <v>0</v>
      </c>
      <c r="BI278">
        <f>(1-BH278)</f>
        <v>0</v>
      </c>
      <c r="BJ278">
        <f>$B$11*CH278+$C$11*CI278+$F$11*CJ278*(1-CM278)</f>
        <v>0</v>
      </c>
      <c r="BK278">
        <f>BJ278*BL278</f>
        <v>0</v>
      </c>
      <c r="BL278">
        <f>($B$11*$D$9+$C$11*$D$9+$F$11*((CW278+CO278)/MAX(CW278+CO278+CX278, 0.1)*$I$9+CX278/MAX(CW278+CO278+CX278, 0.1)*$J$9))/($B$11+$C$11+$F$11)</f>
        <v>0</v>
      </c>
      <c r="BM278">
        <f>($B$11*$K$9+$C$11*$K$9+$F$11*((CW278+CO278)/MAX(CW278+CO278+CX278, 0.1)*$P$9+CX278/MAX(CW278+CO278+CX278, 0.1)*$Q$9))/($B$11+$C$11+$F$11)</f>
        <v>0</v>
      </c>
      <c r="BN278">
        <v>6</v>
      </c>
      <c r="BO278">
        <v>0.5</v>
      </c>
      <c r="BP278" t="s">
        <v>272</v>
      </c>
      <c r="BQ278">
        <v>2</v>
      </c>
      <c r="BR278">
        <v>1604418750.6</v>
      </c>
      <c r="BS278">
        <v>826.364</v>
      </c>
      <c r="BT278">
        <v>875.833</v>
      </c>
      <c r="BU278">
        <v>21.6621</v>
      </c>
      <c r="BV278">
        <v>19.9607</v>
      </c>
      <c r="BW278">
        <v>826.217</v>
      </c>
      <c r="BX278">
        <v>21.3352</v>
      </c>
      <c r="BY278">
        <v>500.053</v>
      </c>
      <c r="BZ278">
        <v>100.53</v>
      </c>
      <c r="CA278">
        <v>0.100273</v>
      </c>
      <c r="CB278">
        <v>25.1584</v>
      </c>
      <c r="CC278">
        <v>24.9922</v>
      </c>
      <c r="CD278">
        <v>999.9</v>
      </c>
      <c r="CE278">
        <v>0</v>
      </c>
      <c r="CF278">
        <v>0</v>
      </c>
      <c r="CG278">
        <v>9989.38</v>
      </c>
      <c r="CH278">
        <v>0</v>
      </c>
      <c r="CI278">
        <v>1.06395</v>
      </c>
      <c r="CJ278">
        <v>1200.04</v>
      </c>
      <c r="CK278">
        <v>0.967003</v>
      </c>
      <c r="CL278">
        <v>0.0329973</v>
      </c>
      <c r="CM278">
        <v>0</v>
      </c>
      <c r="CN278">
        <v>2.7645</v>
      </c>
      <c r="CO278">
        <v>0</v>
      </c>
      <c r="CP278">
        <v>10157.9</v>
      </c>
      <c r="CQ278">
        <v>11401.8</v>
      </c>
      <c r="CR278">
        <v>38</v>
      </c>
      <c r="CS278">
        <v>41.125</v>
      </c>
      <c r="CT278">
        <v>39.5</v>
      </c>
      <c r="CU278">
        <v>39.875</v>
      </c>
      <c r="CV278">
        <v>38.312</v>
      </c>
      <c r="CW278">
        <v>1160.44</v>
      </c>
      <c r="CX278">
        <v>39.6</v>
      </c>
      <c r="CY278">
        <v>0</v>
      </c>
      <c r="CZ278">
        <v>1604418750.5</v>
      </c>
      <c r="DA278">
        <v>0</v>
      </c>
      <c r="DB278">
        <v>2.70864230769231</v>
      </c>
      <c r="DC278">
        <v>-0.535565809808039</v>
      </c>
      <c r="DD278">
        <v>293.784615028225</v>
      </c>
      <c r="DE278">
        <v>10121.0692307692</v>
      </c>
      <c r="DF278">
        <v>15</v>
      </c>
      <c r="DG278">
        <v>1604417947.1</v>
      </c>
      <c r="DH278" t="s">
        <v>273</v>
      </c>
      <c r="DI278">
        <v>1604417940.1</v>
      </c>
      <c r="DJ278">
        <v>1604417947.1</v>
      </c>
      <c r="DK278">
        <v>1</v>
      </c>
      <c r="DL278">
        <v>-0.134</v>
      </c>
      <c r="DM278">
        <v>0.013</v>
      </c>
      <c r="DN278">
        <v>0.037</v>
      </c>
      <c r="DO278">
        <v>0.31</v>
      </c>
      <c r="DP278">
        <v>420</v>
      </c>
      <c r="DQ278">
        <v>20</v>
      </c>
      <c r="DR278">
        <v>0.08</v>
      </c>
      <c r="DS278">
        <v>0.06</v>
      </c>
      <c r="DT278">
        <v>0</v>
      </c>
      <c r="DU278">
        <v>0</v>
      </c>
      <c r="DV278" t="s">
        <v>274</v>
      </c>
      <c r="DW278">
        <v>100</v>
      </c>
      <c r="DX278">
        <v>100</v>
      </c>
      <c r="DY278">
        <v>0.147</v>
      </c>
      <c r="DZ278">
        <v>0.3269</v>
      </c>
      <c r="EA278">
        <v>-0.278027610152098</v>
      </c>
      <c r="EB278">
        <v>0.00106189765250334</v>
      </c>
      <c r="EC278">
        <v>-8.23004791133579e-07</v>
      </c>
      <c r="ED278">
        <v>1.95222372915411e-10</v>
      </c>
      <c r="EE278">
        <v>0.0605696754882689</v>
      </c>
      <c r="EF278">
        <v>0.0242991256848972</v>
      </c>
      <c r="EG278">
        <v>-0.00102667963148939</v>
      </c>
      <c r="EH278">
        <v>2.21636158600722e-05</v>
      </c>
      <c r="EI278">
        <v>2</v>
      </c>
      <c r="EJ278">
        <v>2037</v>
      </c>
      <c r="EK278">
        <v>1</v>
      </c>
      <c r="EL278">
        <v>24</v>
      </c>
      <c r="EM278">
        <v>13.5</v>
      </c>
      <c r="EN278">
        <v>13.4</v>
      </c>
      <c r="EO278">
        <v>2</v>
      </c>
      <c r="EP278">
        <v>511.674</v>
      </c>
      <c r="EQ278">
        <v>528.274</v>
      </c>
      <c r="ER278">
        <v>22.7812</v>
      </c>
      <c r="ES278">
        <v>25.3886</v>
      </c>
      <c r="ET278">
        <v>29.9999</v>
      </c>
      <c r="EU278">
        <v>25.2738</v>
      </c>
      <c r="EV278">
        <v>25.2418</v>
      </c>
      <c r="EW278">
        <v>37.9989</v>
      </c>
      <c r="EX278">
        <v>26.8481</v>
      </c>
      <c r="EY278">
        <v>100</v>
      </c>
      <c r="EZ278">
        <v>22.7819</v>
      </c>
      <c r="FA278">
        <v>884.39</v>
      </c>
      <c r="FB278">
        <v>20</v>
      </c>
      <c r="FC278">
        <v>102.336</v>
      </c>
      <c r="FD278">
        <v>102.11</v>
      </c>
    </row>
    <row r="279" spans="1:160">
      <c r="A279">
        <v>263</v>
      </c>
      <c r="B279">
        <v>1604418752.6</v>
      </c>
      <c r="C279">
        <v>523.5</v>
      </c>
      <c r="D279" t="s">
        <v>797</v>
      </c>
      <c r="E279" t="s">
        <v>798</v>
      </c>
      <c r="F279">
        <v>1604418752.6</v>
      </c>
      <c r="G279">
        <f>BY279*AE279*(BU279-BV279)/(100*BN279*(1000-AE279*BU279))</f>
        <v>0</v>
      </c>
      <c r="H279">
        <f>BY279*AE279*(BT279-BS279*(1000-AE279*BV279)/(1000-AE279*BU279))/(100*BN279)</f>
        <v>0</v>
      </c>
      <c r="I279">
        <f>BS279 - IF(AE279&gt;1, H279*BN279*100.0/(AG279*CG279), 0)</f>
        <v>0</v>
      </c>
      <c r="J279">
        <f>((P279-G279/2)*I279-H279)/(P279+G279/2)</f>
        <v>0</v>
      </c>
      <c r="K279">
        <f>J279*(BZ279+CA279)/1000.0</f>
        <v>0</v>
      </c>
      <c r="L279">
        <f>(BS279 - IF(AE279&gt;1, H279*BN279*100.0/(AG279*CG279), 0))*(BZ279+CA279)/1000.0</f>
        <v>0</v>
      </c>
      <c r="M279">
        <f>2.0/((1/O279-1/N279)+SIGN(O279)*SQRT((1/O279-1/N279)*(1/O279-1/N279) + 4*BO279/((BO279+1)*(BO279+1))*(2*1/O279*1/N279-1/N279*1/N279)))</f>
        <v>0</v>
      </c>
      <c r="N279">
        <f>IF(LEFT(BP279,1)&lt;&gt;"0",IF(LEFT(BP279,1)="1",3.0,BQ279),$D$5+$E$5*(CG279*BZ279/($K$5*1000))+$F$5*(CG279*BZ279/($K$5*1000))*MAX(MIN(BN279,$J$5),$I$5)*MAX(MIN(BN279,$J$5),$I$5)+$G$5*MAX(MIN(BN279,$J$5),$I$5)*(CG279*BZ279/($K$5*1000))+$H$5*(CG279*BZ279/($K$5*1000))*(CG279*BZ279/($K$5*1000)))</f>
        <v>0</v>
      </c>
      <c r="O279">
        <f>G279*(1000-(1000*0.61365*exp(17.502*S279/(240.97+S279))/(BZ279+CA279)+BU279)/2)/(1000*0.61365*exp(17.502*S279/(240.97+S279))/(BZ279+CA279)-BU279)</f>
        <v>0</v>
      </c>
      <c r="P279">
        <f>1/((BO279+1)/(M279/1.6)+1/(N279/1.37)) + BO279/((BO279+1)/(M279/1.6) + BO279/(N279/1.37))</f>
        <v>0</v>
      </c>
      <c r="Q279">
        <f>(BK279*BM279)</f>
        <v>0</v>
      </c>
      <c r="R279">
        <f>(CB279+(Q279+2*0.95*5.67E-8*(((CB279+$B$7)+273)^4-(CB279+273)^4)-44100*G279)/(1.84*29.3*N279+8*0.95*5.67E-8*(CB279+273)^3))</f>
        <v>0</v>
      </c>
      <c r="S279">
        <f>($C$7*CC279+$D$7*CD279+$E$7*R279)</f>
        <v>0</v>
      </c>
      <c r="T279">
        <f>0.61365*exp(17.502*S279/(240.97+S279))</f>
        <v>0</v>
      </c>
      <c r="U279">
        <f>(V279/W279*100)</f>
        <v>0</v>
      </c>
      <c r="V279">
        <f>BU279*(BZ279+CA279)/1000</f>
        <v>0</v>
      </c>
      <c r="W279">
        <f>0.61365*exp(17.502*CB279/(240.97+CB279))</f>
        <v>0</v>
      </c>
      <c r="X279">
        <f>(T279-BU279*(BZ279+CA279)/1000)</f>
        <v>0</v>
      </c>
      <c r="Y279">
        <f>(-G279*44100)</f>
        <v>0</v>
      </c>
      <c r="Z279">
        <f>2*29.3*N279*0.92*(CB279-S279)</f>
        <v>0</v>
      </c>
      <c r="AA279">
        <f>2*0.95*5.67E-8*(((CB279+$B$7)+273)^4-(S279+273)^4)</f>
        <v>0</v>
      </c>
      <c r="AB279">
        <f>Q279+AA279+Y279+Z279</f>
        <v>0</v>
      </c>
      <c r="AC279">
        <v>0</v>
      </c>
      <c r="AD279">
        <v>0</v>
      </c>
      <c r="AE279">
        <f>IF(AC279*$H$13&gt;=AG279,1.0,(AG279/(AG279-AC279*$H$13)))</f>
        <v>0</v>
      </c>
      <c r="AF279">
        <f>(AE279-1)*100</f>
        <v>0</v>
      </c>
      <c r="AG279">
        <f>MAX(0,($B$13+$C$13*CG279)/(1+$D$13*CG279)*BZ279/(CB279+273)*$E$13)</f>
        <v>0</v>
      </c>
      <c r="AH279" t="s">
        <v>271</v>
      </c>
      <c r="AI279" t="s">
        <v>271</v>
      </c>
      <c r="AJ279">
        <v>0</v>
      </c>
      <c r="AK279">
        <v>0</v>
      </c>
      <c r="AL279">
        <f>AK279-AJ279</f>
        <v>0</v>
      </c>
      <c r="AM279">
        <f>AL279/AK279</f>
        <v>0</v>
      </c>
      <c r="AN279">
        <v>0</v>
      </c>
      <c r="AO279" t="s">
        <v>271</v>
      </c>
      <c r="AP279" t="s">
        <v>271</v>
      </c>
      <c r="AQ279">
        <v>0</v>
      </c>
      <c r="AR279">
        <v>0</v>
      </c>
      <c r="AS279">
        <f>1-AQ279/AR279</f>
        <v>0</v>
      </c>
      <c r="AT279">
        <v>0.5</v>
      </c>
      <c r="AU279">
        <f>BK279</f>
        <v>0</v>
      </c>
      <c r="AV279">
        <f>H279</f>
        <v>0</v>
      </c>
      <c r="AW279">
        <f>AS279*AT279*AU279</f>
        <v>0</v>
      </c>
      <c r="AX279">
        <f>BC279/AR279</f>
        <v>0</v>
      </c>
      <c r="AY279">
        <f>(AV279-AN279)/AU279</f>
        <v>0</v>
      </c>
      <c r="AZ279">
        <f>(AK279-AR279)/AR279</f>
        <v>0</v>
      </c>
      <c r="BA279" t="s">
        <v>271</v>
      </c>
      <c r="BB279">
        <v>0</v>
      </c>
      <c r="BC279">
        <f>AR279-BB279</f>
        <v>0</v>
      </c>
      <c r="BD279">
        <f>(AR279-AQ279)/(AR279-BB279)</f>
        <v>0</v>
      </c>
      <c r="BE279">
        <f>(AK279-AR279)/(AK279-BB279)</f>
        <v>0</v>
      </c>
      <c r="BF279">
        <f>(AR279-AQ279)/(AR279-AJ279)</f>
        <v>0</v>
      </c>
      <c r="BG279">
        <f>(AK279-AR279)/(AK279-AJ279)</f>
        <v>0</v>
      </c>
      <c r="BH279">
        <f>(BD279*BB279/AQ279)</f>
        <v>0</v>
      </c>
      <c r="BI279">
        <f>(1-BH279)</f>
        <v>0</v>
      </c>
      <c r="BJ279">
        <f>$B$11*CH279+$C$11*CI279+$F$11*CJ279*(1-CM279)</f>
        <v>0</v>
      </c>
      <c r="BK279">
        <f>BJ279*BL279</f>
        <v>0</v>
      </c>
      <c r="BL279">
        <f>($B$11*$D$9+$C$11*$D$9+$F$11*((CW279+CO279)/MAX(CW279+CO279+CX279, 0.1)*$I$9+CX279/MAX(CW279+CO279+CX279, 0.1)*$J$9))/($B$11+$C$11+$F$11)</f>
        <v>0</v>
      </c>
      <c r="BM279">
        <f>($B$11*$K$9+$C$11*$K$9+$F$11*((CW279+CO279)/MAX(CW279+CO279+CX279, 0.1)*$P$9+CX279/MAX(CW279+CO279+CX279, 0.1)*$Q$9))/($B$11+$C$11+$F$11)</f>
        <v>0</v>
      </c>
      <c r="BN279">
        <v>6</v>
      </c>
      <c r="BO279">
        <v>0.5</v>
      </c>
      <c r="BP279" t="s">
        <v>272</v>
      </c>
      <c r="BQ279">
        <v>2</v>
      </c>
      <c r="BR279">
        <v>1604418752.6</v>
      </c>
      <c r="BS279">
        <v>829.535</v>
      </c>
      <c r="BT279">
        <v>879.443</v>
      </c>
      <c r="BU279">
        <v>21.6613</v>
      </c>
      <c r="BV279">
        <v>19.9614</v>
      </c>
      <c r="BW279">
        <v>829.387</v>
      </c>
      <c r="BX279">
        <v>21.3344</v>
      </c>
      <c r="BY279">
        <v>500.03</v>
      </c>
      <c r="BZ279">
        <v>100.529</v>
      </c>
      <c r="CA279">
        <v>0.100239</v>
      </c>
      <c r="CB279">
        <v>25.1589</v>
      </c>
      <c r="CC279">
        <v>24.99</v>
      </c>
      <c r="CD279">
        <v>999.9</v>
      </c>
      <c r="CE279">
        <v>0</v>
      </c>
      <c r="CF279">
        <v>0</v>
      </c>
      <c r="CG279">
        <v>9990.62</v>
      </c>
      <c r="CH279">
        <v>0</v>
      </c>
      <c r="CI279">
        <v>1.06395</v>
      </c>
      <c r="CJ279">
        <v>1200.04</v>
      </c>
      <c r="CK279">
        <v>0.967003</v>
      </c>
      <c r="CL279">
        <v>0.0329973</v>
      </c>
      <c r="CM279">
        <v>0</v>
      </c>
      <c r="CN279">
        <v>2.5462</v>
      </c>
      <c r="CO279">
        <v>0</v>
      </c>
      <c r="CP279">
        <v>10166.4</v>
      </c>
      <c r="CQ279">
        <v>11401.8</v>
      </c>
      <c r="CR279">
        <v>38</v>
      </c>
      <c r="CS279">
        <v>41.125</v>
      </c>
      <c r="CT279">
        <v>39.5</v>
      </c>
      <c r="CU279">
        <v>39.812</v>
      </c>
      <c r="CV279">
        <v>38.312</v>
      </c>
      <c r="CW279">
        <v>1160.44</v>
      </c>
      <c r="CX279">
        <v>39.6</v>
      </c>
      <c r="CY279">
        <v>0</v>
      </c>
      <c r="CZ279">
        <v>1604418752.3</v>
      </c>
      <c r="DA279">
        <v>0</v>
      </c>
      <c r="DB279">
        <v>2.680368</v>
      </c>
      <c r="DC279">
        <v>-0.487523071305332</v>
      </c>
      <c r="DD279">
        <v>294.538462037117</v>
      </c>
      <c r="DE279">
        <v>10131.324</v>
      </c>
      <c r="DF279">
        <v>15</v>
      </c>
      <c r="DG279">
        <v>1604417947.1</v>
      </c>
      <c r="DH279" t="s">
        <v>273</v>
      </c>
      <c r="DI279">
        <v>1604417940.1</v>
      </c>
      <c r="DJ279">
        <v>1604417947.1</v>
      </c>
      <c r="DK279">
        <v>1</v>
      </c>
      <c r="DL279">
        <v>-0.134</v>
      </c>
      <c r="DM279">
        <v>0.013</v>
      </c>
      <c r="DN279">
        <v>0.037</v>
      </c>
      <c r="DO279">
        <v>0.31</v>
      </c>
      <c r="DP279">
        <v>420</v>
      </c>
      <c r="DQ279">
        <v>20</v>
      </c>
      <c r="DR279">
        <v>0.08</v>
      </c>
      <c r="DS279">
        <v>0.06</v>
      </c>
      <c r="DT279">
        <v>0</v>
      </c>
      <c r="DU279">
        <v>0</v>
      </c>
      <c r="DV279" t="s">
        <v>274</v>
      </c>
      <c r="DW279">
        <v>100</v>
      </c>
      <c r="DX279">
        <v>100</v>
      </c>
      <c r="DY279">
        <v>0.148</v>
      </c>
      <c r="DZ279">
        <v>0.3269</v>
      </c>
      <c r="EA279">
        <v>-0.278027610152098</v>
      </c>
      <c r="EB279">
        <v>0.00106189765250334</v>
      </c>
      <c r="EC279">
        <v>-8.23004791133579e-07</v>
      </c>
      <c r="ED279">
        <v>1.95222372915411e-10</v>
      </c>
      <c r="EE279">
        <v>0.0605696754882689</v>
      </c>
      <c r="EF279">
        <v>0.0242991256848972</v>
      </c>
      <c r="EG279">
        <v>-0.00102667963148939</v>
      </c>
      <c r="EH279">
        <v>2.21636158600722e-05</v>
      </c>
      <c r="EI279">
        <v>2</v>
      </c>
      <c r="EJ279">
        <v>2037</v>
      </c>
      <c r="EK279">
        <v>1</v>
      </c>
      <c r="EL279">
        <v>24</v>
      </c>
      <c r="EM279">
        <v>13.5</v>
      </c>
      <c r="EN279">
        <v>13.4</v>
      </c>
      <c r="EO279">
        <v>2</v>
      </c>
      <c r="EP279">
        <v>511.537</v>
      </c>
      <c r="EQ279">
        <v>528.38</v>
      </c>
      <c r="ER279">
        <v>22.7812</v>
      </c>
      <c r="ES279">
        <v>25.3875</v>
      </c>
      <c r="ET279">
        <v>29.9999</v>
      </c>
      <c r="EU279">
        <v>25.2728</v>
      </c>
      <c r="EV279">
        <v>25.2409</v>
      </c>
      <c r="EW279">
        <v>38.1281</v>
      </c>
      <c r="EX279">
        <v>26.8481</v>
      </c>
      <c r="EY279">
        <v>100</v>
      </c>
      <c r="EZ279">
        <v>22.7819</v>
      </c>
      <c r="FA279">
        <v>889.51</v>
      </c>
      <c r="FB279">
        <v>20</v>
      </c>
      <c r="FC279">
        <v>102.336</v>
      </c>
      <c r="FD279">
        <v>102.11</v>
      </c>
    </row>
    <row r="280" spans="1:160">
      <c r="A280">
        <v>264</v>
      </c>
      <c r="B280">
        <v>1604418754.6</v>
      </c>
      <c r="C280">
        <v>525.5</v>
      </c>
      <c r="D280" t="s">
        <v>799</v>
      </c>
      <c r="E280" t="s">
        <v>800</v>
      </c>
      <c r="F280">
        <v>1604418754.6</v>
      </c>
      <c r="G280">
        <f>BY280*AE280*(BU280-BV280)/(100*BN280*(1000-AE280*BU280))</f>
        <v>0</v>
      </c>
      <c r="H280">
        <f>BY280*AE280*(BT280-BS280*(1000-AE280*BV280)/(1000-AE280*BU280))/(100*BN280)</f>
        <v>0</v>
      </c>
      <c r="I280">
        <f>BS280 - IF(AE280&gt;1, H280*BN280*100.0/(AG280*CG280), 0)</f>
        <v>0</v>
      </c>
      <c r="J280">
        <f>((P280-G280/2)*I280-H280)/(P280+G280/2)</f>
        <v>0</v>
      </c>
      <c r="K280">
        <f>J280*(BZ280+CA280)/1000.0</f>
        <v>0</v>
      </c>
      <c r="L280">
        <f>(BS280 - IF(AE280&gt;1, H280*BN280*100.0/(AG280*CG280), 0))*(BZ280+CA280)/1000.0</f>
        <v>0</v>
      </c>
      <c r="M280">
        <f>2.0/((1/O280-1/N280)+SIGN(O280)*SQRT((1/O280-1/N280)*(1/O280-1/N280) + 4*BO280/((BO280+1)*(BO280+1))*(2*1/O280*1/N280-1/N280*1/N280)))</f>
        <v>0</v>
      </c>
      <c r="N280">
        <f>IF(LEFT(BP280,1)&lt;&gt;"0",IF(LEFT(BP280,1)="1",3.0,BQ280),$D$5+$E$5*(CG280*BZ280/($K$5*1000))+$F$5*(CG280*BZ280/($K$5*1000))*MAX(MIN(BN280,$J$5),$I$5)*MAX(MIN(BN280,$J$5),$I$5)+$G$5*MAX(MIN(BN280,$J$5),$I$5)*(CG280*BZ280/($K$5*1000))+$H$5*(CG280*BZ280/($K$5*1000))*(CG280*BZ280/($K$5*1000)))</f>
        <v>0</v>
      </c>
      <c r="O280">
        <f>G280*(1000-(1000*0.61365*exp(17.502*S280/(240.97+S280))/(BZ280+CA280)+BU280)/2)/(1000*0.61365*exp(17.502*S280/(240.97+S280))/(BZ280+CA280)-BU280)</f>
        <v>0</v>
      </c>
      <c r="P280">
        <f>1/((BO280+1)/(M280/1.6)+1/(N280/1.37)) + BO280/((BO280+1)/(M280/1.6) + BO280/(N280/1.37))</f>
        <v>0</v>
      </c>
      <c r="Q280">
        <f>(BK280*BM280)</f>
        <v>0</v>
      </c>
      <c r="R280">
        <f>(CB280+(Q280+2*0.95*5.67E-8*(((CB280+$B$7)+273)^4-(CB280+273)^4)-44100*G280)/(1.84*29.3*N280+8*0.95*5.67E-8*(CB280+273)^3))</f>
        <v>0</v>
      </c>
      <c r="S280">
        <f>($C$7*CC280+$D$7*CD280+$E$7*R280)</f>
        <v>0</v>
      </c>
      <c r="T280">
        <f>0.61365*exp(17.502*S280/(240.97+S280))</f>
        <v>0</v>
      </c>
      <c r="U280">
        <f>(V280/W280*100)</f>
        <v>0</v>
      </c>
      <c r="V280">
        <f>BU280*(BZ280+CA280)/1000</f>
        <v>0</v>
      </c>
      <c r="W280">
        <f>0.61365*exp(17.502*CB280/(240.97+CB280))</f>
        <v>0</v>
      </c>
      <c r="X280">
        <f>(T280-BU280*(BZ280+CA280)/1000)</f>
        <v>0</v>
      </c>
      <c r="Y280">
        <f>(-G280*44100)</f>
        <v>0</v>
      </c>
      <c r="Z280">
        <f>2*29.3*N280*0.92*(CB280-S280)</f>
        <v>0</v>
      </c>
      <c r="AA280">
        <f>2*0.95*5.67E-8*(((CB280+$B$7)+273)^4-(S280+273)^4)</f>
        <v>0</v>
      </c>
      <c r="AB280">
        <f>Q280+AA280+Y280+Z280</f>
        <v>0</v>
      </c>
      <c r="AC280">
        <v>0</v>
      </c>
      <c r="AD280">
        <v>0</v>
      </c>
      <c r="AE280">
        <f>IF(AC280*$H$13&gt;=AG280,1.0,(AG280/(AG280-AC280*$H$13)))</f>
        <v>0</v>
      </c>
      <c r="AF280">
        <f>(AE280-1)*100</f>
        <v>0</v>
      </c>
      <c r="AG280">
        <f>MAX(0,($B$13+$C$13*CG280)/(1+$D$13*CG280)*BZ280/(CB280+273)*$E$13)</f>
        <v>0</v>
      </c>
      <c r="AH280" t="s">
        <v>271</v>
      </c>
      <c r="AI280" t="s">
        <v>271</v>
      </c>
      <c r="AJ280">
        <v>0</v>
      </c>
      <c r="AK280">
        <v>0</v>
      </c>
      <c r="AL280">
        <f>AK280-AJ280</f>
        <v>0</v>
      </c>
      <c r="AM280">
        <f>AL280/AK280</f>
        <v>0</v>
      </c>
      <c r="AN280">
        <v>0</v>
      </c>
      <c r="AO280" t="s">
        <v>271</v>
      </c>
      <c r="AP280" t="s">
        <v>271</v>
      </c>
      <c r="AQ280">
        <v>0</v>
      </c>
      <c r="AR280">
        <v>0</v>
      </c>
      <c r="AS280">
        <f>1-AQ280/AR280</f>
        <v>0</v>
      </c>
      <c r="AT280">
        <v>0.5</v>
      </c>
      <c r="AU280">
        <f>BK280</f>
        <v>0</v>
      </c>
      <c r="AV280">
        <f>H280</f>
        <v>0</v>
      </c>
      <c r="AW280">
        <f>AS280*AT280*AU280</f>
        <v>0</v>
      </c>
      <c r="AX280">
        <f>BC280/AR280</f>
        <v>0</v>
      </c>
      <c r="AY280">
        <f>(AV280-AN280)/AU280</f>
        <v>0</v>
      </c>
      <c r="AZ280">
        <f>(AK280-AR280)/AR280</f>
        <v>0</v>
      </c>
      <c r="BA280" t="s">
        <v>271</v>
      </c>
      <c r="BB280">
        <v>0</v>
      </c>
      <c r="BC280">
        <f>AR280-BB280</f>
        <v>0</v>
      </c>
      <c r="BD280">
        <f>(AR280-AQ280)/(AR280-BB280)</f>
        <v>0</v>
      </c>
      <c r="BE280">
        <f>(AK280-AR280)/(AK280-BB280)</f>
        <v>0</v>
      </c>
      <c r="BF280">
        <f>(AR280-AQ280)/(AR280-AJ280)</f>
        <v>0</v>
      </c>
      <c r="BG280">
        <f>(AK280-AR280)/(AK280-AJ280)</f>
        <v>0</v>
      </c>
      <c r="BH280">
        <f>(BD280*BB280/AQ280)</f>
        <v>0</v>
      </c>
      <c r="BI280">
        <f>(1-BH280)</f>
        <v>0</v>
      </c>
      <c r="BJ280">
        <f>$B$11*CH280+$C$11*CI280+$F$11*CJ280*(1-CM280)</f>
        <v>0</v>
      </c>
      <c r="BK280">
        <f>BJ280*BL280</f>
        <v>0</v>
      </c>
      <c r="BL280">
        <f>($B$11*$D$9+$C$11*$D$9+$F$11*((CW280+CO280)/MAX(CW280+CO280+CX280, 0.1)*$I$9+CX280/MAX(CW280+CO280+CX280, 0.1)*$J$9))/($B$11+$C$11+$F$11)</f>
        <v>0</v>
      </c>
      <c r="BM280">
        <f>($B$11*$K$9+$C$11*$K$9+$F$11*((CW280+CO280)/MAX(CW280+CO280+CX280, 0.1)*$P$9+CX280/MAX(CW280+CO280+CX280, 0.1)*$Q$9))/($B$11+$C$11+$F$11)</f>
        <v>0</v>
      </c>
      <c r="BN280">
        <v>6</v>
      </c>
      <c r="BO280">
        <v>0.5</v>
      </c>
      <c r="BP280" t="s">
        <v>272</v>
      </c>
      <c r="BQ280">
        <v>2</v>
      </c>
      <c r="BR280">
        <v>1604418754.6</v>
      </c>
      <c r="BS280">
        <v>832.775</v>
      </c>
      <c r="BT280">
        <v>882.851</v>
      </c>
      <c r="BU280">
        <v>21.66</v>
      </c>
      <c r="BV280">
        <v>19.9604</v>
      </c>
      <c r="BW280">
        <v>832.627</v>
      </c>
      <c r="BX280">
        <v>21.3331</v>
      </c>
      <c r="BY280">
        <v>499.942</v>
      </c>
      <c r="BZ280">
        <v>100.529</v>
      </c>
      <c r="CA280">
        <v>0.0997282</v>
      </c>
      <c r="CB280">
        <v>25.1589</v>
      </c>
      <c r="CC280">
        <v>24.9966</v>
      </c>
      <c r="CD280">
        <v>999.9</v>
      </c>
      <c r="CE280">
        <v>0</v>
      </c>
      <c r="CF280">
        <v>0</v>
      </c>
      <c r="CG280">
        <v>10000</v>
      </c>
      <c r="CH280">
        <v>0</v>
      </c>
      <c r="CI280">
        <v>1.06395</v>
      </c>
      <c r="CJ280">
        <v>1200.05</v>
      </c>
      <c r="CK280">
        <v>0.967003</v>
      </c>
      <c r="CL280">
        <v>0.0329973</v>
      </c>
      <c r="CM280">
        <v>0</v>
      </c>
      <c r="CN280">
        <v>2.272</v>
      </c>
      <c r="CO280">
        <v>0</v>
      </c>
      <c r="CP280">
        <v>10177.4</v>
      </c>
      <c r="CQ280">
        <v>11401.9</v>
      </c>
      <c r="CR280">
        <v>38</v>
      </c>
      <c r="CS280">
        <v>41.125</v>
      </c>
      <c r="CT280">
        <v>39.5</v>
      </c>
      <c r="CU280">
        <v>39.812</v>
      </c>
      <c r="CV280">
        <v>38.312</v>
      </c>
      <c r="CW280">
        <v>1160.45</v>
      </c>
      <c r="CX280">
        <v>39.6</v>
      </c>
      <c r="CY280">
        <v>0</v>
      </c>
      <c r="CZ280">
        <v>1604418754.7</v>
      </c>
      <c r="DA280">
        <v>0</v>
      </c>
      <c r="DB280">
        <v>2.618708</v>
      </c>
      <c r="DC280">
        <v>-1.46002307325449</v>
      </c>
      <c r="DD280">
        <v>287.523076934707</v>
      </c>
      <c r="DE280">
        <v>10142.912</v>
      </c>
      <c r="DF280">
        <v>15</v>
      </c>
      <c r="DG280">
        <v>1604417947.1</v>
      </c>
      <c r="DH280" t="s">
        <v>273</v>
      </c>
      <c r="DI280">
        <v>1604417940.1</v>
      </c>
      <c r="DJ280">
        <v>1604417947.1</v>
      </c>
      <c r="DK280">
        <v>1</v>
      </c>
      <c r="DL280">
        <v>-0.134</v>
      </c>
      <c r="DM280">
        <v>0.013</v>
      </c>
      <c r="DN280">
        <v>0.037</v>
      </c>
      <c r="DO280">
        <v>0.31</v>
      </c>
      <c r="DP280">
        <v>420</v>
      </c>
      <c r="DQ280">
        <v>20</v>
      </c>
      <c r="DR280">
        <v>0.08</v>
      </c>
      <c r="DS280">
        <v>0.06</v>
      </c>
      <c r="DT280">
        <v>0</v>
      </c>
      <c r="DU280">
        <v>0</v>
      </c>
      <c r="DV280" t="s">
        <v>274</v>
      </c>
      <c r="DW280">
        <v>100</v>
      </c>
      <c r="DX280">
        <v>100</v>
      </c>
      <c r="DY280">
        <v>0.148</v>
      </c>
      <c r="DZ280">
        <v>0.3269</v>
      </c>
      <c r="EA280">
        <v>-0.278027610152098</v>
      </c>
      <c r="EB280">
        <v>0.00106189765250334</v>
      </c>
      <c r="EC280">
        <v>-8.23004791133579e-07</v>
      </c>
      <c r="ED280">
        <v>1.95222372915411e-10</v>
      </c>
      <c r="EE280">
        <v>0.0605696754882689</v>
      </c>
      <c r="EF280">
        <v>0.0242991256848972</v>
      </c>
      <c r="EG280">
        <v>-0.00102667963148939</v>
      </c>
      <c r="EH280">
        <v>2.21636158600722e-05</v>
      </c>
      <c r="EI280">
        <v>2</v>
      </c>
      <c r="EJ280">
        <v>2037</v>
      </c>
      <c r="EK280">
        <v>1</v>
      </c>
      <c r="EL280">
        <v>24</v>
      </c>
      <c r="EM280">
        <v>13.6</v>
      </c>
      <c r="EN280">
        <v>13.5</v>
      </c>
      <c r="EO280">
        <v>2</v>
      </c>
      <c r="EP280">
        <v>511.289</v>
      </c>
      <c r="EQ280">
        <v>528.484</v>
      </c>
      <c r="ER280">
        <v>22.7813</v>
      </c>
      <c r="ES280">
        <v>25.387</v>
      </c>
      <c r="ET280">
        <v>29.9998</v>
      </c>
      <c r="EU280">
        <v>25.2722</v>
      </c>
      <c r="EV280">
        <v>25.2399</v>
      </c>
      <c r="EW280">
        <v>38.2701</v>
      </c>
      <c r="EX280">
        <v>26.8481</v>
      </c>
      <c r="EY280">
        <v>100</v>
      </c>
      <c r="EZ280">
        <v>22.7865</v>
      </c>
      <c r="FA280">
        <v>894.56</v>
      </c>
      <c r="FB280">
        <v>20</v>
      </c>
      <c r="FC280">
        <v>102.336</v>
      </c>
      <c r="FD280">
        <v>102.111</v>
      </c>
    </row>
    <row r="281" spans="1:160">
      <c r="A281">
        <v>265</v>
      </c>
      <c r="B281">
        <v>1604418756.6</v>
      </c>
      <c r="C281">
        <v>527.5</v>
      </c>
      <c r="D281" t="s">
        <v>801</v>
      </c>
      <c r="E281" t="s">
        <v>802</v>
      </c>
      <c r="F281">
        <v>1604418756.6</v>
      </c>
      <c r="G281">
        <f>BY281*AE281*(BU281-BV281)/(100*BN281*(1000-AE281*BU281))</f>
        <v>0</v>
      </c>
      <c r="H281">
        <f>BY281*AE281*(BT281-BS281*(1000-AE281*BV281)/(1000-AE281*BU281))/(100*BN281)</f>
        <v>0</v>
      </c>
      <c r="I281">
        <f>BS281 - IF(AE281&gt;1, H281*BN281*100.0/(AG281*CG281), 0)</f>
        <v>0</v>
      </c>
      <c r="J281">
        <f>((P281-G281/2)*I281-H281)/(P281+G281/2)</f>
        <v>0</v>
      </c>
      <c r="K281">
        <f>J281*(BZ281+CA281)/1000.0</f>
        <v>0</v>
      </c>
      <c r="L281">
        <f>(BS281 - IF(AE281&gt;1, H281*BN281*100.0/(AG281*CG281), 0))*(BZ281+CA281)/1000.0</f>
        <v>0</v>
      </c>
      <c r="M281">
        <f>2.0/((1/O281-1/N281)+SIGN(O281)*SQRT((1/O281-1/N281)*(1/O281-1/N281) + 4*BO281/((BO281+1)*(BO281+1))*(2*1/O281*1/N281-1/N281*1/N281)))</f>
        <v>0</v>
      </c>
      <c r="N281">
        <f>IF(LEFT(BP281,1)&lt;&gt;"0",IF(LEFT(BP281,1)="1",3.0,BQ281),$D$5+$E$5*(CG281*BZ281/($K$5*1000))+$F$5*(CG281*BZ281/($K$5*1000))*MAX(MIN(BN281,$J$5),$I$5)*MAX(MIN(BN281,$J$5),$I$5)+$G$5*MAX(MIN(BN281,$J$5),$I$5)*(CG281*BZ281/($K$5*1000))+$H$5*(CG281*BZ281/($K$5*1000))*(CG281*BZ281/($K$5*1000)))</f>
        <v>0</v>
      </c>
      <c r="O281">
        <f>G281*(1000-(1000*0.61365*exp(17.502*S281/(240.97+S281))/(BZ281+CA281)+BU281)/2)/(1000*0.61365*exp(17.502*S281/(240.97+S281))/(BZ281+CA281)-BU281)</f>
        <v>0</v>
      </c>
      <c r="P281">
        <f>1/((BO281+1)/(M281/1.6)+1/(N281/1.37)) + BO281/((BO281+1)/(M281/1.6) + BO281/(N281/1.37))</f>
        <v>0</v>
      </c>
      <c r="Q281">
        <f>(BK281*BM281)</f>
        <v>0</v>
      </c>
      <c r="R281">
        <f>(CB281+(Q281+2*0.95*5.67E-8*(((CB281+$B$7)+273)^4-(CB281+273)^4)-44100*G281)/(1.84*29.3*N281+8*0.95*5.67E-8*(CB281+273)^3))</f>
        <v>0</v>
      </c>
      <c r="S281">
        <f>($C$7*CC281+$D$7*CD281+$E$7*R281)</f>
        <v>0</v>
      </c>
      <c r="T281">
        <f>0.61365*exp(17.502*S281/(240.97+S281))</f>
        <v>0</v>
      </c>
      <c r="U281">
        <f>(V281/W281*100)</f>
        <v>0</v>
      </c>
      <c r="V281">
        <f>BU281*(BZ281+CA281)/1000</f>
        <v>0</v>
      </c>
      <c r="W281">
        <f>0.61365*exp(17.502*CB281/(240.97+CB281))</f>
        <v>0</v>
      </c>
      <c r="X281">
        <f>(T281-BU281*(BZ281+CA281)/1000)</f>
        <v>0</v>
      </c>
      <c r="Y281">
        <f>(-G281*44100)</f>
        <v>0</v>
      </c>
      <c r="Z281">
        <f>2*29.3*N281*0.92*(CB281-S281)</f>
        <v>0</v>
      </c>
      <c r="AA281">
        <f>2*0.95*5.67E-8*(((CB281+$B$7)+273)^4-(S281+273)^4)</f>
        <v>0</v>
      </c>
      <c r="AB281">
        <f>Q281+AA281+Y281+Z281</f>
        <v>0</v>
      </c>
      <c r="AC281">
        <v>0</v>
      </c>
      <c r="AD281">
        <v>0</v>
      </c>
      <c r="AE281">
        <f>IF(AC281*$H$13&gt;=AG281,1.0,(AG281/(AG281-AC281*$H$13)))</f>
        <v>0</v>
      </c>
      <c r="AF281">
        <f>(AE281-1)*100</f>
        <v>0</v>
      </c>
      <c r="AG281">
        <f>MAX(0,($B$13+$C$13*CG281)/(1+$D$13*CG281)*BZ281/(CB281+273)*$E$13)</f>
        <v>0</v>
      </c>
      <c r="AH281" t="s">
        <v>271</v>
      </c>
      <c r="AI281" t="s">
        <v>271</v>
      </c>
      <c r="AJ281">
        <v>0</v>
      </c>
      <c r="AK281">
        <v>0</v>
      </c>
      <c r="AL281">
        <f>AK281-AJ281</f>
        <v>0</v>
      </c>
      <c r="AM281">
        <f>AL281/AK281</f>
        <v>0</v>
      </c>
      <c r="AN281">
        <v>0</v>
      </c>
      <c r="AO281" t="s">
        <v>271</v>
      </c>
      <c r="AP281" t="s">
        <v>271</v>
      </c>
      <c r="AQ281">
        <v>0</v>
      </c>
      <c r="AR281">
        <v>0</v>
      </c>
      <c r="AS281">
        <f>1-AQ281/AR281</f>
        <v>0</v>
      </c>
      <c r="AT281">
        <v>0.5</v>
      </c>
      <c r="AU281">
        <f>BK281</f>
        <v>0</v>
      </c>
      <c r="AV281">
        <f>H281</f>
        <v>0</v>
      </c>
      <c r="AW281">
        <f>AS281*AT281*AU281</f>
        <v>0</v>
      </c>
      <c r="AX281">
        <f>BC281/AR281</f>
        <v>0</v>
      </c>
      <c r="AY281">
        <f>(AV281-AN281)/AU281</f>
        <v>0</v>
      </c>
      <c r="AZ281">
        <f>(AK281-AR281)/AR281</f>
        <v>0</v>
      </c>
      <c r="BA281" t="s">
        <v>271</v>
      </c>
      <c r="BB281">
        <v>0</v>
      </c>
      <c r="BC281">
        <f>AR281-BB281</f>
        <v>0</v>
      </c>
      <c r="BD281">
        <f>(AR281-AQ281)/(AR281-BB281)</f>
        <v>0</v>
      </c>
      <c r="BE281">
        <f>(AK281-AR281)/(AK281-BB281)</f>
        <v>0</v>
      </c>
      <c r="BF281">
        <f>(AR281-AQ281)/(AR281-AJ281)</f>
        <v>0</v>
      </c>
      <c r="BG281">
        <f>(AK281-AR281)/(AK281-AJ281)</f>
        <v>0</v>
      </c>
      <c r="BH281">
        <f>(BD281*BB281/AQ281)</f>
        <v>0</v>
      </c>
      <c r="BI281">
        <f>(1-BH281)</f>
        <v>0</v>
      </c>
      <c r="BJ281">
        <f>$B$11*CH281+$C$11*CI281+$F$11*CJ281*(1-CM281)</f>
        <v>0</v>
      </c>
      <c r="BK281">
        <f>BJ281*BL281</f>
        <v>0</v>
      </c>
      <c r="BL281">
        <f>($B$11*$D$9+$C$11*$D$9+$F$11*((CW281+CO281)/MAX(CW281+CO281+CX281, 0.1)*$I$9+CX281/MAX(CW281+CO281+CX281, 0.1)*$J$9))/($B$11+$C$11+$F$11)</f>
        <v>0</v>
      </c>
      <c r="BM281">
        <f>($B$11*$K$9+$C$11*$K$9+$F$11*((CW281+CO281)/MAX(CW281+CO281+CX281, 0.1)*$P$9+CX281/MAX(CW281+CO281+CX281, 0.1)*$Q$9))/($B$11+$C$11+$F$11)</f>
        <v>0</v>
      </c>
      <c r="BN281">
        <v>6</v>
      </c>
      <c r="BO281">
        <v>0.5</v>
      </c>
      <c r="BP281" t="s">
        <v>272</v>
      </c>
      <c r="BQ281">
        <v>2</v>
      </c>
      <c r="BR281">
        <v>1604418756.6</v>
      </c>
      <c r="BS281">
        <v>836.015</v>
      </c>
      <c r="BT281">
        <v>886.059</v>
      </c>
      <c r="BU281">
        <v>21.6609</v>
      </c>
      <c r="BV281">
        <v>19.9583</v>
      </c>
      <c r="BW281">
        <v>835.866</v>
      </c>
      <c r="BX281">
        <v>21.334</v>
      </c>
      <c r="BY281">
        <v>500.052</v>
      </c>
      <c r="BZ281">
        <v>100.529</v>
      </c>
      <c r="CA281">
        <v>0.100104</v>
      </c>
      <c r="CB281">
        <v>25.1589</v>
      </c>
      <c r="CC281">
        <v>24.9936</v>
      </c>
      <c r="CD281">
        <v>999.9</v>
      </c>
      <c r="CE281">
        <v>0</v>
      </c>
      <c r="CF281">
        <v>0</v>
      </c>
      <c r="CG281">
        <v>9998.75</v>
      </c>
      <c r="CH281">
        <v>0</v>
      </c>
      <c r="CI281">
        <v>1.06395</v>
      </c>
      <c r="CJ281">
        <v>1200.03</v>
      </c>
      <c r="CK281">
        <v>0.967003</v>
      </c>
      <c r="CL281">
        <v>0.0329973</v>
      </c>
      <c r="CM281">
        <v>0</v>
      </c>
      <c r="CN281">
        <v>2.3885</v>
      </c>
      <c r="CO281">
        <v>0</v>
      </c>
      <c r="CP281">
        <v>10185.1</v>
      </c>
      <c r="CQ281">
        <v>11401.7</v>
      </c>
      <c r="CR281">
        <v>38</v>
      </c>
      <c r="CS281">
        <v>41.125</v>
      </c>
      <c r="CT281">
        <v>39.5</v>
      </c>
      <c r="CU281">
        <v>39.812</v>
      </c>
      <c r="CV281">
        <v>38.312</v>
      </c>
      <c r="CW281">
        <v>1160.43</v>
      </c>
      <c r="CX281">
        <v>39.6</v>
      </c>
      <c r="CY281">
        <v>0</v>
      </c>
      <c r="CZ281">
        <v>1604418756.5</v>
      </c>
      <c r="DA281">
        <v>0</v>
      </c>
      <c r="DB281">
        <v>2.59484615384615</v>
      </c>
      <c r="DC281">
        <v>-0.530495726937243</v>
      </c>
      <c r="DD281">
        <v>284.96068338529</v>
      </c>
      <c r="DE281">
        <v>10150.0346153846</v>
      </c>
      <c r="DF281">
        <v>15</v>
      </c>
      <c r="DG281">
        <v>1604417947.1</v>
      </c>
      <c r="DH281" t="s">
        <v>273</v>
      </c>
      <c r="DI281">
        <v>1604417940.1</v>
      </c>
      <c r="DJ281">
        <v>1604417947.1</v>
      </c>
      <c r="DK281">
        <v>1</v>
      </c>
      <c r="DL281">
        <v>-0.134</v>
      </c>
      <c r="DM281">
        <v>0.013</v>
      </c>
      <c r="DN281">
        <v>0.037</v>
      </c>
      <c r="DO281">
        <v>0.31</v>
      </c>
      <c r="DP281">
        <v>420</v>
      </c>
      <c r="DQ281">
        <v>20</v>
      </c>
      <c r="DR281">
        <v>0.08</v>
      </c>
      <c r="DS281">
        <v>0.06</v>
      </c>
      <c r="DT281">
        <v>0</v>
      </c>
      <c r="DU281">
        <v>0</v>
      </c>
      <c r="DV281" t="s">
        <v>274</v>
      </c>
      <c r="DW281">
        <v>100</v>
      </c>
      <c r="DX281">
        <v>100</v>
      </c>
      <c r="DY281">
        <v>0.149</v>
      </c>
      <c r="DZ281">
        <v>0.3269</v>
      </c>
      <c r="EA281">
        <v>-0.278027610152098</v>
      </c>
      <c r="EB281">
        <v>0.00106189765250334</v>
      </c>
      <c r="EC281">
        <v>-8.23004791133579e-07</v>
      </c>
      <c r="ED281">
        <v>1.95222372915411e-10</v>
      </c>
      <c r="EE281">
        <v>0.0605696754882689</v>
      </c>
      <c r="EF281">
        <v>0.0242991256848972</v>
      </c>
      <c r="EG281">
        <v>-0.00102667963148939</v>
      </c>
      <c r="EH281">
        <v>2.21636158600722e-05</v>
      </c>
      <c r="EI281">
        <v>2</v>
      </c>
      <c r="EJ281">
        <v>2037</v>
      </c>
      <c r="EK281">
        <v>1</v>
      </c>
      <c r="EL281">
        <v>24</v>
      </c>
      <c r="EM281">
        <v>13.6</v>
      </c>
      <c r="EN281">
        <v>13.5</v>
      </c>
      <c r="EO281">
        <v>2</v>
      </c>
      <c r="EP281">
        <v>511.431</v>
      </c>
      <c r="EQ281">
        <v>528.329</v>
      </c>
      <c r="ER281">
        <v>22.7827</v>
      </c>
      <c r="ES281">
        <v>25.3859</v>
      </c>
      <c r="ET281">
        <v>29.9998</v>
      </c>
      <c r="EU281">
        <v>25.2722</v>
      </c>
      <c r="EV281">
        <v>25.2397</v>
      </c>
      <c r="EW281">
        <v>38.3582</v>
      </c>
      <c r="EX281">
        <v>26.8481</v>
      </c>
      <c r="EY281">
        <v>100</v>
      </c>
      <c r="EZ281">
        <v>22.7865</v>
      </c>
      <c r="FA281">
        <v>894.56</v>
      </c>
      <c r="FB281">
        <v>20</v>
      </c>
      <c r="FC281">
        <v>102.338</v>
      </c>
      <c r="FD281">
        <v>102.11</v>
      </c>
    </row>
    <row r="282" spans="1:160">
      <c r="A282">
        <v>266</v>
      </c>
      <c r="B282">
        <v>1604418758.6</v>
      </c>
      <c r="C282">
        <v>529.5</v>
      </c>
      <c r="D282" t="s">
        <v>803</v>
      </c>
      <c r="E282" t="s">
        <v>804</v>
      </c>
      <c r="F282">
        <v>1604418758.6</v>
      </c>
      <c r="G282">
        <f>BY282*AE282*(BU282-BV282)/(100*BN282*(1000-AE282*BU282))</f>
        <v>0</v>
      </c>
      <c r="H282">
        <f>BY282*AE282*(BT282-BS282*(1000-AE282*BV282)/(1000-AE282*BU282))/(100*BN282)</f>
        <v>0</v>
      </c>
      <c r="I282">
        <f>BS282 - IF(AE282&gt;1, H282*BN282*100.0/(AG282*CG282), 0)</f>
        <v>0</v>
      </c>
      <c r="J282">
        <f>((P282-G282/2)*I282-H282)/(P282+G282/2)</f>
        <v>0</v>
      </c>
      <c r="K282">
        <f>J282*(BZ282+CA282)/1000.0</f>
        <v>0</v>
      </c>
      <c r="L282">
        <f>(BS282 - IF(AE282&gt;1, H282*BN282*100.0/(AG282*CG282), 0))*(BZ282+CA282)/1000.0</f>
        <v>0</v>
      </c>
      <c r="M282">
        <f>2.0/((1/O282-1/N282)+SIGN(O282)*SQRT((1/O282-1/N282)*(1/O282-1/N282) + 4*BO282/((BO282+1)*(BO282+1))*(2*1/O282*1/N282-1/N282*1/N282)))</f>
        <v>0</v>
      </c>
      <c r="N282">
        <f>IF(LEFT(BP282,1)&lt;&gt;"0",IF(LEFT(BP282,1)="1",3.0,BQ282),$D$5+$E$5*(CG282*BZ282/($K$5*1000))+$F$5*(CG282*BZ282/($K$5*1000))*MAX(MIN(BN282,$J$5),$I$5)*MAX(MIN(BN282,$J$5),$I$5)+$G$5*MAX(MIN(BN282,$J$5),$I$5)*(CG282*BZ282/($K$5*1000))+$H$5*(CG282*BZ282/($K$5*1000))*(CG282*BZ282/($K$5*1000)))</f>
        <v>0</v>
      </c>
      <c r="O282">
        <f>G282*(1000-(1000*0.61365*exp(17.502*S282/(240.97+S282))/(BZ282+CA282)+BU282)/2)/(1000*0.61365*exp(17.502*S282/(240.97+S282))/(BZ282+CA282)-BU282)</f>
        <v>0</v>
      </c>
      <c r="P282">
        <f>1/((BO282+1)/(M282/1.6)+1/(N282/1.37)) + BO282/((BO282+1)/(M282/1.6) + BO282/(N282/1.37))</f>
        <v>0</v>
      </c>
      <c r="Q282">
        <f>(BK282*BM282)</f>
        <v>0</v>
      </c>
      <c r="R282">
        <f>(CB282+(Q282+2*0.95*5.67E-8*(((CB282+$B$7)+273)^4-(CB282+273)^4)-44100*G282)/(1.84*29.3*N282+8*0.95*5.67E-8*(CB282+273)^3))</f>
        <v>0</v>
      </c>
      <c r="S282">
        <f>($C$7*CC282+$D$7*CD282+$E$7*R282)</f>
        <v>0</v>
      </c>
      <c r="T282">
        <f>0.61365*exp(17.502*S282/(240.97+S282))</f>
        <v>0</v>
      </c>
      <c r="U282">
        <f>(V282/W282*100)</f>
        <v>0</v>
      </c>
      <c r="V282">
        <f>BU282*(BZ282+CA282)/1000</f>
        <v>0</v>
      </c>
      <c r="W282">
        <f>0.61365*exp(17.502*CB282/(240.97+CB282))</f>
        <v>0</v>
      </c>
      <c r="X282">
        <f>(T282-BU282*(BZ282+CA282)/1000)</f>
        <v>0</v>
      </c>
      <c r="Y282">
        <f>(-G282*44100)</f>
        <v>0</v>
      </c>
      <c r="Z282">
        <f>2*29.3*N282*0.92*(CB282-S282)</f>
        <v>0</v>
      </c>
      <c r="AA282">
        <f>2*0.95*5.67E-8*(((CB282+$B$7)+273)^4-(S282+273)^4)</f>
        <v>0</v>
      </c>
      <c r="AB282">
        <f>Q282+AA282+Y282+Z282</f>
        <v>0</v>
      </c>
      <c r="AC282">
        <v>0</v>
      </c>
      <c r="AD282">
        <v>0</v>
      </c>
      <c r="AE282">
        <f>IF(AC282*$H$13&gt;=AG282,1.0,(AG282/(AG282-AC282*$H$13)))</f>
        <v>0</v>
      </c>
      <c r="AF282">
        <f>(AE282-1)*100</f>
        <v>0</v>
      </c>
      <c r="AG282">
        <f>MAX(0,($B$13+$C$13*CG282)/(1+$D$13*CG282)*BZ282/(CB282+273)*$E$13)</f>
        <v>0</v>
      </c>
      <c r="AH282" t="s">
        <v>271</v>
      </c>
      <c r="AI282" t="s">
        <v>271</v>
      </c>
      <c r="AJ282">
        <v>0</v>
      </c>
      <c r="AK282">
        <v>0</v>
      </c>
      <c r="AL282">
        <f>AK282-AJ282</f>
        <v>0</v>
      </c>
      <c r="AM282">
        <f>AL282/AK282</f>
        <v>0</v>
      </c>
      <c r="AN282">
        <v>0</v>
      </c>
      <c r="AO282" t="s">
        <v>271</v>
      </c>
      <c r="AP282" t="s">
        <v>271</v>
      </c>
      <c r="AQ282">
        <v>0</v>
      </c>
      <c r="AR282">
        <v>0</v>
      </c>
      <c r="AS282">
        <f>1-AQ282/AR282</f>
        <v>0</v>
      </c>
      <c r="AT282">
        <v>0.5</v>
      </c>
      <c r="AU282">
        <f>BK282</f>
        <v>0</v>
      </c>
      <c r="AV282">
        <f>H282</f>
        <v>0</v>
      </c>
      <c r="AW282">
        <f>AS282*AT282*AU282</f>
        <v>0</v>
      </c>
      <c r="AX282">
        <f>BC282/AR282</f>
        <v>0</v>
      </c>
      <c r="AY282">
        <f>(AV282-AN282)/AU282</f>
        <v>0</v>
      </c>
      <c r="AZ282">
        <f>(AK282-AR282)/AR282</f>
        <v>0</v>
      </c>
      <c r="BA282" t="s">
        <v>271</v>
      </c>
      <c r="BB282">
        <v>0</v>
      </c>
      <c r="BC282">
        <f>AR282-BB282</f>
        <v>0</v>
      </c>
      <c r="BD282">
        <f>(AR282-AQ282)/(AR282-BB282)</f>
        <v>0</v>
      </c>
      <c r="BE282">
        <f>(AK282-AR282)/(AK282-BB282)</f>
        <v>0</v>
      </c>
      <c r="BF282">
        <f>(AR282-AQ282)/(AR282-AJ282)</f>
        <v>0</v>
      </c>
      <c r="BG282">
        <f>(AK282-AR282)/(AK282-AJ282)</f>
        <v>0</v>
      </c>
      <c r="BH282">
        <f>(BD282*BB282/AQ282)</f>
        <v>0</v>
      </c>
      <c r="BI282">
        <f>(1-BH282)</f>
        <v>0</v>
      </c>
      <c r="BJ282">
        <f>$B$11*CH282+$C$11*CI282+$F$11*CJ282*(1-CM282)</f>
        <v>0</v>
      </c>
      <c r="BK282">
        <f>BJ282*BL282</f>
        <v>0</v>
      </c>
      <c r="BL282">
        <f>($B$11*$D$9+$C$11*$D$9+$F$11*((CW282+CO282)/MAX(CW282+CO282+CX282, 0.1)*$I$9+CX282/MAX(CW282+CO282+CX282, 0.1)*$J$9))/($B$11+$C$11+$F$11)</f>
        <v>0</v>
      </c>
      <c r="BM282">
        <f>($B$11*$K$9+$C$11*$K$9+$F$11*((CW282+CO282)/MAX(CW282+CO282+CX282, 0.1)*$P$9+CX282/MAX(CW282+CO282+CX282, 0.1)*$Q$9))/($B$11+$C$11+$F$11)</f>
        <v>0</v>
      </c>
      <c r="BN282">
        <v>6</v>
      </c>
      <c r="BO282">
        <v>0.5</v>
      </c>
      <c r="BP282" t="s">
        <v>272</v>
      </c>
      <c r="BQ282">
        <v>2</v>
      </c>
      <c r="BR282">
        <v>1604418758.6</v>
      </c>
      <c r="BS282">
        <v>839.208</v>
      </c>
      <c r="BT282">
        <v>889.554</v>
      </c>
      <c r="BU282">
        <v>21.6592</v>
      </c>
      <c r="BV282">
        <v>19.9584</v>
      </c>
      <c r="BW282">
        <v>839.059</v>
      </c>
      <c r="BX282">
        <v>21.3324</v>
      </c>
      <c r="BY282">
        <v>500.059</v>
      </c>
      <c r="BZ282">
        <v>100.529</v>
      </c>
      <c r="CA282">
        <v>0.100154</v>
      </c>
      <c r="CB282">
        <v>25.1574</v>
      </c>
      <c r="CC282">
        <v>24.9936</v>
      </c>
      <c r="CD282">
        <v>999.9</v>
      </c>
      <c r="CE282">
        <v>0</v>
      </c>
      <c r="CF282">
        <v>0</v>
      </c>
      <c r="CG282">
        <v>9991.25</v>
      </c>
      <c r="CH282">
        <v>0</v>
      </c>
      <c r="CI282">
        <v>1.06395</v>
      </c>
      <c r="CJ282">
        <v>1200.04</v>
      </c>
      <c r="CK282">
        <v>0.967003</v>
      </c>
      <c r="CL282">
        <v>0.0329973</v>
      </c>
      <c r="CM282">
        <v>0</v>
      </c>
      <c r="CN282">
        <v>2.2963</v>
      </c>
      <c r="CO282">
        <v>0</v>
      </c>
      <c r="CP282">
        <v>10193.1</v>
      </c>
      <c r="CQ282">
        <v>11401.8</v>
      </c>
      <c r="CR282">
        <v>38</v>
      </c>
      <c r="CS282">
        <v>41.125</v>
      </c>
      <c r="CT282">
        <v>39.5</v>
      </c>
      <c r="CU282">
        <v>39.812</v>
      </c>
      <c r="CV282">
        <v>38.312</v>
      </c>
      <c r="CW282">
        <v>1160.44</v>
      </c>
      <c r="CX282">
        <v>39.6</v>
      </c>
      <c r="CY282">
        <v>0</v>
      </c>
      <c r="CZ282">
        <v>1604418758.3</v>
      </c>
      <c r="DA282">
        <v>0</v>
      </c>
      <c r="DB282">
        <v>2.573052</v>
      </c>
      <c r="DC282">
        <v>-0.727030762370517</v>
      </c>
      <c r="DD282">
        <v>281.230769670421</v>
      </c>
      <c r="DE282">
        <v>10159.944</v>
      </c>
      <c r="DF282">
        <v>15</v>
      </c>
      <c r="DG282">
        <v>1604417947.1</v>
      </c>
      <c r="DH282" t="s">
        <v>273</v>
      </c>
      <c r="DI282">
        <v>1604417940.1</v>
      </c>
      <c r="DJ282">
        <v>1604417947.1</v>
      </c>
      <c r="DK282">
        <v>1</v>
      </c>
      <c r="DL282">
        <v>-0.134</v>
      </c>
      <c r="DM282">
        <v>0.013</v>
      </c>
      <c r="DN282">
        <v>0.037</v>
      </c>
      <c r="DO282">
        <v>0.31</v>
      </c>
      <c r="DP282">
        <v>420</v>
      </c>
      <c r="DQ282">
        <v>20</v>
      </c>
      <c r="DR282">
        <v>0.08</v>
      </c>
      <c r="DS282">
        <v>0.06</v>
      </c>
      <c r="DT282">
        <v>0</v>
      </c>
      <c r="DU282">
        <v>0</v>
      </c>
      <c r="DV282" t="s">
        <v>274</v>
      </c>
      <c r="DW282">
        <v>100</v>
      </c>
      <c r="DX282">
        <v>100</v>
      </c>
      <c r="DY282">
        <v>0.149</v>
      </c>
      <c r="DZ282">
        <v>0.3268</v>
      </c>
      <c r="EA282">
        <v>-0.278027610152098</v>
      </c>
      <c r="EB282">
        <v>0.00106189765250334</v>
      </c>
      <c r="EC282">
        <v>-8.23004791133579e-07</v>
      </c>
      <c r="ED282">
        <v>1.95222372915411e-10</v>
      </c>
      <c r="EE282">
        <v>0.0605696754882689</v>
      </c>
      <c r="EF282">
        <v>0.0242991256848972</v>
      </c>
      <c r="EG282">
        <v>-0.00102667963148939</v>
      </c>
      <c r="EH282">
        <v>2.21636158600722e-05</v>
      </c>
      <c r="EI282">
        <v>2</v>
      </c>
      <c r="EJ282">
        <v>2037</v>
      </c>
      <c r="EK282">
        <v>1</v>
      </c>
      <c r="EL282">
        <v>24</v>
      </c>
      <c r="EM282">
        <v>13.6</v>
      </c>
      <c r="EN282">
        <v>13.5</v>
      </c>
      <c r="EO282">
        <v>2</v>
      </c>
      <c r="EP282">
        <v>511.48</v>
      </c>
      <c r="EQ282">
        <v>528.46</v>
      </c>
      <c r="ER282">
        <v>22.7848</v>
      </c>
      <c r="ES282">
        <v>25.3853</v>
      </c>
      <c r="ET282">
        <v>29.9998</v>
      </c>
      <c r="EU282">
        <v>25.2712</v>
      </c>
      <c r="EV282">
        <v>25.2393</v>
      </c>
      <c r="EW282">
        <v>38.4886</v>
      </c>
      <c r="EX282">
        <v>26.8481</v>
      </c>
      <c r="EY282">
        <v>100</v>
      </c>
      <c r="EZ282">
        <v>22.7911</v>
      </c>
      <c r="FA282">
        <v>899.68</v>
      </c>
      <c r="FB282">
        <v>20</v>
      </c>
      <c r="FC282">
        <v>102.338</v>
      </c>
      <c r="FD282">
        <v>102.11</v>
      </c>
    </row>
    <row r="283" spans="1:160">
      <c r="A283">
        <v>267</v>
      </c>
      <c r="B283">
        <v>1604418760.6</v>
      </c>
      <c r="C283">
        <v>531.5</v>
      </c>
      <c r="D283" t="s">
        <v>805</v>
      </c>
      <c r="E283" t="s">
        <v>806</v>
      </c>
      <c r="F283">
        <v>1604418760.6</v>
      </c>
      <c r="G283">
        <f>BY283*AE283*(BU283-BV283)/(100*BN283*(1000-AE283*BU283))</f>
        <v>0</v>
      </c>
      <c r="H283">
        <f>BY283*AE283*(BT283-BS283*(1000-AE283*BV283)/(1000-AE283*BU283))/(100*BN283)</f>
        <v>0</v>
      </c>
      <c r="I283">
        <f>BS283 - IF(AE283&gt;1, H283*BN283*100.0/(AG283*CG283), 0)</f>
        <v>0</v>
      </c>
      <c r="J283">
        <f>((P283-G283/2)*I283-H283)/(P283+G283/2)</f>
        <v>0</v>
      </c>
      <c r="K283">
        <f>J283*(BZ283+CA283)/1000.0</f>
        <v>0</v>
      </c>
      <c r="L283">
        <f>(BS283 - IF(AE283&gt;1, H283*BN283*100.0/(AG283*CG283), 0))*(BZ283+CA283)/1000.0</f>
        <v>0</v>
      </c>
      <c r="M283">
        <f>2.0/((1/O283-1/N283)+SIGN(O283)*SQRT((1/O283-1/N283)*(1/O283-1/N283) + 4*BO283/((BO283+1)*(BO283+1))*(2*1/O283*1/N283-1/N283*1/N283)))</f>
        <v>0</v>
      </c>
      <c r="N283">
        <f>IF(LEFT(BP283,1)&lt;&gt;"0",IF(LEFT(BP283,1)="1",3.0,BQ283),$D$5+$E$5*(CG283*BZ283/($K$5*1000))+$F$5*(CG283*BZ283/($K$5*1000))*MAX(MIN(BN283,$J$5),$I$5)*MAX(MIN(BN283,$J$5),$I$5)+$G$5*MAX(MIN(BN283,$J$5),$I$5)*(CG283*BZ283/($K$5*1000))+$H$5*(CG283*BZ283/($K$5*1000))*(CG283*BZ283/($K$5*1000)))</f>
        <v>0</v>
      </c>
      <c r="O283">
        <f>G283*(1000-(1000*0.61365*exp(17.502*S283/(240.97+S283))/(BZ283+CA283)+BU283)/2)/(1000*0.61365*exp(17.502*S283/(240.97+S283))/(BZ283+CA283)-BU283)</f>
        <v>0</v>
      </c>
      <c r="P283">
        <f>1/((BO283+1)/(M283/1.6)+1/(N283/1.37)) + BO283/((BO283+1)/(M283/1.6) + BO283/(N283/1.37))</f>
        <v>0</v>
      </c>
      <c r="Q283">
        <f>(BK283*BM283)</f>
        <v>0</v>
      </c>
      <c r="R283">
        <f>(CB283+(Q283+2*0.95*5.67E-8*(((CB283+$B$7)+273)^4-(CB283+273)^4)-44100*G283)/(1.84*29.3*N283+8*0.95*5.67E-8*(CB283+273)^3))</f>
        <v>0</v>
      </c>
      <c r="S283">
        <f>($C$7*CC283+$D$7*CD283+$E$7*R283)</f>
        <v>0</v>
      </c>
      <c r="T283">
        <f>0.61365*exp(17.502*S283/(240.97+S283))</f>
        <v>0</v>
      </c>
      <c r="U283">
        <f>(V283/W283*100)</f>
        <v>0</v>
      </c>
      <c r="V283">
        <f>BU283*(BZ283+CA283)/1000</f>
        <v>0</v>
      </c>
      <c r="W283">
        <f>0.61365*exp(17.502*CB283/(240.97+CB283))</f>
        <v>0</v>
      </c>
      <c r="X283">
        <f>(T283-BU283*(BZ283+CA283)/1000)</f>
        <v>0</v>
      </c>
      <c r="Y283">
        <f>(-G283*44100)</f>
        <v>0</v>
      </c>
      <c r="Z283">
        <f>2*29.3*N283*0.92*(CB283-S283)</f>
        <v>0</v>
      </c>
      <c r="AA283">
        <f>2*0.95*5.67E-8*(((CB283+$B$7)+273)^4-(S283+273)^4)</f>
        <v>0</v>
      </c>
      <c r="AB283">
        <f>Q283+AA283+Y283+Z283</f>
        <v>0</v>
      </c>
      <c r="AC283">
        <v>0</v>
      </c>
      <c r="AD283">
        <v>0</v>
      </c>
      <c r="AE283">
        <f>IF(AC283*$H$13&gt;=AG283,1.0,(AG283/(AG283-AC283*$H$13)))</f>
        <v>0</v>
      </c>
      <c r="AF283">
        <f>(AE283-1)*100</f>
        <v>0</v>
      </c>
      <c r="AG283">
        <f>MAX(0,($B$13+$C$13*CG283)/(1+$D$13*CG283)*BZ283/(CB283+273)*$E$13)</f>
        <v>0</v>
      </c>
      <c r="AH283" t="s">
        <v>271</v>
      </c>
      <c r="AI283" t="s">
        <v>271</v>
      </c>
      <c r="AJ283">
        <v>0</v>
      </c>
      <c r="AK283">
        <v>0</v>
      </c>
      <c r="AL283">
        <f>AK283-AJ283</f>
        <v>0</v>
      </c>
      <c r="AM283">
        <f>AL283/AK283</f>
        <v>0</v>
      </c>
      <c r="AN283">
        <v>0</v>
      </c>
      <c r="AO283" t="s">
        <v>271</v>
      </c>
      <c r="AP283" t="s">
        <v>271</v>
      </c>
      <c r="AQ283">
        <v>0</v>
      </c>
      <c r="AR283">
        <v>0</v>
      </c>
      <c r="AS283">
        <f>1-AQ283/AR283</f>
        <v>0</v>
      </c>
      <c r="AT283">
        <v>0.5</v>
      </c>
      <c r="AU283">
        <f>BK283</f>
        <v>0</v>
      </c>
      <c r="AV283">
        <f>H283</f>
        <v>0</v>
      </c>
      <c r="AW283">
        <f>AS283*AT283*AU283</f>
        <v>0</v>
      </c>
      <c r="AX283">
        <f>BC283/AR283</f>
        <v>0</v>
      </c>
      <c r="AY283">
        <f>(AV283-AN283)/AU283</f>
        <v>0</v>
      </c>
      <c r="AZ283">
        <f>(AK283-AR283)/AR283</f>
        <v>0</v>
      </c>
      <c r="BA283" t="s">
        <v>271</v>
      </c>
      <c r="BB283">
        <v>0</v>
      </c>
      <c r="BC283">
        <f>AR283-BB283</f>
        <v>0</v>
      </c>
      <c r="BD283">
        <f>(AR283-AQ283)/(AR283-BB283)</f>
        <v>0</v>
      </c>
      <c r="BE283">
        <f>(AK283-AR283)/(AK283-BB283)</f>
        <v>0</v>
      </c>
      <c r="BF283">
        <f>(AR283-AQ283)/(AR283-AJ283)</f>
        <v>0</v>
      </c>
      <c r="BG283">
        <f>(AK283-AR283)/(AK283-AJ283)</f>
        <v>0</v>
      </c>
      <c r="BH283">
        <f>(BD283*BB283/AQ283)</f>
        <v>0</v>
      </c>
      <c r="BI283">
        <f>(1-BH283)</f>
        <v>0</v>
      </c>
      <c r="BJ283">
        <f>$B$11*CH283+$C$11*CI283+$F$11*CJ283*(1-CM283)</f>
        <v>0</v>
      </c>
      <c r="BK283">
        <f>BJ283*BL283</f>
        <v>0</v>
      </c>
      <c r="BL283">
        <f>($B$11*$D$9+$C$11*$D$9+$F$11*((CW283+CO283)/MAX(CW283+CO283+CX283, 0.1)*$I$9+CX283/MAX(CW283+CO283+CX283, 0.1)*$J$9))/($B$11+$C$11+$F$11)</f>
        <v>0</v>
      </c>
      <c r="BM283">
        <f>($B$11*$K$9+$C$11*$K$9+$F$11*((CW283+CO283)/MAX(CW283+CO283+CX283, 0.1)*$P$9+CX283/MAX(CW283+CO283+CX283, 0.1)*$Q$9))/($B$11+$C$11+$F$11)</f>
        <v>0</v>
      </c>
      <c r="BN283">
        <v>6</v>
      </c>
      <c r="BO283">
        <v>0.5</v>
      </c>
      <c r="BP283" t="s">
        <v>272</v>
      </c>
      <c r="BQ283">
        <v>2</v>
      </c>
      <c r="BR283">
        <v>1604418760.6</v>
      </c>
      <c r="BS283">
        <v>842.449</v>
      </c>
      <c r="BT283">
        <v>892.882</v>
      </c>
      <c r="BU283">
        <v>21.6571</v>
      </c>
      <c r="BV283">
        <v>19.9585</v>
      </c>
      <c r="BW283">
        <v>842.3</v>
      </c>
      <c r="BX283">
        <v>21.3303</v>
      </c>
      <c r="BY283">
        <v>499.96</v>
      </c>
      <c r="BZ283">
        <v>100.53</v>
      </c>
      <c r="CA283">
        <v>0.0996483</v>
      </c>
      <c r="CB283">
        <v>25.1568</v>
      </c>
      <c r="CC283">
        <v>24.9942</v>
      </c>
      <c r="CD283">
        <v>999.9</v>
      </c>
      <c r="CE283">
        <v>0</v>
      </c>
      <c r="CF283">
        <v>0</v>
      </c>
      <c r="CG283">
        <v>10002.5</v>
      </c>
      <c r="CH283">
        <v>0</v>
      </c>
      <c r="CI283">
        <v>1.06395</v>
      </c>
      <c r="CJ283">
        <v>1200.05</v>
      </c>
      <c r="CK283">
        <v>0.967003</v>
      </c>
      <c r="CL283">
        <v>0.0329973</v>
      </c>
      <c r="CM283">
        <v>0</v>
      </c>
      <c r="CN283">
        <v>2.4879</v>
      </c>
      <c r="CO283">
        <v>0</v>
      </c>
      <c r="CP283">
        <v>10203.8</v>
      </c>
      <c r="CQ283">
        <v>11401.8</v>
      </c>
      <c r="CR283">
        <v>38</v>
      </c>
      <c r="CS283">
        <v>41.125</v>
      </c>
      <c r="CT283">
        <v>39.5</v>
      </c>
      <c r="CU283">
        <v>39.812</v>
      </c>
      <c r="CV283">
        <v>38.312</v>
      </c>
      <c r="CW283">
        <v>1160.45</v>
      </c>
      <c r="CX283">
        <v>39.6</v>
      </c>
      <c r="CY283">
        <v>0</v>
      </c>
      <c r="CZ283">
        <v>1604418760.7</v>
      </c>
      <c r="DA283">
        <v>0</v>
      </c>
      <c r="DB283">
        <v>2.578064</v>
      </c>
      <c r="DC283">
        <v>-0.470384611698301</v>
      </c>
      <c r="DD283">
        <v>272.584615358935</v>
      </c>
      <c r="DE283">
        <v>10170.768</v>
      </c>
      <c r="DF283">
        <v>15</v>
      </c>
      <c r="DG283">
        <v>1604417947.1</v>
      </c>
      <c r="DH283" t="s">
        <v>273</v>
      </c>
      <c r="DI283">
        <v>1604417940.1</v>
      </c>
      <c r="DJ283">
        <v>1604417947.1</v>
      </c>
      <c r="DK283">
        <v>1</v>
      </c>
      <c r="DL283">
        <v>-0.134</v>
      </c>
      <c r="DM283">
        <v>0.013</v>
      </c>
      <c r="DN283">
        <v>0.037</v>
      </c>
      <c r="DO283">
        <v>0.31</v>
      </c>
      <c r="DP283">
        <v>420</v>
      </c>
      <c r="DQ283">
        <v>20</v>
      </c>
      <c r="DR283">
        <v>0.08</v>
      </c>
      <c r="DS283">
        <v>0.06</v>
      </c>
      <c r="DT283">
        <v>0</v>
      </c>
      <c r="DU283">
        <v>0</v>
      </c>
      <c r="DV283" t="s">
        <v>274</v>
      </c>
      <c r="DW283">
        <v>100</v>
      </c>
      <c r="DX283">
        <v>100</v>
      </c>
      <c r="DY283">
        <v>0.149</v>
      </c>
      <c r="DZ283">
        <v>0.3268</v>
      </c>
      <c r="EA283">
        <v>-0.278027610152098</v>
      </c>
      <c r="EB283">
        <v>0.00106189765250334</v>
      </c>
      <c r="EC283">
        <v>-8.23004791133579e-07</v>
      </c>
      <c r="ED283">
        <v>1.95222372915411e-10</v>
      </c>
      <c r="EE283">
        <v>0.0605696754882689</v>
      </c>
      <c r="EF283">
        <v>0.0242991256848972</v>
      </c>
      <c r="EG283">
        <v>-0.00102667963148939</v>
      </c>
      <c r="EH283">
        <v>2.21636158600722e-05</v>
      </c>
      <c r="EI283">
        <v>2</v>
      </c>
      <c r="EJ283">
        <v>2037</v>
      </c>
      <c r="EK283">
        <v>1</v>
      </c>
      <c r="EL283">
        <v>24</v>
      </c>
      <c r="EM283">
        <v>13.7</v>
      </c>
      <c r="EN283">
        <v>13.6</v>
      </c>
      <c r="EO283">
        <v>2</v>
      </c>
      <c r="EP283">
        <v>511.4</v>
      </c>
      <c r="EQ283">
        <v>528.621</v>
      </c>
      <c r="ER283">
        <v>22.7866</v>
      </c>
      <c r="ES283">
        <v>25.3842</v>
      </c>
      <c r="ET283">
        <v>29.9998</v>
      </c>
      <c r="EU283">
        <v>25.2701</v>
      </c>
      <c r="EV283">
        <v>25.2382</v>
      </c>
      <c r="EW283">
        <v>38.6135</v>
      </c>
      <c r="EX283">
        <v>26.8481</v>
      </c>
      <c r="EY283">
        <v>100</v>
      </c>
      <c r="EZ283">
        <v>22.7911</v>
      </c>
      <c r="FA283">
        <v>904.71</v>
      </c>
      <c r="FB283">
        <v>20</v>
      </c>
      <c r="FC283">
        <v>102.338</v>
      </c>
      <c r="FD283">
        <v>102.11</v>
      </c>
    </row>
    <row r="284" spans="1:160">
      <c r="A284">
        <v>268</v>
      </c>
      <c r="B284">
        <v>1604418762.6</v>
      </c>
      <c r="C284">
        <v>533.5</v>
      </c>
      <c r="D284" t="s">
        <v>807</v>
      </c>
      <c r="E284" t="s">
        <v>808</v>
      </c>
      <c r="F284">
        <v>1604418762.6</v>
      </c>
      <c r="G284">
        <f>BY284*AE284*(BU284-BV284)/(100*BN284*(1000-AE284*BU284))</f>
        <v>0</v>
      </c>
      <c r="H284">
        <f>BY284*AE284*(BT284-BS284*(1000-AE284*BV284)/(1000-AE284*BU284))/(100*BN284)</f>
        <v>0</v>
      </c>
      <c r="I284">
        <f>BS284 - IF(AE284&gt;1, H284*BN284*100.0/(AG284*CG284), 0)</f>
        <v>0</v>
      </c>
      <c r="J284">
        <f>((P284-G284/2)*I284-H284)/(P284+G284/2)</f>
        <v>0</v>
      </c>
      <c r="K284">
        <f>J284*(BZ284+CA284)/1000.0</f>
        <v>0</v>
      </c>
      <c r="L284">
        <f>(BS284 - IF(AE284&gt;1, H284*BN284*100.0/(AG284*CG284), 0))*(BZ284+CA284)/1000.0</f>
        <v>0</v>
      </c>
      <c r="M284">
        <f>2.0/((1/O284-1/N284)+SIGN(O284)*SQRT((1/O284-1/N284)*(1/O284-1/N284) + 4*BO284/((BO284+1)*(BO284+1))*(2*1/O284*1/N284-1/N284*1/N284)))</f>
        <v>0</v>
      </c>
      <c r="N284">
        <f>IF(LEFT(BP284,1)&lt;&gt;"0",IF(LEFT(BP284,1)="1",3.0,BQ284),$D$5+$E$5*(CG284*BZ284/($K$5*1000))+$F$5*(CG284*BZ284/($K$5*1000))*MAX(MIN(BN284,$J$5),$I$5)*MAX(MIN(BN284,$J$5),$I$5)+$G$5*MAX(MIN(BN284,$J$5),$I$5)*(CG284*BZ284/($K$5*1000))+$H$5*(CG284*BZ284/($K$5*1000))*(CG284*BZ284/($K$5*1000)))</f>
        <v>0</v>
      </c>
      <c r="O284">
        <f>G284*(1000-(1000*0.61365*exp(17.502*S284/(240.97+S284))/(BZ284+CA284)+BU284)/2)/(1000*0.61365*exp(17.502*S284/(240.97+S284))/(BZ284+CA284)-BU284)</f>
        <v>0</v>
      </c>
      <c r="P284">
        <f>1/((BO284+1)/(M284/1.6)+1/(N284/1.37)) + BO284/((BO284+1)/(M284/1.6) + BO284/(N284/1.37))</f>
        <v>0</v>
      </c>
      <c r="Q284">
        <f>(BK284*BM284)</f>
        <v>0</v>
      </c>
      <c r="R284">
        <f>(CB284+(Q284+2*0.95*5.67E-8*(((CB284+$B$7)+273)^4-(CB284+273)^4)-44100*G284)/(1.84*29.3*N284+8*0.95*5.67E-8*(CB284+273)^3))</f>
        <v>0</v>
      </c>
      <c r="S284">
        <f>($C$7*CC284+$D$7*CD284+$E$7*R284)</f>
        <v>0</v>
      </c>
      <c r="T284">
        <f>0.61365*exp(17.502*S284/(240.97+S284))</f>
        <v>0</v>
      </c>
      <c r="U284">
        <f>(V284/W284*100)</f>
        <v>0</v>
      </c>
      <c r="V284">
        <f>BU284*(BZ284+CA284)/1000</f>
        <v>0</v>
      </c>
      <c r="W284">
        <f>0.61365*exp(17.502*CB284/(240.97+CB284))</f>
        <v>0</v>
      </c>
      <c r="X284">
        <f>(T284-BU284*(BZ284+CA284)/1000)</f>
        <v>0</v>
      </c>
      <c r="Y284">
        <f>(-G284*44100)</f>
        <v>0</v>
      </c>
      <c r="Z284">
        <f>2*29.3*N284*0.92*(CB284-S284)</f>
        <v>0</v>
      </c>
      <c r="AA284">
        <f>2*0.95*5.67E-8*(((CB284+$B$7)+273)^4-(S284+273)^4)</f>
        <v>0</v>
      </c>
      <c r="AB284">
        <f>Q284+AA284+Y284+Z284</f>
        <v>0</v>
      </c>
      <c r="AC284">
        <v>0</v>
      </c>
      <c r="AD284">
        <v>0</v>
      </c>
      <c r="AE284">
        <f>IF(AC284*$H$13&gt;=AG284,1.0,(AG284/(AG284-AC284*$H$13)))</f>
        <v>0</v>
      </c>
      <c r="AF284">
        <f>(AE284-1)*100</f>
        <v>0</v>
      </c>
      <c r="AG284">
        <f>MAX(0,($B$13+$C$13*CG284)/(1+$D$13*CG284)*BZ284/(CB284+273)*$E$13)</f>
        <v>0</v>
      </c>
      <c r="AH284" t="s">
        <v>271</v>
      </c>
      <c r="AI284" t="s">
        <v>271</v>
      </c>
      <c r="AJ284">
        <v>0</v>
      </c>
      <c r="AK284">
        <v>0</v>
      </c>
      <c r="AL284">
        <f>AK284-AJ284</f>
        <v>0</v>
      </c>
      <c r="AM284">
        <f>AL284/AK284</f>
        <v>0</v>
      </c>
      <c r="AN284">
        <v>0</v>
      </c>
      <c r="AO284" t="s">
        <v>271</v>
      </c>
      <c r="AP284" t="s">
        <v>271</v>
      </c>
      <c r="AQ284">
        <v>0</v>
      </c>
      <c r="AR284">
        <v>0</v>
      </c>
      <c r="AS284">
        <f>1-AQ284/AR284</f>
        <v>0</v>
      </c>
      <c r="AT284">
        <v>0.5</v>
      </c>
      <c r="AU284">
        <f>BK284</f>
        <v>0</v>
      </c>
      <c r="AV284">
        <f>H284</f>
        <v>0</v>
      </c>
      <c r="AW284">
        <f>AS284*AT284*AU284</f>
        <v>0</v>
      </c>
      <c r="AX284">
        <f>BC284/AR284</f>
        <v>0</v>
      </c>
      <c r="AY284">
        <f>(AV284-AN284)/AU284</f>
        <v>0</v>
      </c>
      <c r="AZ284">
        <f>(AK284-AR284)/AR284</f>
        <v>0</v>
      </c>
      <c r="BA284" t="s">
        <v>271</v>
      </c>
      <c r="BB284">
        <v>0</v>
      </c>
      <c r="BC284">
        <f>AR284-BB284</f>
        <v>0</v>
      </c>
      <c r="BD284">
        <f>(AR284-AQ284)/(AR284-BB284)</f>
        <v>0</v>
      </c>
      <c r="BE284">
        <f>(AK284-AR284)/(AK284-BB284)</f>
        <v>0</v>
      </c>
      <c r="BF284">
        <f>(AR284-AQ284)/(AR284-AJ284)</f>
        <v>0</v>
      </c>
      <c r="BG284">
        <f>(AK284-AR284)/(AK284-AJ284)</f>
        <v>0</v>
      </c>
      <c r="BH284">
        <f>(BD284*BB284/AQ284)</f>
        <v>0</v>
      </c>
      <c r="BI284">
        <f>(1-BH284)</f>
        <v>0</v>
      </c>
      <c r="BJ284">
        <f>$B$11*CH284+$C$11*CI284+$F$11*CJ284*(1-CM284)</f>
        <v>0</v>
      </c>
      <c r="BK284">
        <f>BJ284*BL284</f>
        <v>0</v>
      </c>
      <c r="BL284">
        <f>($B$11*$D$9+$C$11*$D$9+$F$11*((CW284+CO284)/MAX(CW284+CO284+CX284, 0.1)*$I$9+CX284/MAX(CW284+CO284+CX284, 0.1)*$J$9))/($B$11+$C$11+$F$11)</f>
        <v>0</v>
      </c>
      <c r="BM284">
        <f>($B$11*$K$9+$C$11*$K$9+$F$11*((CW284+CO284)/MAX(CW284+CO284+CX284, 0.1)*$P$9+CX284/MAX(CW284+CO284+CX284, 0.1)*$Q$9))/($B$11+$C$11+$F$11)</f>
        <v>0</v>
      </c>
      <c r="BN284">
        <v>6</v>
      </c>
      <c r="BO284">
        <v>0.5</v>
      </c>
      <c r="BP284" t="s">
        <v>272</v>
      </c>
      <c r="BQ284">
        <v>2</v>
      </c>
      <c r="BR284">
        <v>1604418762.6</v>
      </c>
      <c r="BS284">
        <v>845.753</v>
      </c>
      <c r="BT284">
        <v>896.02</v>
      </c>
      <c r="BU284">
        <v>21.6576</v>
      </c>
      <c r="BV284">
        <v>19.9583</v>
      </c>
      <c r="BW284">
        <v>845.604</v>
      </c>
      <c r="BX284">
        <v>21.3308</v>
      </c>
      <c r="BY284">
        <v>500.025</v>
      </c>
      <c r="BZ284">
        <v>100.529</v>
      </c>
      <c r="CA284">
        <v>0.0998995</v>
      </c>
      <c r="CB284">
        <v>25.1584</v>
      </c>
      <c r="CC284">
        <v>24.9902</v>
      </c>
      <c r="CD284">
        <v>999.9</v>
      </c>
      <c r="CE284">
        <v>0</v>
      </c>
      <c r="CF284">
        <v>0</v>
      </c>
      <c r="CG284">
        <v>10021.2</v>
      </c>
      <c r="CH284">
        <v>0</v>
      </c>
      <c r="CI284">
        <v>1.06395</v>
      </c>
      <c r="CJ284">
        <v>1200.04</v>
      </c>
      <c r="CK284">
        <v>0.967003</v>
      </c>
      <c r="CL284">
        <v>0.0329973</v>
      </c>
      <c r="CM284">
        <v>0</v>
      </c>
      <c r="CN284">
        <v>2.5362</v>
      </c>
      <c r="CO284">
        <v>0</v>
      </c>
      <c r="CP284">
        <v>10212.3</v>
      </c>
      <c r="CQ284">
        <v>11401.8</v>
      </c>
      <c r="CR284">
        <v>38</v>
      </c>
      <c r="CS284">
        <v>41.125</v>
      </c>
      <c r="CT284">
        <v>39.5</v>
      </c>
      <c r="CU284">
        <v>39.812</v>
      </c>
      <c r="CV284">
        <v>38.312</v>
      </c>
      <c r="CW284">
        <v>1160.44</v>
      </c>
      <c r="CX284">
        <v>39.6</v>
      </c>
      <c r="CY284">
        <v>0</v>
      </c>
      <c r="CZ284">
        <v>1604418762.5</v>
      </c>
      <c r="DA284">
        <v>0</v>
      </c>
      <c r="DB284">
        <v>2.57643076923077</v>
      </c>
      <c r="DC284">
        <v>-0.558461533740815</v>
      </c>
      <c r="DD284">
        <v>270.266666264953</v>
      </c>
      <c r="DE284">
        <v>10177.8115384615</v>
      </c>
      <c r="DF284">
        <v>15</v>
      </c>
      <c r="DG284">
        <v>1604417947.1</v>
      </c>
      <c r="DH284" t="s">
        <v>273</v>
      </c>
      <c r="DI284">
        <v>1604417940.1</v>
      </c>
      <c r="DJ284">
        <v>1604417947.1</v>
      </c>
      <c r="DK284">
        <v>1</v>
      </c>
      <c r="DL284">
        <v>-0.134</v>
      </c>
      <c r="DM284">
        <v>0.013</v>
      </c>
      <c r="DN284">
        <v>0.037</v>
      </c>
      <c r="DO284">
        <v>0.31</v>
      </c>
      <c r="DP284">
        <v>420</v>
      </c>
      <c r="DQ284">
        <v>20</v>
      </c>
      <c r="DR284">
        <v>0.08</v>
      </c>
      <c r="DS284">
        <v>0.06</v>
      </c>
      <c r="DT284">
        <v>0</v>
      </c>
      <c r="DU284">
        <v>0</v>
      </c>
      <c r="DV284" t="s">
        <v>274</v>
      </c>
      <c r="DW284">
        <v>100</v>
      </c>
      <c r="DX284">
        <v>100</v>
      </c>
      <c r="DY284">
        <v>0.149</v>
      </c>
      <c r="DZ284">
        <v>0.3268</v>
      </c>
      <c r="EA284">
        <v>-0.278027610152098</v>
      </c>
      <c r="EB284">
        <v>0.00106189765250334</v>
      </c>
      <c r="EC284">
        <v>-8.23004791133579e-07</v>
      </c>
      <c r="ED284">
        <v>1.95222372915411e-10</v>
      </c>
      <c r="EE284">
        <v>0.0605696754882689</v>
      </c>
      <c r="EF284">
        <v>0.0242991256848972</v>
      </c>
      <c r="EG284">
        <v>-0.00102667963148939</v>
      </c>
      <c r="EH284">
        <v>2.21636158600722e-05</v>
      </c>
      <c r="EI284">
        <v>2</v>
      </c>
      <c r="EJ284">
        <v>2037</v>
      </c>
      <c r="EK284">
        <v>1</v>
      </c>
      <c r="EL284">
        <v>24</v>
      </c>
      <c r="EM284">
        <v>13.7</v>
      </c>
      <c r="EN284">
        <v>13.6</v>
      </c>
      <c r="EO284">
        <v>2</v>
      </c>
      <c r="EP284">
        <v>511.528</v>
      </c>
      <c r="EQ284">
        <v>528.498</v>
      </c>
      <c r="ER284">
        <v>22.7889</v>
      </c>
      <c r="ES284">
        <v>25.3832</v>
      </c>
      <c r="ET284">
        <v>29.9999</v>
      </c>
      <c r="EU284">
        <v>25.2701</v>
      </c>
      <c r="EV284">
        <v>25.2376</v>
      </c>
      <c r="EW284">
        <v>38.708</v>
      </c>
      <c r="EX284">
        <v>26.8481</v>
      </c>
      <c r="EY284">
        <v>100</v>
      </c>
      <c r="EZ284">
        <v>22.7911</v>
      </c>
      <c r="FA284">
        <v>904.71</v>
      </c>
      <c r="FB284">
        <v>20</v>
      </c>
      <c r="FC284">
        <v>102.337</v>
      </c>
      <c r="FD284">
        <v>102.112</v>
      </c>
    </row>
    <row r="285" spans="1:160">
      <c r="A285">
        <v>269</v>
      </c>
      <c r="B285">
        <v>1604418764.6</v>
      </c>
      <c r="C285">
        <v>535.5</v>
      </c>
      <c r="D285" t="s">
        <v>809</v>
      </c>
      <c r="E285" t="s">
        <v>810</v>
      </c>
      <c r="F285">
        <v>1604418764.6</v>
      </c>
      <c r="G285">
        <f>BY285*AE285*(BU285-BV285)/(100*BN285*(1000-AE285*BU285))</f>
        <v>0</v>
      </c>
      <c r="H285">
        <f>BY285*AE285*(BT285-BS285*(1000-AE285*BV285)/(1000-AE285*BU285))/(100*BN285)</f>
        <v>0</v>
      </c>
      <c r="I285">
        <f>BS285 - IF(AE285&gt;1, H285*BN285*100.0/(AG285*CG285), 0)</f>
        <v>0</v>
      </c>
      <c r="J285">
        <f>((P285-G285/2)*I285-H285)/(P285+G285/2)</f>
        <v>0</v>
      </c>
      <c r="K285">
        <f>J285*(BZ285+CA285)/1000.0</f>
        <v>0</v>
      </c>
      <c r="L285">
        <f>(BS285 - IF(AE285&gt;1, H285*BN285*100.0/(AG285*CG285), 0))*(BZ285+CA285)/1000.0</f>
        <v>0</v>
      </c>
      <c r="M285">
        <f>2.0/((1/O285-1/N285)+SIGN(O285)*SQRT((1/O285-1/N285)*(1/O285-1/N285) + 4*BO285/((BO285+1)*(BO285+1))*(2*1/O285*1/N285-1/N285*1/N285)))</f>
        <v>0</v>
      </c>
      <c r="N285">
        <f>IF(LEFT(BP285,1)&lt;&gt;"0",IF(LEFT(BP285,1)="1",3.0,BQ285),$D$5+$E$5*(CG285*BZ285/($K$5*1000))+$F$5*(CG285*BZ285/($K$5*1000))*MAX(MIN(BN285,$J$5),$I$5)*MAX(MIN(BN285,$J$5),$I$5)+$G$5*MAX(MIN(BN285,$J$5),$I$5)*(CG285*BZ285/($K$5*1000))+$H$5*(CG285*BZ285/($K$5*1000))*(CG285*BZ285/($K$5*1000)))</f>
        <v>0</v>
      </c>
      <c r="O285">
        <f>G285*(1000-(1000*0.61365*exp(17.502*S285/(240.97+S285))/(BZ285+CA285)+BU285)/2)/(1000*0.61365*exp(17.502*S285/(240.97+S285))/(BZ285+CA285)-BU285)</f>
        <v>0</v>
      </c>
      <c r="P285">
        <f>1/((BO285+1)/(M285/1.6)+1/(N285/1.37)) + BO285/((BO285+1)/(M285/1.6) + BO285/(N285/1.37))</f>
        <v>0</v>
      </c>
      <c r="Q285">
        <f>(BK285*BM285)</f>
        <v>0</v>
      </c>
      <c r="R285">
        <f>(CB285+(Q285+2*0.95*5.67E-8*(((CB285+$B$7)+273)^4-(CB285+273)^4)-44100*G285)/(1.84*29.3*N285+8*0.95*5.67E-8*(CB285+273)^3))</f>
        <v>0</v>
      </c>
      <c r="S285">
        <f>($C$7*CC285+$D$7*CD285+$E$7*R285)</f>
        <v>0</v>
      </c>
      <c r="T285">
        <f>0.61365*exp(17.502*S285/(240.97+S285))</f>
        <v>0</v>
      </c>
      <c r="U285">
        <f>(V285/W285*100)</f>
        <v>0</v>
      </c>
      <c r="V285">
        <f>BU285*(BZ285+CA285)/1000</f>
        <v>0</v>
      </c>
      <c r="W285">
        <f>0.61365*exp(17.502*CB285/(240.97+CB285))</f>
        <v>0</v>
      </c>
      <c r="X285">
        <f>(T285-BU285*(BZ285+CA285)/1000)</f>
        <v>0</v>
      </c>
      <c r="Y285">
        <f>(-G285*44100)</f>
        <v>0</v>
      </c>
      <c r="Z285">
        <f>2*29.3*N285*0.92*(CB285-S285)</f>
        <v>0</v>
      </c>
      <c r="AA285">
        <f>2*0.95*5.67E-8*(((CB285+$B$7)+273)^4-(S285+273)^4)</f>
        <v>0</v>
      </c>
      <c r="AB285">
        <f>Q285+AA285+Y285+Z285</f>
        <v>0</v>
      </c>
      <c r="AC285">
        <v>0</v>
      </c>
      <c r="AD285">
        <v>0</v>
      </c>
      <c r="AE285">
        <f>IF(AC285*$H$13&gt;=AG285,1.0,(AG285/(AG285-AC285*$H$13)))</f>
        <v>0</v>
      </c>
      <c r="AF285">
        <f>(AE285-1)*100</f>
        <v>0</v>
      </c>
      <c r="AG285">
        <f>MAX(0,($B$13+$C$13*CG285)/(1+$D$13*CG285)*BZ285/(CB285+273)*$E$13)</f>
        <v>0</v>
      </c>
      <c r="AH285" t="s">
        <v>271</v>
      </c>
      <c r="AI285" t="s">
        <v>271</v>
      </c>
      <c r="AJ285">
        <v>0</v>
      </c>
      <c r="AK285">
        <v>0</v>
      </c>
      <c r="AL285">
        <f>AK285-AJ285</f>
        <v>0</v>
      </c>
      <c r="AM285">
        <f>AL285/AK285</f>
        <v>0</v>
      </c>
      <c r="AN285">
        <v>0</v>
      </c>
      <c r="AO285" t="s">
        <v>271</v>
      </c>
      <c r="AP285" t="s">
        <v>271</v>
      </c>
      <c r="AQ285">
        <v>0</v>
      </c>
      <c r="AR285">
        <v>0</v>
      </c>
      <c r="AS285">
        <f>1-AQ285/AR285</f>
        <v>0</v>
      </c>
      <c r="AT285">
        <v>0.5</v>
      </c>
      <c r="AU285">
        <f>BK285</f>
        <v>0</v>
      </c>
      <c r="AV285">
        <f>H285</f>
        <v>0</v>
      </c>
      <c r="AW285">
        <f>AS285*AT285*AU285</f>
        <v>0</v>
      </c>
      <c r="AX285">
        <f>BC285/AR285</f>
        <v>0</v>
      </c>
      <c r="AY285">
        <f>(AV285-AN285)/AU285</f>
        <v>0</v>
      </c>
      <c r="AZ285">
        <f>(AK285-AR285)/AR285</f>
        <v>0</v>
      </c>
      <c r="BA285" t="s">
        <v>271</v>
      </c>
      <c r="BB285">
        <v>0</v>
      </c>
      <c r="BC285">
        <f>AR285-BB285</f>
        <v>0</v>
      </c>
      <c r="BD285">
        <f>(AR285-AQ285)/(AR285-BB285)</f>
        <v>0</v>
      </c>
      <c r="BE285">
        <f>(AK285-AR285)/(AK285-BB285)</f>
        <v>0</v>
      </c>
      <c r="BF285">
        <f>(AR285-AQ285)/(AR285-AJ285)</f>
        <v>0</v>
      </c>
      <c r="BG285">
        <f>(AK285-AR285)/(AK285-AJ285)</f>
        <v>0</v>
      </c>
      <c r="BH285">
        <f>(BD285*BB285/AQ285)</f>
        <v>0</v>
      </c>
      <c r="BI285">
        <f>(1-BH285)</f>
        <v>0</v>
      </c>
      <c r="BJ285">
        <f>$B$11*CH285+$C$11*CI285+$F$11*CJ285*(1-CM285)</f>
        <v>0</v>
      </c>
      <c r="BK285">
        <f>BJ285*BL285</f>
        <v>0</v>
      </c>
      <c r="BL285">
        <f>($B$11*$D$9+$C$11*$D$9+$F$11*((CW285+CO285)/MAX(CW285+CO285+CX285, 0.1)*$I$9+CX285/MAX(CW285+CO285+CX285, 0.1)*$J$9))/($B$11+$C$11+$F$11)</f>
        <v>0</v>
      </c>
      <c r="BM285">
        <f>($B$11*$K$9+$C$11*$K$9+$F$11*((CW285+CO285)/MAX(CW285+CO285+CX285, 0.1)*$P$9+CX285/MAX(CW285+CO285+CX285, 0.1)*$Q$9))/($B$11+$C$11+$F$11)</f>
        <v>0</v>
      </c>
      <c r="BN285">
        <v>6</v>
      </c>
      <c r="BO285">
        <v>0.5</v>
      </c>
      <c r="BP285" t="s">
        <v>272</v>
      </c>
      <c r="BQ285">
        <v>2</v>
      </c>
      <c r="BR285">
        <v>1604418764.6</v>
      </c>
      <c r="BS285">
        <v>848.97</v>
      </c>
      <c r="BT285">
        <v>899.319</v>
      </c>
      <c r="BU285">
        <v>21.6585</v>
      </c>
      <c r="BV285">
        <v>19.959</v>
      </c>
      <c r="BW285">
        <v>848.82</v>
      </c>
      <c r="BX285">
        <v>21.3316</v>
      </c>
      <c r="BY285">
        <v>500.011</v>
      </c>
      <c r="BZ285">
        <v>100.529</v>
      </c>
      <c r="CA285">
        <v>0.0999169</v>
      </c>
      <c r="CB285">
        <v>25.1584</v>
      </c>
      <c r="CC285">
        <v>24.9959</v>
      </c>
      <c r="CD285">
        <v>999.9</v>
      </c>
      <c r="CE285">
        <v>0</v>
      </c>
      <c r="CF285">
        <v>0</v>
      </c>
      <c r="CG285">
        <v>10026.2</v>
      </c>
      <c r="CH285">
        <v>0</v>
      </c>
      <c r="CI285">
        <v>1.06395</v>
      </c>
      <c r="CJ285">
        <v>1200.04</v>
      </c>
      <c r="CK285">
        <v>0.967003</v>
      </c>
      <c r="CL285">
        <v>0.0329973</v>
      </c>
      <c r="CM285">
        <v>0</v>
      </c>
      <c r="CN285">
        <v>2.7788</v>
      </c>
      <c r="CO285">
        <v>0</v>
      </c>
      <c r="CP285">
        <v>10220.8</v>
      </c>
      <c r="CQ285">
        <v>11401.8</v>
      </c>
      <c r="CR285">
        <v>38</v>
      </c>
      <c r="CS285">
        <v>41.187</v>
      </c>
      <c r="CT285">
        <v>39.5</v>
      </c>
      <c r="CU285">
        <v>39.812</v>
      </c>
      <c r="CV285">
        <v>38.312</v>
      </c>
      <c r="CW285">
        <v>1160.44</v>
      </c>
      <c r="CX285">
        <v>39.6</v>
      </c>
      <c r="CY285">
        <v>0</v>
      </c>
      <c r="CZ285">
        <v>1604418764.3</v>
      </c>
      <c r="DA285">
        <v>0</v>
      </c>
      <c r="DB285">
        <v>2.572052</v>
      </c>
      <c r="DC285">
        <v>0.230900001054241</v>
      </c>
      <c r="DD285">
        <v>270.846154206358</v>
      </c>
      <c r="DE285">
        <v>10187.46</v>
      </c>
      <c r="DF285">
        <v>15</v>
      </c>
      <c r="DG285">
        <v>1604417947.1</v>
      </c>
      <c r="DH285" t="s">
        <v>273</v>
      </c>
      <c r="DI285">
        <v>1604417940.1</v>
      </c>
      <c r="DJ285">
        <v>1604417947.1</v>
      </c>
      <c r="DK285">
        <v>1</v>
      </c>
      <c r="DL285">
        <v>-0.134</v>
      </c>
      <c r="DM285">
        <v>0.013</v>
      </c>
      <c r="DN285">
        <v>0.037</v>
      </c>
      <c r="DO285">
        <v>0.31</v>
      </c>
      <c r="DP285">
        <v>420</v>
      </c>
      <c r="DQ285">
        <v>20</v>
      </c>
      <c r="DR285">
        <v>0.08</v>
      </c>
      <c r="DS285">
        <v>0.06</v>
      </c>
      <c r="DT285">
        <v>0</v>
      </c>
      <c r="DU285">
        <v>0</v>
      </c>
      <c r="DV285" t="s">
        <v>274</v>
      </c>
      <c r="DW285">
        <v>100</v>
      </c>
      <c r="DX285">
        <v>100</v>
      </c>
      <c r="DY285">
        <v>0.15</v>
      </c>
      <c r="DZ285">
        <v>0.3269</v>
      </c>
      <c r="EA285">
        <v>-0.278027610152098</v>
      </c>
      <c r="EB285">
        <v>0.00106189765250334</v>
      </c>
      <c r="EC285">
        <v>-8.23004791133579e-07</v>
      </c>
      <c r="ED285">
        <v>1.95222372915411e-10</v>
      </c>
      <c r="EE285">
        <v>0.0605696754882689</v>
      </c>
      <c r="EF285">
        <v>0.0242991256848972</v>
      </c>
      <c r="EG285">
        <v>-0.00102667963148939</v>
      </c>
      <c r="EH285">
        <v>2.21636158600722e-05</v>
      </c>
      <c r="EI285">
        <v>2</v>
      </c>
      <c r="EJ285">
        <v>2037</v>
      </c>
      <c r="EK285">
        <v>1</v>
      </c>
      <c r="EL285">
        <v>24</v>
      </c>
      <c r="EM285">
        <v>13.7</v>
      </c>
      <c r="EN285">
        <v>13.6</v>
      </c>
      <c r="EO285">
        <v>2</v>
      </c>
      <c r="EP285">
        <v>511.477</v>
      </c>
      <c r="EQ285">
        <v>528.534</v>
      </c>
      <c r="ER285">
        <v>22.7909</v>
      </c>
      <c r="ES285">
        <v>25.3827</v>
      </c>
      <c r="ET285">
        <v>29.9998</v>
      </c>
      <c r="EU285">
        <v>25.269</v>
      </c>
      <c r="EV285">
        <v>25.2372</v>
      </c>
      <c r="EW285">
        <v>38.847</v>
      </c>
      <c r="EX285">
        <v>26.8481</v>
      </c>
      <c r="EY285">
        <v>100</v>
      </c>
      <c r="EZ285">
        <v>22.7956</v>
      </c>
      <c r="FA285">
        <v>909.79</v>
      </c>
      <c r="FB285">
        <v>20</v>
      </c>
      <c r="FC285">
        <v>102.338</v>
      </c>
      <c r="FD285">
        <v>102.112</v>
      </c>
    </row>
    <row r="286" spans="1:160">
      <c r="A286">
        <v>270</v>
      </c>
      <c r="B286">
        <v>1604418766.6</v>
      </c>
      <c r="C286">
        <v>537.5</v>
      </c>
      <c r="D286" t="s">
        <v>811</v>
      </c>
      <c r="E286" t="s">
        <v>812</v>
      </c>
      <c r="F286">
        <v>1604418766.6</v>
      </c>
      <c r="G286">
        <f>BY286*AE286*(BU286-BV286)/(100*BN286*(1000-AE286*BU286))</f>
        <v>0</v>
      </c>
      <c r="H286">
        <f>BY286*AE286*(BT286-BS286*(1000-AE286*BV286)/(1000-AE286*BU286))/(100*BN286)</f>
        <v>0</v>
      </c>
      <c r="I286">
        <f>BS286 - IF(AE286&gt;1, H286*BN286*100.0/(AG286*CG286), 0)</f>
        <v>0</v>
      </c>
      <c r="J286">
        <f>((P286-G286/2)*I286-H286)/(P286+G286/2)</f>
        <v>0</v>
      </c>
      <c r="K286">
        <f>J286*(BZ286+CA286)/1000.0</f>
        <v>0</v>
      </c>
      <c r="L286">
        <f>(BS286 - IF(AE286&gt;1, H286*BN286*100.0/(AG286*CG286), 0))*(BZ286+CA286)/1000.0</f>
        <v>0</v>
      </c>
      <c r="M286">
        <f>2.0/((1/O286-1/N286)+SIGN(O286)*SQRT((1/O286-1/N286)*(1/O286-1/N286) + 4*BO286/((BO286+1)*(BO286+1))*(2*1/O286*1/N286-1/N286*1/N286)))</f>
        <v>0</v>
      </c>
      <c r="N286">
        <f>IF(LEFT(BP286,1)&lt;&gt;"0",IF(LEFT(BP286,1)="1",3.0,BQ286),$D$5+$E$5*(CG286*BZ286/($K$5*1000))+$F$5*(CG286*BZ286/($K$5*1000))*MAX(MIN(BN286,$J$5),$I$5)*MAX(MIN(BN286,$J$5),$I$5)+$G$5*MAX(MIN(BN286,$J$5),$I$5)*(CG286*BZ286/($K$5*1000))+$H$5*(CG286*BZ286/($K$5*1000))*(CG286*BZ286/($K$5*1000)))</f>
        <v>0</v>
      </c>
      <c r="O286">
        <f>G286*(1000-(1000*0.61365*exp(17.502*S286/(240.97+S286))/(BZ286+CA286)+BU286)/2)/(1000*0.61365*exp(17.502*S286/(240.97+S286))/(BZ286+CA286)-BU286)</f>
        <v>0</v>
      </c>
      <c r="P286">
        <f>1/((BO286+1)/(M286/1.6)+1/(N286/1.37)) + BO286/((BO286+1)/(M286/1.6) + BO286/(N286/1.37))</f>
        <v>0</v>
      </c>
      <c r="Q286">
        <f>(BK286*BM286)</f>
        <v>0</v>
      </c>
      <c r="R286">
        <f>(CB286+(Q286+2*0.95*5.67E-8*(((CB286+$B$7)+273)^4-(CB286+273)^4)-44100*G286)/(1.84*29.3*N286+8*0.95*5.67E-8*(CB286+273)^3))</f>
        <v>0</v>
      </c>
      <c r="S286">
        <f>($C$7*CC286+$D$7*CD286+$E$7*R286)</f>
        <v>0</v>
      </c>
      <c r="T286">
        <f>0.61365*exp(17.502*S286/(240.97+S286))</f>
        <v>0</v>
      </c>
      <c r="U286">
        <f>(V286/W286*100)</f>
        <v>0</v>
      </c>
      <c r="V286">
        <f>BU286*(BZ286+CA286)/1000</f>
        <v>0</v>
      </c>
      <c r="W286">
        <f>0.61365*exp(17.502*CB286/(240.97+CB286))</f>
        <v>0</v>
      </c>
      <c r="X286">
        <f>(T286-BU286*(BZ286+CA286)/1000)</f>
        <v>0</v>
      </c>
      <c r="Y286">
        <f>(-G286*44100)</f>
        <v>0</v>
      </c>
      <c r="Z286">
        <f>2*29.3*N286*0.92*(CB286-S286)</f>
        <v>0</v>
      </c>
      <c r="AA286">
        <f>2*0.95*5.67E-8*(((CB286+$B$7)+273)^4-(S286+273)^4)</f>
        <v>0</v>
      </c>
      <c r="AB286">
        <f>Q286+AA286+Y286+Z286</f>
        <v>0</v>
      </c>
      <c r="AC286">
        <v>0</v>
      </c>
      <c r="AD286">
        <v>0</v>
      </c>
      <c r="AE286">
        <f>IF(AC286*$H$13&gt;=AG286,1.0,(AG286/(AG286-AC286*$H$13)))</f>
        <v>0</v>
      </c>
      <c r="AF286">
        <f>(AE286-1)*100</f>
        <v>0</v>
      </c>
      <c r="AG286">
        <f>MAX(0,($B$13+$C$13*CG286)/(1+$D$13*CG286)*BZ286/(CB286+273)*$E$13)</f>
        <v>0</v>
      </c>
      <c r="AH286" t="s">
        <v>271</v>
      </c>
      <c r="AI286" t="s">
        <v>271</v>
      </c>
      <c r="AJ286">
        <v>0</v>
      </c>
      <c r="AK286">
        <v>0</v>
      </c>
      <c r="AL286">
        <f>AK286-AJ286</f>
        <v>0</v>
      </c>
      <c r="AM286">
        <f>AL286/AK286</f>
        <v>0</v>
      </c>
      <c r="AN286">
        <v>0</v>
      </c>
      <c r="AO286" t="s">
        <v>271</v>
      </c>
      <c r="AP286" t="s">
        <v>271</v>
      </c>
      <c r="AQ286">
        <v>0</v>
      </c>
      <c r="AR286">
        <v>0</v>
      </c>
      <c r="AS286">
        <f>1-AQ286/AR286</f>
        <v>0</v>
      </c>
      <c r="AT286">
        <v>0.5</v>
      </c>
      <c r="AU286">
        <f>BK286</f>
        <v>0</v>
      </c>
      <c r="AV286">
        <f>H286</f>
        <v>0</v>
      </c>
      <c r="AW286">
        <f>AS286*AT286*AU286</f>
        <v>0</v>
      </c>
      <c r="AX286">
        <f>BC286/AR286</f>
        <v>0</v>
      </c>
      <c r="AY286">
        <f>(AV286-AN286)/AU286</f>
        <v>0</v>
      </c>
      <c r="AZ286">
        <f>(AK286-AR286)/AR286</f>
        <v>0</v>
      </c>
      <c r="BA286" t="s">
        <v>271</v>
      </c>
      <c r="BB286">
        <v>0</v>
      </c>
      <c r="BC286">
        <f>AR286-BB286</f>
        <v>0</v>
      </c>
      <c r="BD286">
        <f>(AR286-AQ286)/(AR286-BB286)</f>
        <v>0</v>
      </c>
      <c r="BE286">
        <f>(AK286-AR286)/(AK286-BB286)</f>
        <v>0</v>
      </c>
      <c r="BF286">
        <f>(AR286-AQ286)/(AR286-AJ286)</f>
        <v>0</v>
      </c>
      <c r="BG286">
        <f>(AK286-AR286)/(AK286-AJ286)</f>
        <v>0</v>
      </c>
      <c r="BH286">
        <f>(BD286*BB286/AQ286)</f>
        <v>0</v>
      </c>
      <c r="BI286">
        <f>(1-BH286)</f>
        <v>0</v>
      </c>
      <c r="BJ286">
        <f>$B$11*CH286+$C$11*CI286+$F$11*CJ286*(1-CM286)</f>
        <v>0</v>
      </c>
      <c r="BK286">
        <f>BJ286*BL286</f>
        <v>0</v>
      </c>
      <c r="BL286">
        <f>($B$11*$D$9+$C$11*$D$9+$F$11*((CW286+CO286)/MAX(CW286+CO286+CX286, 0.1)*$I$9+CX286/MAX(CW286+CO286+CX286, 0.1)*$J$9))/($B$11+$C$11+$F$11)</f>
        <v>0</v>
      </c>
      <c r="BM286">
        <f>($B$11*$K$9+$C$11*$K$9+$F$11*((CW286+CO286)/MAX(CW286+CO286+CX286, 0.1)*$P$9+CX286/MAX(CW286+CO286+CX286, 0.1)*$Q$9))/($B$11+$C$11+$F$11)</f>
        <v>0</v>
      </c>
      <c r="BN286">
        <v>6</v>
      </c>
      <c r="BO286">
        <v>0.5</v>
      </c>
      <c r="BP286" t="s">
        <v>272</v>
      </c>
      <c r="BQ286">
        <v>2</v>
      </c>
      <c r="BR286">
        <v>1604418766.6</v>
      </c>
      <c r="BS286">
        <v>852.107</v>
      </c>
      <c r="BT286">
        <v>902.572</v>
      </c>
      <c r="BU286">
        <v>21.6589</v>
      </c>
      <c r="BV286">
        <v>19.9581</v>
      </c>
      <c r="BW286">
        <v>851.957</v>
      </c>
      <c r="BX286">
        <v>21.332</v>
      </c>
      <c r="BY286">
        <v>499.986</v>
      </c>
      <c r="BZ286">
        <v>100.53</v>
      </c>
      <c r="CA286">
        <v>0.0999596</v>
      </c>
      <c r="CB286">
        <v>25.1568</v>
      </c>
      <c r="CC286">
        <v>24.9964</v>
      </c>
      <c r="CD286">
        <v>999.9</v>
      </c>
      <c r="CE286">
        <v>0</v>
      </c>
      <c r="CF286">
        <v>0</v>
      </c>
      <c r="CG286">
        <v>10008.8</v>
      </c>
      <c r="CH286">
        <v>0</v>
      </c>
      <c r="CI286">
        <v>1.06395</v>
      </c>
      <c r="CJ286">
        <v>1200.04</v>
      </c>
      <c r="CK286">
        <v>0.967003</v>
      </c>
      <c r="CL286">
        <v>0.0329973</v>
      </c>
      <c r="CM286">
        <v>0</v>
      </c>
      <c r="CN286">
        <v>2.5977</v>
      </c>
      <c r="CO286">
        <v>0</v>
      </c>
      <c r="CP286">
        <v>10231</v>
      </c>
      <c r="CQ286">
        <v>11401.8</v>
      </c>
      <c r="CR286">
        <v>38</v>
      </c>
      <c r="CS286">
        <v>41.125</v>
      </c>
      <c r="CT286">
        <v>39.5</v>
      </c>
      <c r="CU286">
        <v>39.812</v>
      </c>
      <c r="CV286">
        <v>38.312</v>
      </c>
      <c r="CW286">
        <v>1160.44</v>
      </c>
      <c r="CX286">
        <v>39.6</v>
      </c>
      <c r="CY286">
        <v>0</v>
      </c>
      <c r="CZ286">
        <v>1604418766.7</v>
      </c>
      <c r="DA286">
        <v>0</v>
      </c>
      <c r="DB286">
        <v>2.53136</v>
      </c>
      <c r="DC286">
        <v>0.422515384041343</v>
      </c>
      <c r="DD286">
        <v>271.876922995606</v>
      </c>
      <c r="DE286">
        <v>10198.22</v>
      </c>
      <c r="DF286">
        <v>15</v>
      </c>
      <c r="DG286">
        <v>1604417947.1</v>
      </c>
      <c r="DH286" t="s">
        <v>273</v>
      </c>
      <c r="DI286">
        <v>1604417940.1</v>
      </c>
      <c r="DJ286">
        <v>1604417947.1</v>
      </c>
      <c r="DK286">
        <v>1</v>
      </c>
      <c r="DL286">
        <v>-0.134</v>
      </c>
      <c r="DM286">
        <v>0.013</v>
      </c>
      <c r="DN286">
        <v>0.037</v>
      </c>
      <c r="DO286">
        <v>0.31</v>
      </c>
      <c r="DP286">
        <v>420</v>
      </c>
      <c r="DQ286">
        <v>20</v>
      </c>
      <c r="DR286">
        <v>0.08</v>
      </c>
      <c r="DS286">
        <v>0.06</v>
      </c>
      <c r="DT286">
        <v>0</v>
      </c>
      <c r="DU286">
        <v>0</v>
      </c>
      <c r="DV286" t="s">
        <v>274</v>
      </c>
      <c r="DW286">
        <v>100</v>
      </c>
      <c r="DX286">
        <v>100</v>
      </c>
      <c r="DY286">
        <v>0.15</v>
      </c>
      <c r="DZ286">
        <v>0.3269</v>
      </c>
      <c r="EA286">
        <v>-0.278027610152098</v>
      </c>
      <c r="EB286">
        <v>0.00106189765250334</v>
      </c>
      <c r="EC286">
        <v>-8.23004791133579e-07</v>
      </c>
      <c r="ED286">
        <v>1.95222372915411e-10</v>
      </c>
      <c r="EE286">
        <v>0.0605696754882689</v>
      </c>
      <c r="EF286">
        <v>0.0242991256848972</v>
      </c>
      <c r="EG286">
        <v>-0.00102667963148939</v>
      </c>
      <c r="EH286">
        <v>2.21636158600722e-05</v>
      </c>
      <c r="EI286">
        <v>2</v>
      </c>
      <c r="EJ286">
        <v>2037</v>
      </c>
      <c r="EK286">
        <v>1</v>
      </c>
      <c r="EL286">
        <v>24</v>
      </c>
      <c r="EM286">
        <v>13.8</v>
      </c>
      <c r="EN286">
        <v>13.7</v>
      </c>
      <c r="EO286">
        <v>2</v>
      </c>
      <c r="EP286">
        <v>511.368</v>
      </c>
      <c r="EQ286">
        <v>528.542</v>
      </c>
      <c r="ER286">
        <v>22.7929</v>
      </c>
      <c r="ES286">
        <v>25.3816</v>
      </c>
      <c r="ET286">
        <v>29.9998</v>
      </c>
      <c r="EU286">
        <v>25.268</v>
      </c>
      <c r="EV286">
        <v>25.2361</v>
      </c>
      <c r="EW286">
        <v>38.9794</v>
      </c>
      <c r="EX286">
        <v>26.8481</v>
      </c>
      <c r="EY286">
        <v>100</v>
      </c>
      <c r="EZ286">
        <v>22.7956</v>
      </c>
      <c r="FA286">
        <v>915.12</v>
      </c>
      <c r="FB286">
        <v>20</v>
      </c>
      <c r="FC286">
        <v>102.337</v>
      </c>
      <c r="FD286">
        <v>102.111</v>
      </c>
    </row>
    <row r="287" spans="1:160">
      <c r="A287">
        <v>271</v>
      </c>
      <c r="B287">
        <v>1604418768.6</v>
      </c>
      <c r="C287">
        <v>539.5</v>
      </c>
      <c r="D287" t="s">
        <v>813</v>
      </c>
      <c r="E287" t="s">
        <v>814</v>
      </c>
      <c r="F287">
        <v>1604418768.6</v>
      </c>
      <c r="G287">
        <f>BY287*AE287*(BU287-BV287)/(100*BN287*(1000-AE287*BU287))</f>
        <v>0</v>
      </c>
      <c r="H287">
        <f>BY287*AE287*(BT287-BS287*(1000-AE287*BV287)/(1000-AE287*BU287))/(100*BN287)</f>
        <v>0</v>
      </c>
      <c r="I287">
        <f>BS287 - IF(AE287&gt;1, H287*BN287*100.0/(AG287*CG287), 0)</f>
        <v>0</v>
      </c>
      <c r="J287">
        <f>((P287-G287/2)*I287-H287)/(P287+G287/2)</f>
        <v>0</v>
      </c>
      <c r="K287">
        <f>J287*(BZ287+CA287)/1000.0</f>
        <v>0</v>
      </c>
      <c r="L287">
        <f>(BS287 - IF(AE287&gt;1, H287*BN287*100.0/(AG287*CG287), 0))*(BZ287+CA287)/1000.0</f>
        <v>0</v>
      </c>
      <c r="M287">
        <f>2.0/((1/O287-1/N287)+SIGN(O287)*SQRT((1/O287-1/N287)*(1/O287-1/N287) + 4*BO287/((BO287+1)*(BO287+1))*(2*1/O287*1/N287-1/N287*1/N287)))</f>
        <v>0</v>
      </c>
      <c r="N287">
        <f>IF(LEFT(BP287,1)&lt;&gt;"0",IF(LEFT(BP287,1)="1",3.0,BQ287),$D$5+$E$5*(CG287*BZ287/($K$5*1000))+$F$5*(CG287*BZ287/($K$5*1000))*MAX(MIN(BN287,$J$5),$I$5)*MAX(MIN(BN287,$J$5),$I$5)+$G$5*MAX(MIN(BN287,$J$5),$I$5)*(CG287*BZ287/($K$5*1000))+$H$5*(CG287*BZ287/($K$5*1000))*(CG287*BZ287/($K$5*1000)))</f>
        <v>0</v>
      </c>
      <c r="O287">
        <f>G287*(1000-(1000*0.61365*exp(17.502*S287/(240.97+S287))/(BZ287+CA287)+BU287)/2)/(1000*0.61365*exp(17.502*S287/(240.97+S287))/(BZ287+CA287)-BU287)</f>
        <v>0</v>
      </c>
      <c r="P287">
        <f>1/((BO287+1)/(M287/1.6)+1/(N287/1.37)) + BO287/((BO287+1)/(M287/1.6) + BO287/(N287/1.37))</f>
        <v>0</v>
      </c>
      <c r="Q287">
        <f>(BK287*BM287)</f>
        <v>0</v>
      </c>
      <c r="R287">
        <f>(CB287+(Q287+2*0.95*5.67E-8*(((CB287+$B$7)+273)^4-(CB287+273)^4)-44100*G287)/(1.84*29.3*N287+8*0.95*5.67E-8*(CB287+273)^3))</f>
        <v>0</v>
      </c>
      <c r="S287">
        <f>($C$7*CC287+$D$7*CD287+$E$7*R287)</f>
        <v>0</v>
      </c>
      <c r="T287">
        <f>0.61365*exp(17.502*S287/(240.97+S287))</f>
        <v>0</v>
      </c>
      <c r="U287">
        <f>(V287/W287*100)</f>
        <v>0</v>
      </c>
      <c r="V287">
        <f>BU287*(BZ287+CA287)/1000</f>
        <v>0</v>
      </c>
      <c r="W287">
        <f>0.61365*exp(17.502*CB287/(240.97+CB287))</f>
        <v>0</v>
      </c>
      <c r="X287">
        <f>(T287-BU287*(BZ287+CA287)/1000)</f>
        <v>0</v>
      </c>
      <c r="Y287">
        <f>(-G287*44100)</f>
        <v>0</v>
      </c>
      <c r="Z287">
        <f>2*29.3*N287*0.92*(CB287-S287)</f>
        <v>0</v>
      </c>
      <c r="AA287">
        <f>2*0.95*5.67E-8*(((CB287+$B$7)+273)^4-(S287+273)^4)</f>
        <v>0</v>
      </c>
      <c r="AB287">
        <f>Q287+AA287+Y287+Z287</f>
        <v>0</v>
      </c>
      <c r="AC287">
        <v>0</v>
      </c>
      <c r="AD287">
        <v>0</v>
      </c>
      <c r="AE287">
        <f>IF(AC287*$H$13&gt;=AG287,1.0,(AG287/(AG287-AC287*$H$13)))</f>
        <v>0</v>
      </c>
      <c r="AF287">
        <f>(AE287-1)*100</f>
        <v>0</v>
      </c>
      <c r="AG287">
        <f>MAX(0,($B$13+$C$13*CG287)/(1+$D$13*CG287)*BZ287/(CB287+273)*$E$13)</f>
        <v>0</v>
      </c>
      <c r="AH287" t="s">
        <v>271</v>
      </c>
      <c r="AI287" t="s">
        <v>271</v>
      </c>
      <c r="AJ287">
        <v>0</v>
      </c>
      <c r="AK287">
        <v>0</v>
      </c>
      <c r="AL287">
        <f>AK287-AJ287</f>
        <v>0</v>
      </c>
      <c r="AM287">
        <f>AL287/AK287</f>
        <v>0</v>
      </c>
      <c r="AN287">
        <v>0</v>
      </c>
      <c r="AO287" t="s">
        <v>271</v>
      </c>
      <c r="AP287" t="s">
        <v>271</v>
      </c>
      <c r="AQ287">
        <v>0</v>
      </c>
      <c r="AR287">
        <v>0</v>
      </c>
      <c r="AS287">
        <f>1-AQ287/AR287</f>
        <v>0</v>
      </c>
      <c r="AT287">
        <v>0.5</v>
      </c>
      <c r="AU287">
        <f>BK287</f>
        <v>0</v>
      </c>
      <c r="AV287">
        <f>H287</f>
        <v>0</v>
      </c>
      <c r="AW287">
        <f>AS287*AT287*AU287</f>
        <v>0</v>
      </c>
      <c r="AX287">
        <f>BC287/AR287</f>
        <v>0</v>
      </c>
      <c r="AY287">
        <f>(AV287-AN287)/AU287</f>
        <v>0</v>
      </c>
      <c r="AZ287">
        <f>(AK287-AR287)/AR287</f>
        <v>0</v>
      </c>
      <c r="BA287" t="s">
        <v>271</v>
      </c>
      <c r="BB287">
        <v>0</v>
      </c>
      <c r="BC287">
        <f>AR287-BB287</f>
        <v>0</v>
      </c>
      <c r="BD287">
        <f>(AR287-AQ287)/(AR287-BB287)</f>
        <v>0</v>
      </c>
      <c r="BE287">
        <f>(AK287-AR287)/(AK287-BB287)</f>
        <v>0</v>
      </c>
      <c r="BF287">
        <f>(AR287-AQ287)/(AR287-AJ287)</f>
        <v>0</v>
      </c>
      <c r="BG287">
        <f>(AK287-AR287)/(AK287-AJ287)</f>
        <v>0</v>
      </c>
      <c r="BH287">
        <f>(BD287*BB287/AQ287)</f>
        <v>0</v>
      </c>
      <c r="BI287">
        <f>(1-BH287)</f>
        <v>0</v>
      </c>
      <c r="BJ287">
        <f>$B$11*CH287+$C$11*CI287+$F$11*CJ287*(1-CM287)</f>
        <v>0</v>
      </c>
      <c r="BK287">
        <f>BJ287*BL287</f>
        <v>0</v>
      </c>
      <c r="BL287">
        <f>($B$11*$D$9+$C$11*$D$9+$F$11*((CW287+CO287)/MAX(CW287+CO287+CX287, 0.1)*$I$9+CX287/MAX(CW287+CO287+CX287, 0.1)*$J$9))/($B$11+$C$11+$F$11)</f>
        <v>0</v>
      </c>
      <c r="BM287">
        <f>($B$11*$K$9+$C$11*$K$9+$F$11*((CW287+CO287)/MAX(CW287+CO287+CX287, 0.1)*$P$9+CX287/MAX(CW287+CO287+CX287, 0.1)*$Q$9))/($B$11+$C$11+$F$11)</f>
        <v>0</v>
      </c>
      <c r="BN287">
        <v>6</v>
      </c>
      <c r="BO287">
        <v>0.5</v>
      </c>
      <c r="BP287" t="s">
        <v>272</v>
      </c>
      <c r="BQ287">
        <v>2</v>
      </c>
      <c r="BR287">
        <v>1604418768.6</v>
      </c>
      <c r="BS287">
        <v>855.287</v>
      </c>
      <c r="BT287">
        <v>905.955</v>
      </c>
      <c r="BU287">
        <v>21.6573</v>
      </c>
      <c r="BV287">
        <v>19.9567</v>
      </c>
      <c r="BW287">
        <v>855.137</v>
      </c>
      <c r="BX287">
        <v>21.3304</v>
      </c>
      <c r="BY287">
        <v>500.051</v>
      </c>
      <c r="BZ287">
        <v>100.529</v>
      </c>
      <c r="CA287">
        <v>0.100144</v>
      </c>
      <c r="CB287">
        <v>25.1553</v>
      </c>
      <c r="CC287">
        <v>24.9909</v>
      </c>
      <c r="CD287">
        <v>999.9</v>
      </c>
      <c r="CE287">
        <v>0</v>
      </c>
      <c r="CF287">
        <v>0</v>
      </c>
      <c r="CG287">
        <v>10010</v>
      </c>
      <c r="CH287">
        <v>0</v>
      </c>
      <c r="CI287">
        <v>1.06395</v>
      </c>
      <c r="CJ287">
        <v>1200.04</v>
      </c>
      <c r="CK287">
        <v>0.967003</v>
      </c>
      <c r="CL287">
        <v>0.0329973</v>
      </c>
      <c r="CM287">
        <v>0</v>
      </c>
      <c r="CN287">
        <v>2.2953</v>
      </c>
      <c r="CO287">
        <v>0</v>
      </c>
      <c r="CP287">
        <v>10239</v>
      </c>
      <c r="CQ287">
        <v>11401.8</v>
      </c>
      <c r="CR287">
        <v>38</v>
      </c>
      <c r="CS287">
        <v>41.125</v>
      </c>
      <c r="CT287">
        <v>39.5</v>
      </c>
      <c r="CU287">
        <v>39.812</v>
      </c>
      <c r="CV287">
        <v>38.312</v>
      </c>
      <c r="CW287">
        <v>1160.44</v>
      </c>
      <c r="CX287">
        <v>39.6</v>
      </c>
      <c r="CY287">
        <v>0</v>
      </c>
      <c r="CZ287">
        <v>1604418768.5</v>
      </c>
      <c r="DA287">
        <v>0</v>
      </c>
      <c r="DB287">
        <v>2.5453</v>
      </c>
      <c r="DC287">
        <v>0.200444446263645</v>
      </c>
      <c r="DD287">
        <v>273.439315789307</v>
      </c>
      <c r="DE287">
        <v>10204.9576923077</v>
      </c>
      <c r="DF287">
        <v>15</v>
      </c>
      <c r="DG287">
        <v>1604417947.1</v>
      </c>
      <c r="DH287" t="s">
        <v>273</v>
      </c>
      <c r="DI287">
        <v>1604417940.1</v>
      </c>
      <c r="DJ287">
        <v>1604417947.1</v>
      </c>
      <c r="DK287">
        <v>1</v>
      </c>
      <c r="DL287">
        <v>-0.134</v>
      </c>
      <c r="DM287">
        <v>0.013</v>
      </c>
      <c r="DN287">
        <v>0.037</v>
      </c>
      <c r="DO287">
        <v>0.31</v>
      </c>
      <c r="DP287">
        <v>420</v>
      </c>
      <c r="DQ287">
        <v>20</v>
      </c>
      <c r="DR287">
        <v>0.08</v>
      </c>
      <c r="DS287">
        <v>0.06</v>
      </c>
      <c r="DT287">
        <v>0</v>
      </c>
      <c r="DU287">
        <v>0</v>
      </c>
      <c r="DV287" t="s">
        <v>274</v>
      </c>
      <c r="DW287">
        <v>100</v>
      </c>
      <c r="DX287">
        <v>100</v>
      </c>
      <c r="DY287">
        <v>0.15</v>
      </c>
      <c r="DZ287">
        <v>0.3269</v>
      </c>
      <c r="EA287">
        <v>-0.278027610152098</v>
      </c>
      <c r="EB287">
        <v>0.00106189765250334</v>
      </c>
      <c r="EC287">
        <v>-8.23004791133579e-07</v>
      </c>
      <c r="ED287">
        <v>1.95222372915411e-10</v>
      </c>
      <c r="EE287">
        <v>0.0605696754882689</v>
      </c>
      <c r="EF287">
        <v>0.0242991256848972</v>
      </c>
      <c r="EG287">
        <v>-0.00102667963148939</v>
      </c>
      <c r="EH287">
        <v>2.21636158600722e-05</v>
      </c>
      <c r="EI287">
        <v>2</v>
      </c>
      <c r="EJ287">
        <v>2037</v>
      </c>
      <c r="EK287">
        <v>1</v>
      </c>
      <c r="EL287">
        <v>24</v>
      </c>
      <c r="EM287">
        <v>13.8</v>
      </c>
      <c r="EN287">
        <v>13.7</v>
      </c>
      <c r="EO287">
        <v>2</v>
      </c>
      <c r="EP287">
        <v>511.481</v>
      </c>
      <c r="EQ287">
        <v>528.515</v>
      </c>
      <c r="ER287">
        <v>22.7952</v>
      </c>
      <c r="ES287">
        <v>25.3811</v>
      </c>
      <c r="ET287">
        <v>29.9998</v>
      </c>
      <c r="EU287">
        <v>25.2679</v>
      </c>
      <c r="EV287">
        <v>25.2354</v>
      </c>
      <c r="EW287">
        <v>39.0763</v>
      </c>
      <c r="EX287">
        <v>26.8481</v>
      </c>
      <c r="EY287">
        <v>100</v>
      </c>
      <c r="EZ287">
        <v>22.7996</v>
      </c>
      <c r="FA287">
        <v>915.12</v>
      </c>
      <c r="FB287">
        <v>20</v>
      </c>
      <c r="FC287">
        <v>102.337</v>
      </c>
      <c r="FD287">
        <v>102.112</v>
      </c>
    </row>
    <row r="288" spans="1:160">
      <c r="A288">
        <v>272</v>
      </c>
      <c r="B288">
        <v>1604418770.6</v>
      </c>
      <c r="C288">
        <v>541.5</v>
      </c>
      <c r="D288" t="s">
        <v>815</v>
      </c>
      <c r="E288" t="s">
        <v>816</v>
      </c>
      <c r="F288">
        <v>1604418770.6</v>
      </c>
      <c r="G288">
        <f>BY288*AE288*(BU288-BV288)/(100*BN288*(1000-AE288*BU288))</f>
        <v>0</v>
      </c>
      <c r="H288">
        <f>BY288*AE288*(BT288-BS288*(1000-AE288*BV288)/(1000-AE288*BU288))/(100*BN288)</f>
        <v>0</v>
      </c>
      <c r="I288">
        <f>BS288 - IF(AE288&gt;1, H288*BN288*100.0/(AG288*CG288), 0)</f>
        <v>0</v>
      </c>
      <c r="J288">
        <f>((P288-G288/2)*I288-H288)/(P288+G288/2)</f>
        <v>0</v>
      </c>
      <c r="K288">
        <f>J288*(BZ288+CA288)/1000.0</f>
        <v>0</v>
      </c>
      <c r="L288">
        <f>(BS288 - IF(AE288&gt;1, H288*BN288*100.0/(AG288*CG288), 0))*(BZ288+CA288)/1000.0</f>
        <v>0</v>
      </c>
      <c r="M288">
        <f>2.0/((1/O288-1/N288)+SIGN(O288)*SQRT((1/O288-1/N288)*(1/O288-1/N288) + 4*BO288/((BO288+1)*(BO288+1))*(2*1/O288*1/N288-1/N288*1/N288)))</f>
        <v>0</v>
      </c>
      <c r="N288">
        <f>IF(LEFT(BP288,1)&lt;&gt;"0",IF(LEFT(BP288,1)="1",3.0,BQ288),$D$5+$E$5*(CG288*BZ288/($K$5*1000))+$F$5*(CG288*BZ288/($K$5*1000))*MAX(MIN(BN288,$J$5),$I$5)*MAX(MIN(BN288,$J$5),$I$5)+$G$5*MAX(MIN(BN288,$J$5),$I$5)*(CG288*BZ288/($K$5*1000))+$H$5*(CG288*BZ288/($K$5*1000))*(CG288*BZ288/($K$5*1000)))</f>
        <v>0</v>
      </c>
      <c r="O288">
        <f>G288*(1000-(1000*0.61365*exp(17.502*S288/(240.97+S288))/(BZ288+CA288)+BU288)/2)/(1000*0.61365*exp(17.502*S288/(240.97+S288))/(BZ288+CA288)-BU288)</f>
        <v>0</v>
      </c>
      <c r="P288">
        <f>1/((BO288+1)/(M288/1.6)+1/(N288/1.37)) + BO288/((BO288+1)/(M288/1.6) + BO288/(N288/1.37))</f>
        <v>0</v>
      </c>
      <c r="Q288">
        <f>(BK288*BM288)</f>
        <v>0</v>
      </c>
      <c r="R288">
        <f>(CB288+(Q288+2*0.95*5.67E-8*(((CB288+$B$7)+273)^4-(CB288+273)^4)-44100*G288)/(1.84*29.3*N288+8*0.95*5.67E-8*(CB288+273)^3))</f>
        <v>0</v>
      </c>
      <c r="S288">
        <f>($C$7*CC288+$D$7*CD288+$E$7*R288)</f>
        <v>0</v>
      </c>
      <c r="T288">
        <f>0.61365*exp(17.502*S288/(240.97+S288))</f>
        <v>0</v>
      </c>
      <c r="U288">
        <f>(V288/W288*100)</f>
        <v>0</v>
      </c>
      <c r="V288">
        <f>BU288*(BZ288+CA288)/1000</f>
        <v>0</v>
      </c>
      <c r="W288">
        <f>0.61365*exp(17.502*CB288/(240.97+CB288))</f>
        <v>0</v>
      </c>
      <c r="X288">
        <f>(T288-BU288*(BZ288+CA288)/1000)</f>
        <v>0</v>
      </c>
      <c r="Y288">
        <f>(-G288*44100)</f>
        <v>0</v>
      </c>
      <c r="Z288">
        <f>2*29.3*N288*0.92*(CB288-S288)</f>
        <v>0</v>
      </c>
      <c r="AA288">
        <f>2*0.95*5.67E-8*(((CB288+$B$7)+273)^4-(S288+273)^4)</f>
        <v>0</v>
      </c>
      <c r="AB288">
        <f>Q288+AA288+Y288+Z288</f>
        <v>0</v>
      </c>
      <c r="AC288">
        <v>0</v>
      </c>
      <c r="AD288">
        <v>0</v>
      </c>
      <c r="AE288">
        <f>IF(AC288*$H$13&gt;=AG288,1.0,(AG288/(AG288-AC288*$H$13)))</f>
        <v>0</v>
      </c>
      <c r="AF288">
        <f>(AE288-1)*100</f>
        <v>0</v>
      </c>
      <c r="AG288">
        <f>MAX(0,($B$13+$C$13*CG288)/(1+$D$13*CG288)*BZ288/(CB288+273)*$E$13)</f>
        <v>0</v>
      </c>
      <c r="AH288" t="s">
        <v>271</v>
      </c>
      <c r="AI288" t="s">
        <v>271</v>
      </c>
      <c r="AJ288">
        <v>0</v>
      </c>
      <c r="AK288">
        <v>0</v>
      </c>
      <c r="AL288">
        <f>AK288-AJ288</f>
        <v>0</v>
      </c>
      <c r="AM288">
        <f>AL288/AK288</f>
        <v>0</v>
      </c>
      <c r="AN288">
        <v>0</v>
      </c>
      <c r="AO288" t="s">
        <v>271</v>
      </c>
      <c r="AP288" t="s">
        <v>271</v>
      </c>
      <c r="AQ288">
        <v>0</v>
      </c>
      <c r="AR288">
        <v>0</v>
      </c>
      <c r="AS288">
        <f>1-AQ288/AR288</f>
        <v>0</v>
      </c>
      <c r="AT288">
        <v>0.5</v>
      </c>
      <c r="AU288">
        <f>BK288</f>
        <v>0</v>
      </c>
      <c r="AV288">
        <f>H288</f>
        <v>0</v>
      </c>
      <c r="AW288">
        <f>AS288*AT288*AU288</f>
        <v>0</v>
      </c>
      <c r="AX288">
        <f>BC288/AR288</f>
        <v>0</v>
      </c>
      <c r="AY288">
        <f>(AV288-AN288)/AU288</f>
        <v>0</v>
      </c>
      <c r="AZ288">
        <f>(AK288-AR288)/AR288</f>
        <v>0</v>
      </c>
      <c r="BA288" t="s">
        <v>271</v>
      </c>
      <c r="BB288">
        <v>0</v>
      </c>
      <c r="BC288">
        <f>AR288-BB288</f>
        <v>0</v>
      </c>
      <c r="BD288">
        <f>(AR288-AQ288)/(AR288-BB288)</f>
        <v>0</v>
      </c>
      <c r="BE288">
        <f>(AK288-AR288)/(AK288-BB288)</f>
        <v>0</v>
      </c>
      <c r="BF288">
        <f>(AR288-AQ288)/(AR288-AJ288)</f>
        <v>0</v>
      </c>
      <c r="BG288">
        <f>(AK288-AR288)/(AK288-AJ288)</f>
        <v>0</v>
      </c>
      <c r="BH288">
        <f>(BD288*BB288/AQ288)</f>
        <v>0</v>
      </c>
      <c r="BI288">
        <f>(1-BH288)</f>
        <v>0</v>
      </c>
      <c r="BJ288">
        <f>$B$11*CH288+$C$11*CI288+$F$11*CJ288*(1-CM288)</f>
        <v>0</v>
      </c>
      <c r="BK288">
        <f>BJ288*BL288</f>
        <v>0</v>
      </c>
      <c r="BL288">
        <f>($B$11*$D$9+$C$11*$D$9+$F$11*((CW288+CO288)/MAX(CW288+CO288+CX288, 0.1)*$I$9+CX288/MAX(CW288+CO288+CX288, 0.1)*$J$9))/($B$11+$C$11+$F$11)</f>
        <v>0</v>
      </c>
      <c r="BM288">
        <f>($B$11*$K$9+$C$11*$K$9+$F$11*((CW288+CO288)/MAX(CW288+CO288+CX288, 0.1)*$P$9+CX288/MAX(CW288+CO288+CX288, 0.1)*$Q$9))/($B$11+$C$11+$F$11)</f>
        <v>0</v>
      </c>
      <c r="BN288">
        <v>6</v>
      </c>
      <c r="BO288">
        <v>0.5</v>
      </c>
      <c r="BP288" t="s">
        <v>272</v>
      </c>
      <c r="BQ288">
        <v>2</v>
      </c>
      <c r="BR288">
        <v>1604418770.6</v>
      </c>
      <c r="BS288">
        <v>858.537</v>
      </c>
      <c r="BT288">
        <v>909.509</v>
      </c>
      <c r="BU288">
        <v>21.6567</v>
      </c>
      <c r="BV288">
        <v>19.9562</v>
      </c>
      <c r="BW288">
        <v>858.386</v>
      </c>
      <c r="BX288">
        <v>21.3299</v>
      </c>
      <c r="BY288">
        <v>499.977</v>
      </c>
      <c r="BZ288">
        <v>100.529</v>
      </c>
      <c r="CA288">
        <v>0.0997461</v>
      </c>
      <c r="CB288">
        <v>25.1552</v>
      </c>
      <c r="CC288">
        <v>24.9937</v>
      </c>
      <c r="CD288">
        <v>999.9</v>
      </c>
      <c r="CE288">
        <v>0</v>
      </c>
      <c r="CF288">
        <v>0</v>
      </c>
      <c r="CG288">
        <v>10028.1</v>
      </c>
      <c r="CH288">
        <v>0</v>
      </c>
      <c r="CI288">
        <v>1.06395</v>
      </c>
      <c r="CJ288">
        <v>1199.74</v>
      </c>
      <c r="CK288">
        <v>0.966994</v>
      </c>
      <c r="CL288">
        <v>0.0330056</v>
      </c>
      <c r="CM288">
        <v>0</v>
      </c>
      <c r="CN288">
        <v>2.6587</v>
      </c>
      <c r="CO288">
        <v>0</v>
      </c>
      <c r="CP288">
        <v>10243.2</v>
      </c>
      <c r="CQ288">
        <v>11399</v>
      </c>
      <c r="CR288">
        <v>38</v>
      </c>
      <c r="CS288">
        <v>41.125</v>
      </c>
      <c r="CT288">
        <v>39.437</v>
      </c>
      <c r="CU288">
        <v>39.812</v>
      </c>
      <c r="CV288">
        <v>38.312</v>
      </c>
      <c r="CW288">
        <v>1160.14</v>
      </c>
      <c r="CX288">
        <v>39.6</v>
      </c>
      <c r="CY288">
        <v>0</v>
      </c>
      <c r="CZ288">
        <v>1604418770.3</v>
      </c>
      <c r="DA288">
        <v>0</v>
      </c>
      <c r="DB288">
        <v>2.53862</v>
      </c>
      <c r="DC288">
        <v>-0.0898999904666243</v>
      </c>
      <c r="DD288">
        <v>269.792308035869</v>
      </c>
      <c r="DE288">
        <v>10214.332</v>
      </c>
      <c r="DF288">
        <v>15</v>
      </c>
      <c r="DG288">
        <v>1604417947.1</v>
      </c>
      <c r="DH288" t="s">
        <v>273</v>
      </c>
      <c r="DI288">
        <v>1604417940.1</v>
      </c>
      <c r="DJ288">
        <v>1604417947.1</v>
      </c>
      <c r="DK288">
        <v>1</v>
      </c>
      <c r="DL288">
        <v>-0.134</v>
      </c>
      <c r="DM288">
        <v>0.013</v>
      </c>
      <c r="DN288">
        <v>0.037</v>
      </c>
      <c r="DO288">
        <v>0.31</v>
      </c>
      <c r="DP288">
        <v>420</v>
      </c>
      <c r="DQ288">
        <v>20</v>
      </c>
      <c r="DR288">
        <v>0.08</v>
      </c>
      <c r="DS288">
        <v>0.06</v>
      </c>
      <c r="DT288">
        <v>0</v>
      </c>
      <c r="DU288">
        <v>0</v>
      </c>
      <c r="DV288" t="s">
        <v>274</v>
      </c>
      <c r="DW288">
        <v>100</v>
      </c>
      <c r="DX288">
        <v>100</v>
      </c>
      <c r="DY288">
        <v>0.151</v>
      </c>
      <c r="DZ288">
        <v>0.3268</v>
      </c>
      <c r="EA288">
        <v>-0.278027610152098</v>
      </c>
      <c r="EB288">
        <v>0.00106189765250334</v>
      </c>
      <c r="EC288">
        <v>-8.23004791133579e-07</v>
      </c>
      <c r="ED288">
        <v>1.95222372915411e-10</v>
      </c>
      <c r="EE288">
        <v>0.0605696754882689</v>
      </c>
      <c r="EF288">
        <v>0.0242991256848972</v>
      </c>
      <c r="EG288">
        <v>-0.00102667963148939</v>
      </c>
      <c r="EH288">
        <v>2.21636158600722e-05</v>
      </c>
      <c r="EI288">
        <v>2</v>
      </c>
      <c r="EJ288">
        <v>2037</v>
      </c>
      <c r="EK288">
        <v>1</v>
      </c>
      <c r="EL288">
        <v>24</v>
      </c>
      <c r="EM288">
        <v>13.8</v>
      </c>
      <c r="EN288">
        <v>13.7</v>
      </c>
      <c r="EO288">
        <v>2</v>
      </c>
      <c r="EP288">
        <v>511.444</v>
      </c>
      <c r="EQ288">
        <v>528.649</v>
      </c>
      <c r="ER288">
        <v>22.7968</v>
      </c>
      <c r="ES288">
        <v>25.38</v>
      </c>
      <c r="ET288">
        <v>29.9999</v>
      </c>
      <c r="EU288">
        <v>25.2669</v>
      </c>
      <c r="EV288">
        <v>25.2354</v>
      </c>
      <c r="EW288">
        <v>39.2145</v>
      </c>
      <c r="EX288">
        <v>26.8481</v>
      </c>
      <c r="EY288">
        <v>100</v>
      </c>
      <c r="EZ288">
        <v>22.7996</v>
      </c>
      <c r="FA288">
        <v>920.18</v>
      </c>
      <c r="FB288">
        <v>20</v>
      </c>
      <c r="FC288">
        <v>102.338</v>
      </c>
      <c r="FD288">
        <v>102.112</v>
      </c>
    </row>
    <row r="289" spans="1:160">
      <c r="A289">
        <v>273</v>
      </c>
      <c r="B289">
        <v>1604418772.6</v>
      </c>
      <c r="C289">
        <v>543.5</v>
      </c>
      <c r="D289" t="s">
        <v>817</v>
      </c>
      <c r="E289" t="s">
        <v>818</v>
      </c>
      <c r="F289">
        <v>1604418772.6</v>
      </c>
      <c r="G289">
        <f>BY289*AE289*(BU289-BV289)/(100*BN289*(1000-AE289*BU289))</f>
        <v>0</v>
      </c>
      <c r="H289">
        <f>BY289*AE289*(BT289-BS289*(1000-AE289*BV289)/(1000-AE289*BU289))/(100*BN289)</f>
        <v>0</v>
      </c>
      <c r="I289">
        <f>BS289 - IF(AE289&gt;1, H289*BN289*100.0/(AG289*CG289), 0)</f>
        <v>0</v>
      </c>
      <c r="J289">
        <f>((P289-G289/2)*I289-H289)/(P289+G289/2)</f>
        <v>0</v>
      </c>
      <c r="K289">
        <f>J289*(BZ289+CA289)/1000.0</f>
        <v>0</v>
      </c>
      <c r="L289">
        <f>(BS289 - IF(AE289&gt;1, H289*BN289*100.0/(AG289*CG289), 0))*(BZ289+CA289)/1000.0</f>
        <v>0</v>
      </c>
      <c r="M289">
        <f>2.0/((1/O289-1/N289)+SIGN(O289)*SQRT((1/O289-1/N289)*(1/O289-1/N289) + 4*BO289/((BO289+1)*(BO289+1))*(2*1/O289*1/N289-1/N289*1/N289)))</f>
        <v>0</v>
      </c>
      <c r="N289">
        <f>IF(LEFT(BP289,1)&lt;&gt;"0",IF(LEFT(BP289,1)="1",3.0,BQ289),$D$5+$E$5*(CG289*BZ289/($K$5*1000))+$F$5*(CG289*BZ289/($K$5*1000))*MAX(MIN(BN289,$J$5),$I$5)*MAX(MIN(BN289,$J$5),$I$5)+$G$5*MAX(MIN(BN289,$J$5),$I$5)*(CG289*BZ289/($K$5*1000))+$H$5*(CG289*BZ289/($K$5*1000))*(CG289*BZ289/($K$5*1000)))</f>
        <v>0</v>
      </c>
      <c r="O289">
        <f>G289*(1000-(1000*0.61365*exp(17.502*S289/(240.97+S289))/(BZ289+CA289)+BU289)/2)/(1000*0.61365*exp(17.502*S289/(240.97+S289))/(BZ289+CA289)-BU289)</f>
        <v>0</v>
      </c>
      <c r="P289">
        <f>1/((BO289+1)/(M289/1.6)+1/(N289/1.37)) + BO289/((BO289+1)/(M289/1.6) + BO289/(N289/1.37))</f>
        <v>0</v>
      </c>
      <c r="Q289">
        <f>(BK289*BM289)</f>
        <v>0</v>
      </c>
      <c r="R289">
        <f>(CB289+(Q289+2*0.95*5.67E-8*(((CB289+$B$7)+273)^4-(CB289+273)^4)-44100*G289)/(1.84*29.3*N289+8*0.95*5.67E-8*(CB289+273)^3))</f>
        <v>0</v>
      </c>
      <c r="S289">
        <f>($C$7*CC289+$D$7*CD289+$E$7*R289)</f>
        <v>0</v>
      </c>
      <c r="T289">
        <f>0.61365*exp(17.502*S289/(240.97+S289))</f>
        <v>0</v>
      </c>
      <c r="U289">
        <f>(V289/W289*100)</f>
        <v>0</v>
      </c>
      <c r="V289">
        <f>BU289*(BZ289+CA289)/1000</f>
        <v>0</v>
      </c>
      <c r="W289">
        <f>0.61365*exp(17.502*CB289/(240.97+CB289))</f>
        <v>0</v>
      </c>
      <c r="X289">
        <f>(T289-BU289*(BZ289+CA289)/1000)</f>
        <v>0</v>
      </c>
      <c r="Y289">
        <f>(-G289*44100)</f>
        <v>0</v>
      </c>
      <c r="Z289">
        <f>2*29.3*N289*0.92*(CB289-S289)</f>
        <v>0</v>
      </c>
      <c r="AA289">
        <f>2*0.95*5.67E-8*(((CB289+$B$7)+273)^4-(S289+273)^4)</f>
        <v>0</v>
      </c>
      <c r="AB289">
        <f>Q289+AA289+Y289+Z289</f>
        <v>0</v>
      </c>
      <c r="AC289">
        <v>0</v>
      </c>
      <c r="AD289">
        <v>0</v>
      </c>
      <c r="AE289">
        <f>IF(AC289*$H$13&gt;=AG289,1.0,(AG289/(AG289-AC289*$H$13)))</f>
        <v>0</v>
      </c>
      <c r="AF289">
        <f>(AE289-1)*100</f>
        <v>0</v>
      </c>
      <c r="AG289">
        <f>MAX(0,($B$13+$C$13*CG289)/(1+$D$13*CG289)*BZ289/(CB289+273)*$E$13)</f>
        <v>0</v>
      </c>
      <c r="AH289" t="s">
        <v>271</v>
      </c>
      <c r="AI289" t="s">
        <v>271</v>
      </c>
      <c r="AJ289">
        <v>0</v>
      </c>
      <c r="AK289">
        <v>0</v>
      </c>
      <c r="AL289">
        <f>AK289-AJ289</f>
        <v>0</v>
      </c>
      <c r="AM289">
        <f>AL289/AK289</f>
        <v>0</v>
      </c>
      <c r="AN289">
        <v>0</v>
      </c>
      <c r="AO289" t="s">
        <v>271</v>
      </c>
      <c r="AP289" t="s">
        <v>271</v>
      </c>
      <c r="AQ289">
        <v>0</v>
      </c>
      <c r="AR289">
        <v>0</v>
      </c>
      <c r="AS289">
        <f>1-AQ289/AR289</f>
        <v>0</v>
      </c>
      <c r="AT289">
        <v>0.5</v>
      </c>
      <c r="AU289">
        <f>BK289</f>
        <v>0</v>
      </c>
      <c r="AV289">
        <f>H289</f>
        <v>0</v>
      </c>
      <c r="AW289">
        <f>AS289*AT289*AU289</f>
        <v>0</v>
      </c>
      <c r="AX289">
        <f>BC289/AR289</f>
        <v>0</v>
      </c>
      <c r="AY289">
        <f>(AV289-AN289)/AU289</f>
        <v>0</v>
      </c>
      <c r="AZ289">
        <f>(AK289-AR289)/AR289</f>
        <v>0</v>
      </c>
      <c r="BA289" t="s">
        <v>271</v>
      </c>
      <c r="BB289">
        <v>0</v>
      </c>
      <c r="BC289">
        <f>AR289-BB289</f>
        <v>0</v>
      </c>
      <c r="BD289">
        <f>(AR289-AQ289)/(AR289-BB289)</f>
        <v>0</v>
      </c>
      <c r="BE289">
        <f>(AK289-AR289)/(AK289-BB289)</f>
        <v>0</v>
      </c>
      <c r="BF289">
        <f>(AR289-AQ289)/(AR289-AJ289)</f>
        <v>0</v>
      </c>
      <c r="BG289">
        <f>(AK289-AR289)/(AK289-AJ289)</f>
        <v>0</v>
      </c>
      <c r="BH289">
        <f>(BD289*BB289/AQ289)</f>
        <v>0</v>
      </c>
      <c r="BI289">
        <f>(1-BH289)</f>
        <v>0</v>
      </c>
      <c r="BJ289">
        <f>$B$11*CH289+$C$11*CI289+$F$11*CJ289*(1-CM289)</f>
        <v>0</v>
      </c>
      <c r="BK289">
        <f>BJ289*BL289</f>
        <v>0</v>
      </c>
      <c r="BL289">
        <f>($B$11*$D$9+$C$11*$D$9+$F$11*((CW289+CO289)/MAX(CW289+CO289+CX289, 0.1)*$I$9+CX289/MAX(CW289+CO289+CX289, 0.1)*$J$9))/($B$11+$C$11+$F$11)</f>
        <v>0</v>
      </c>
      <c r="BM289">
        <f>($B$11*$K$9+$C$11*$K$9+$F$11*((CW289+CO289)/MAX(CW289+CO289+CX289, 0.1)*$P$9+CX289/MAX(CW289+CO289+CX289, 0.1)*$Q$9))/($B$11+$C$11+$F$11)</f>
        <v>0</v>
      </c>
      <c r="BN289">
        <v>6</v>
      </c>
      <c r="BO289">
        <v>0.5</v>
      </c>
      <c r="BP289" t="s">
        <v>272</v>
      </c>
      <c r="BQ289">
        <v>2</v>
      </c>
      <c r="BR289">
        <v>1604418772.6</v>
      </c>
      <c r="BS289">
        <v>861.813</v>
      </c>
      <c r="BT289">
        <v>912.97</v>
      </c>
      <c r="BU289">
        <v>21.6581</v>
      </c>
      <c r="BV289">
        <v>19.9577</v>
      </c>
      <c r="BW289">
        <v>861.663</v>
      </c>
      <c r="BX289">
        <v>21.3312</v>
      </c>
      <c r="BY289">
        <v>499.978</v>
      </c>
      <c r="BZ289">
        <v>100.529</v>
      </c>
      <c r="CA289">
        <v>0.0999696</v>
      </c>
      <c r="CB289">
        <v>25.1568</v>
      </c>
      <c r="CC289">
        <v>24.9989</v>
      </c>
      <c r="CD289">
        <v>999.9</v>
      </c>
      <c r="CE289">
        <v>0</v>
      </c>
      <c r="CF289">
        <v>0</v>
      </c>
      <c r="CG289">
        <v>10000</v>
      </c>
      <c r="CH289">
        <v>0</v>
      </c>
      <c r="CI289">
        <v>1.06395</v>
      </c>
      <c r="CJ289">
        <v>1200.05</v>
      </c>
      <c r="CK289">
        <v>0.967003</v>
      </c>
      <c r="CL289">
        <v>0.0329973</v>
      </c>
      <c r="CM289">
        <v>0</v>
      </c>
      <c r="CN289">
        <v>2.7809</v>
      </c>
      <c r="CO289">
        <v>0</v>
      </c>
      <c r="CP289">
        <v>10256.8</v>
      </c>
      <c r="CQ289">
        <v>11401.9</v>
      </c>
      <c r="CR289">
        <v>38</v>
      </c>
      <c r="CS289">
        <v>41.125</v>
      </c>
      <c r="CT289">
        <v>39.5</v>
      </c>
      <c r="CU289">
        <v>39.812</v>
      </c>
      <c r="CV289">
        <v>38.312</v>
      </c>
      <c r="CW289">
        <v>1160.45</v>
      </c>
      <c r="CX289">
        <v>39.6</v>
      </c>
      <c r="CY289">
        <v>0</v>
      </c>
      <c r="CZ289">
        <v>1604418772.7</v>
      </c>
      <c r="DA289">
        <v>0</v>
      </c>
      <c r="DB289">
        <v>2.56534</v>
      </c>
      <c r="DC289">
        <v>0.304869232089095</v>
      </c>
      <c r="DD289">
        <v>269.699999934602</v>
      </c>
      <c r="DE289">
        <v>10224.96</v>
      </c>
      <c r="DF289">
        <v>15</v>
      </c>
      <c r="DG289">
        <v>1604417947.1</v>
      </c>
      <c r="DH289" t="s">
        <v>273</v>
      </c>
      <c r="DI289">
        <v>1604417940.1</v>
      </c>
      <c r="DJ289">
        <v>1604417947.1</v>
      </c>
      <c r="DK289">
        <v>1</v>
      </c>
      <c r="DL289">
        <v>-0.134</v>
      </c>
      <c r="DM289">
        <v>0.013</v>
      </c>
      <c r="DN289">
        <v>0.037</v>
      </c>
      <c r="DO289">
        <v>0.31</v>
      </c>
      <c r="DP289">
        <v>420</v>
      </c>
      <c r="DQ289">
        <v>20</v>
      </c>
      <c r="DR289">
        <v>0.08</v>
      </c>
      <c r="DS289">
        <v>0.06</v>
      </c>
      <c r="DT289">
        <v>0</v>
      </c>
      <c r="DU289">
        <v>0</v>
      </c>
      <c r="DV289" t="s">
        <v>274</v>
      </c>
      <c r="DW289">
        <v>100</v>
      </c>
      <c r="DX289">
        <v>100</v>
      </c>
      <c r="DY289">
        <v>0.15</v>
      </c>
      <c r="DZ289">
        <v>0.3269</v>
      </c>
      <c r="EA289">
        <v>-0.278027610152098</v>
      </c>
      <c r="EB289">
        <v>0.00106189765250334</v>
      </c>
      <c r="EC289">
        <v>-8.23004791133579e-07</v>
      </c>
      <c r="ED289">
        <v>1.95222372915411e-10</v>
      </c>
      <c r="EE289">
        <v>0.0605696754882689</v>
      </c>
      <c r="EF289">
        <v>0.0242991256848972</v>
      </c>
      <c r="EG289">
        <v>-0.00102667963148939</v>
      </c>
      <c r="EH289">
        <v>2.21636158600722e-05</v>
      </c>
      <c r="EI289">
        <v>2</v>
      </c>
      <c r="EJ289">
        <v>2037</v>
      </c>
      <c r="EK289">
        <v>1</v>
      </c>
      <c r="EL289">
        <v>24</v>
      </c>
      <c r="EM289">
        <v>13.9</v>
      </c>
      <c r="EN289">
        <v>13.8</v>
      </c>
      <c r="EO289">
        <v>2</v>
      </c>
      <c r="EP289">
        <v>511.421</v>
      </c>
      <c r="EQ289">
        <v>528.717</v>
      </c>
      <c r="ER289">
        <v>22.7987</v>
      </c>
      <c r="ES289">
        <v>25.3789</v>
      </c>
      <c r="ET289">
        <v>29.9999</v>
      </c>
      <c r="EU289">
        <v>25.2658</v>
      </c>
      <c r="EV289">
        <v>25.2345</v>
      </c>
      <c r="EW289">
        <v>39.3405</v>
      </c>
      <c r="EX289">
        <v>26.8481</v>
      </c>
      <c r="EY289">
        <v>100</v>
      </c>
      <c r="EZ289">
        <v>22.7996</v>
      </c>
      <c r="FA289">
        <v>925.22</v>
      </c>
      <c r="FB289">
        <v>20</v>
      </c>
      <c r="FC289">
        <v>102.338</v>
      </c>
      <c r="FD289">
        <v>102.113</v>
      </c>
    </row>
    <row r="290" spans="1:160">
      <c r="A290">
        <v>274</v>
      </c>
      <c r="B290">
        <v>1604418774.6</v>
      </c>
      <c r="C290">
        <v>545.5</v>
      </c>
      <c r="D290" t="s">
        <v>819</v>
      </c>
      <c r="E290" t="s">
        <v>820</v>
      </c>
      <c r="F290">
        <v>1604418774.6</v>
      </c>
      <c r="G290">
        <f>BY290*AE290*(BU290-BV290)/(100*BN290*(1000-AE290*BU290))</f>
        <v>0</v>
      </c>
      <c r="H290">
        <f>BY290*AE290*(BT290-BS290*(1000-AE290*BV290)/(1000-AE290*BU290))/(100*BN290)</f>
        <v>0</v>
      </c>
      <c r="I290">
        <f>BS290 - IF(AE290&gt;1, H290*BN290*100.0/(AG290*CG290), 0)</f>
        <v>0</v>
      </c>
      <c r="J290">
        <f>((P290-G290/2)*I290-H290)/(P290+G290/2)</f>
        <v>0</v>
      </c>
      <c r="K290">
        <f>J290*(BZ290+CA290)/1000.0</f>
        <v>0</v>
      </c>
      <c r="L290">
        <f>(BS290 - IF(AE290&gt;1, H290*BN290*100.0/(AG290*CG290), 0))*(BZ290+CA290)/1000.0</f>
        <v>0</v>
      </c>
      <c r="M290">
        <f>2.0/((1/O290-1/N290)+SIGN(O290)*SQRT((1/O290-1/N290)*(1/O290-1/N290) + 4*BO290/((BO290+1)*(BO290+1))*(2*1/O290*1/N290-1/N290*1/N290)))</f>
        <v>0</v>
      </c>
      <c r="N290">
        <f>IF(LEFT(BP290,1)&lt;&gt;"0",IF(LEFT(BP290,1)="1",3.0,BQ290),$D$5+$E$5*(CG290*BZ290/($K$5*1000))+$F$5*(CG290*BZ290/($K$5*1000))*MAX(MIN(BN290,$J$5),$I$5)*MAX(MIN(BN290,$J$5),$I$5)+$G$5*MAX(MIN(BN290,$J$5),$I$5)*(CG290*BZ290/($K$5*1000))+$H$5*(CG290*BZ290/($K$5*1000))*(CG290*BZ290/($K$5*1000)))</f>
        <v>0</v>
      </c>
      <c r="O290">
        <f>G290*(1000-(1000*0.61365*exp(17.502*S290/(240.97+S290))/(BZ290+CA290)+BU290)/2)/(1000*0.61365*exp(17.502*S290/(240.97+S290))/(BZ290+CA290)-BU290)</f>
        <v>0</v>
      </c>
      <c r="P290">
        <f>1/((BO290+1)/(M290/1.6)+1/(N290/1.37)) + BO290/((BO290+1)/(M290/1.6) + BO290/(N290/1.37))</f>
        <v>0</v>
      </c>
      <c r="Q290">
        <f>(BK290*BM290)</f>
        <v>0</v>
      </c>
      <c r="R290">
        <f>(CB290+(Q290+2*0.95*5.67E-8*(((CB290+$B$7)+273)^4-(CB290+273)^4)-44100*G290)/(1.84*29.3*N290+8*0.95*5.67E-8*(CB290+273)^3))</f>
        <v>0</v>
      </c>
      <c r="S290">
        <f>($C$7*CC290+$D$7*CD290+$E$7*R290)</f>
        <v>0</v>
      </c>
      <c r="T290">
        <f>0.61365*exp(17.502*S290/(240.97+S290))</f>
        <v>0</v>
      </c>
      <c r="U290">
        <f>(V290/W290*100)</f>
        <v>0</v>
      </c>
      <c r="V290">
        <f>BU290*(BZ290+CA290)/1000</f>
        <v>0</v>
      </c>
      <c r="W290">
        <f>0.61365*exp(17.502*CB290/(240.97+CB290))</f>
        <v>0</v>
      </c>
      <c r="X290">
        <f>(T290-BU290*(BZ290+CA290)/1000)</f>
        <v>0</v>
      </c>
      <c r="Y290">
        <f>(-G290*44100)</f>
        <v>0</v>
      </c>
      <c r="Z290">
        <f>2*29.3*N290*0.92*(CB290-S290)</f>
        <v>0</v>
      </c>
      <c r="AA290">
        <f>2*0.95*5.67E-8*(((CB290+$B$7)+273)^4-(S290+273)^4)</f>
        <v>0</v>
      </c>
      <c r="AB290">
        <f>Q290+AA290+Y290+Z290</f>
        <v>0</v>
      </c>
      <c r="AC290">
        <v>0</v>
      </c>
      <c r="AD290">
        <v>0</v>
      </c>
      <c r="AE290">
        <f>IF(AC290*$H$13&gt;=AG290,1.0,(AG290/(AG290-AC290*$H$13)))</f>
        <v>0</v>
      </c>
      <c r="AF290">
        <f>(AE290-1)*100</f>
        <v>0</v>
      </c>
      <c r="AG290">
        <f>MAX(0,($B$13+$C$13*CG290)/(1+$D$13*CG290)*BZ290/(CB290+273)*$E$13)</f>
        <v>0</v>
      </c>
      <c r="AH290" t="s">
        <v>271</v>
      </c>
      <c r="AI290" t="s">
        <v>271</v>
      </c>
      <c r="AJ290">
        <v>0</v>
      </c>
      <c r="AK290">
        <v>0</v>
      </c>
      <c r="AL290">
        <f>AK290-AJ290</f>
        <v>0</v>
      </c>
      <c r="AM290">
        <f>AL290/AK290</f>
        <v>0</v>
      </c>
      <c r="AN290">
        <v>0</v>
      </c>
      <c r="AO290" t="s">
        <v>271</v>
      </c>
      <c r="AP290" t="s">
        <v>271</v>
      </c>
      <c r="AQ290">
        <v>0</v>
      </c>
      <c r="AR290">
        <v>0</v>
      </c>
      <c r="AS290">
        <f>1-AQ290/AR290</f>
        <v>0</v>
      </c>
      <c r="AT290">
        <v>0.5</v>
      </c>
      <c r="AU290">
        <f>BK290</f>
        <v>0</v>
      </c>
      <c r="AV290">
        <f>H290</f>
        <v>0</v>
      </c>
      <c r="AW290">
        <f>AS290*AT290*AU290</f>
        <v>0</v>
      </c>
      <c r="AX290">
        <f>BC290/AR290</f>
        <v>0</v>
      </c>
      <c r="AY290">
        <f>(AV290-AN290)/AU290</f>
        <v>0</v>
      </c>
      <c r="AZ290">
        <f>(AK290-AR290)/AR290</f>
        <v>0</v>
      </c>
      <c r="BA290" t="s">
        <v>271</v>
      </c>
      <c r="BB290">
        <v>0</v>
      </c>
      <c r="BC290">
        <f>AR290-BB290</f>
        <v>0</v>
      </c>
      <c r="BD290">
        <f>(AR290-AQ290)/(AR290-BB290)</f>
        <v>0</v>
      </c>
      <c r="BE290">
        <f>(AK290-AR290)/(AK290-BB290)</f>
        <v>0</v>
      </c>
      <c r="BF290">
        <f>(AR290-AQ290)/(AR290-AJ290)</f>
        <v>0</v>
      </c>
      <c r="BG290">
        <f>(AK290-AR290)/(AK290-AJ290)</f>
        <v>0</v>
      </c>
      <c r="BH290">
        <f>(BD290*BB290/AQ290)</f>
        <v>0</v>
      </c>
      <c r="BI290">
        <f>(1-BH290)</f>
        <v>0</v>
      </c>
      <c r="BJ290">
        <f>$B$11*CH290+$C$11*CI290+$F$11*CJ290*(1-CM290)</f>
        <v>0</v>
      </c>
      <c r="BK290">
        <f>BJ290*BL290</f>
        <v>0</v>
      </c>
      <c r="BL290">
        <f>($B$11*$D$9+$C$11*$D$9+$F$11*((CW290+CO290)/MAX(CW290+CO290+CX290, 0.1)*$I$9+CX290/MAX(CW290+CO290+CX290, 0.1)*$J$9))/($B$11+$C$11+$F$11)</f>
        <v>0</v>
      </c>
      <c r="BM290">
        <f>($B$11*$K$9+$C$11*$K$9+$F$11*((CW290+CO290)/MAX(CW290+CO290+CX290, 0.1)*$P$9+CX290/MAX(CW290+CO290+CX290, 0.1)*$Q$9))/($B$11+$C$11+$F$11)</f>
        <v>0</v>
      </c>
      <c r="BN290">
        <v>6</v>
      </c>
      <c r="BO290">
        <v>0.5</v>
      </c>
      <c r="BP290" t="s">
        <v>272</v>
      </c>
      <c r="BQ290">
        <v>2</v>
      </c>
      <c r="BR290">
        <v>1604418774.6</v>
      </c>
      <c r="BS290">
        <v>865.09</v>
      </c>
      <c r="BT290">
        <v>916.409</v>
      </c>
      <c r="BU290">
        <v>21.6583</v>
      </c>
      <c r="BV290">
        <v>19.9567</v>
      </c>
      <c r="BW290">
        <v>864.939</v>
      </c>
      <c r="BX290">
        <v>21.3314</v>
      </c>
      <c r="BY290">
        <v>500.084</v>
      </c>
      <c r="BZ290">
        <v>100.529</v>
      </c>
      <c r="CA290">
        <v>0.100526</v>
      </c>
      <c r="CB290">
        <v>25.1584</v>
      </c>
      <c r="CC290">
        <v>24.9914</v>
      </c>
      <c r="CD290">
        <v>999.9</v>
      </c>
      <c r="CE290">
        <v>0</v>
      </c>
      <c r="CF290">
        <v>0</v>
      </c>
      <c r="CG290">
        <v>9960</v>
      </c>
      <c r="CH290">
        <v>0</v>
      </c>
      <c r="CI290">
        <v>1.06395</v>
      </c>
      <c r="CJ290">
        <v>1200.04</v>
      </c>
      <c r="CK290">
        <v>0.967003</v>
      </c>
      <c r="CL290">
        <v>0.0329973</v>
      </c>
      <c r="CM290">
        <v>0</v>
      </c>
      <c r="CN290">
        <v>2.6463</v>
      </c>
      <c r="CO290">
        <v>0</v>
      </c>
      <c r="CP290">
        <v>10264.7</v>
      </c>
      <c r="CQ290">
        <v>11401.8</v>
      </c>
      <c r="CR290">
        <v>38</v>
      </c>
      <c r="CS290">
        <v>41.125</v>
      </c>
      <c r="CT290">
        <v>39.5</v>
      </c>
      <c r="CU290">
        <v>39.812</v>
      </c>
      <c r="CV290">
        <v>38.312</v>
      </c>
      <c r="CW290">
        <v>1160.44</v>
      </c>
      <c r="CX290">
        <v>39.6</v>
      </c>
      <c r="CY290">
        <v>0</v>
      </c>
      <c r="CZ290">
        <v>1604418774.5</v>
      </c>
      <c r="DA290">
        <v>0</v>
      </c>
      <c r="DB290">
        <v>2.58795769230769</v>
      </c>
      <c r="DC290">
        <v>0.129131624455114</v>
      </c>
      <c r="DD290">
        <v>265.842734655221</v>
      </c>
      <c r="DE290">
        <v>10231.7038461538</v>
      </c>
      <c r="DF290">
        <v>15</v>
      </c>
      <c r="DG290">
        <v>1604417947.1</v>
      </c>
      <c r="DH290" t="s">
        <v>273</v>
      </c>
      <c r="DI290">
        <v>1604417940.1</v>
      </c>
      <c r="DJ290">
        <v>1604417947.1</v>
      </c>
      <c r="DK290">
        <v>1</v>
      </c>
      <c r="DL290">
        <v>-0.134</v>
      </c>
      <c r="DM290">
        <v>0.013</v>
      </c>
      <c r="DN290">
        <v>0.037</v>
      </c>
      <c r="DO290">
        <v>0.31</v>
      </c>
      <c r="DP290">
        <v>420</v>
      </c>
      <c r="DQ290">
        <v>20</v>
      </c>
      <c r="DR290">
        <v>0.08</v>
      </c>
      <c r="DS290">
        <v>0.06</v>
      </c>
      <c r="DT290">
        <v>0</v>
      </c>
      <c r="DU290">
        <v>0</v>
      </c>
      <c r="DV290" t="s">
        <v>274</v>
      </c>
      <c r="DW290">
        <v>100</v>
      </c>
      <c r="DX290">
        <v>100</v>
      </c>
      <c r="DY290">
        <v>0.151</v>
      </c>
      <c r="DZ290">
        <v>0.3269</v>
      </c>
      <c r="EA290">
        <v>-0.278027610152098</v>
      </c>
      <c r="EB290">
        <v>0.00106189765250334</v>
      </c>
      <c r="EC290">
        <v>-8.23004791133579e-07</v>
      </c>
      <c r="ED290">
        <v>1.95222372915411e-10</v>
      </c>
      <c r="EE290">
        <v>0.0605696754882689</v>
      </c>
      <c r="EF290">
        <v>0.0242991256848972</v>
      </c>
      <c r="EG290">
        <v>-0.00102667963148939</v>
      </c>
      <c r="EH290">
        <v>2.21636158600722e-05</v>
      </c>
      <c r="EI290">
        <v>2</v>
      </c>
      <c r="EJ290">
        <v>2037</v>
      </c>
      <c r="EK290">
        <v>1</v>
      </c>
      <c r="EL290">
        <v>24</v>
      </c>
      <c r="EM290">
        <v>13.9</v>
      </c>
      <c r="EN290">
        <v>13.8</v>
      </c>
      <c r="EO290">
        <v>2</v>
      </c>
      <c r="EP290">
        <v>511.52</v>
      </c>
      <c r="EQ290">
        <v>528.572</v>
      </c>
      <c r="ER290">
        <v>22.8002</v>
      </c>
      <c r="ES290">
        <v>25.3784</v>
      </c>
      <c r="ET290">
        <v>29.9999</v>
      </c>
      <c r="EU290">
        <v>25.2658</v>
      </c>
      <c r="EV290">
        <v>25.2335</v>
      </c>
      <c r="EW290">
        <v>39.4341</v>
      </c>
      <c r="EX290">
        <v>26.8481</v>
      </c>
      <c r="EY290">
        <v>100</v>
      </c>
      <c r="EZ290">
        <v>22.8025</v>
      </c>
      <c r="FA290">
        <v>925.22</v>
      </c>
      <c r="FB290">
        <v>20</v>
      </c>
      <c r="FC290">
        <v>102.338</v>
      </c>
      <c r="FD290">
        <v>102.114</v>
      </c>
    </row>
    <row r="291" spans="1:160">
      <c r="A291">
        <v>275</v>
      </c>
      <c r="B291">
        <v>1604418776.6</v>
      </c>
      <c r="C291">
        <v>547.5</v>
      </c>
      <c r="D291" t="s">
        <v>821</v>
      </c>
      <c r="E291" t="s">
        <v>822</v>
      </c>
      <c r="F291">
        <v>1604418776.6</v>
      </c>
      <c r="G291">
        <f>BY291*AE291*(BU291-BV291)/(100*BN291*(1000-AE291*BU291))</f>
        <v>0</v>
      </c>
      <c r="H291">
        <f>BY291*AE291*(BT291-BS291*(1000-AE291*BV291)/(1000-AE291*BU291))/(100*BN291)</f>
        <v>0</v>
      </c>
      <c r="I291">
        <f>BS291 - IF(AE291&gt;1, H291*BN291*100.0/(AG291*CG291), 0)</f>
        <v>0</v>
      </c>
      <c r="J291">
        <f>((P291-G291/2)*I291-H291)/(P291+G291/2)</f>
        <v>0</v>
      </c>
      <c r="K291">
        <f>J291*(BZ291+CA291)/1000.0</f>
        <v>0</v>
      </c>
      <c r="L291">
        <f>(BS291 - IF(AE291&gt;1, H291*BN291*100.0/(AG291*CG291), 0))*(BZ291+CA291)/1000.0</f>
        <v>0</v>
      </c>
      <c r="M291">
        <f>2.0/((1/O291-1/N291)+SIGN(O291)*SQRT((1/O291-1/N291)*(1/O291-1/N291) + 4*BO291/((BO291+1)*(BO291+1))*(2*1/O291*1/N291-1/N291*1/N291)))</f>
        <v>0</v>
      </c>
      <c r="N291">
        <f>IF(LEFT(BP291,1)&lt;&gt;"0",IF(LEFT(BP291,1)="1",3.0,BQ291),$D$5+$E$5*(CG291*BZ291/($K$5*1000))+$F$5*(CG291*BZ291/($K$5*1000))*MAX(MIN(BN291,$J$5),$I$5)*MAX(MIN(BN291,$J$5),$I$5)+$G$5*MAX(MIN(BN291,$J$5),$I$5)*(CG291*BZ291/($K$5*1000))+$H$5*(CG291*BZ291/($K$5*1000))*(CG291*BZ291/($K$5*1000)))</f>
        <v>0</v>
      </c>
      <c r="O291">
        <f>G291*(1000-(1000*0.61365*exp(17.502*S291/(240.97+S291))/(BZ291+CA291)+BU291)/2)/(1000*0.61365*exp(17.502*S291/(240.97+S291))/(BZ291+CA291)-BU291)</f>
        <v>0</v>
      </c>
      <c r="P291">
        <f>1/((BO291+1)/(M291/1.6)+1/(N291/1.37)) + BO291/((BO291+1)/(M291/1.6) + BO291/(N291/1.37))</f>
        <v>0</v>
      </c>
      <c r="Q291">
        <f>(BK291*BM291)</f>
        <v>0</v>
      </c>
      <c r="R291">
        <f>(CB291+(Q291+2*0.95*5.67E-8*(((CB291+$B$7)+273)^4-(CB291+273)^4)-44100*G291)/(1.84*29.3*N291+8*0.95*5.67E-8*(CB291+273)^3))</f>
        <v>0</v>
      </c>
      <c r="S291">
        <f>($C$7*CC291+$D$7*CD291+$E$7*R291)</f>
        <v>0</v>
      </c>
      <c r="T291">
        <f>0.61365*exp(17.502*S291/(240.97+S291))</f>
        <v>0</v>
      </c>
      <c r="U291">
        <f>(V291/W291*100)</f>
        <v>0</v>
      </c>
      <c r="V291">
        <f>BU291*(BZ291+CA291)/1000</f>
        <v>0</v>
      </c>
      <c r="W291">
        <f>0.61365*exp(17.502*CB291/(240.97+CB291))</f>
        <v>0</v>
      </c>
      <c r="X291">
        <f>(T291-BU291*(BZ291+CA291)/1000)</f>
        <v>0</v>
      </c>
      <c r="Y291">
        <f>(-G291*44100)</f>
        <v>0</v>
      </c>
      <c r="Z291">
        <f>2*29.3*N291*0.92*(CB291-S291)</f>
        <v>0</v>
      </c>
      <c r="AA291">
        <f>2*0.95*5.67E-8*(((CB291+$B$7)+273)^4-(S291+273)^4)</f>
        <v>0</v>
      </c>
      <c r="AB291">
        <f>Q291+AA291+Y291+Z291</f>
        <v>0</v>
      </c>
      <c r="AC291">
        <v>0</v>
      </c>
      <c r="AD291">
        <v>0</v>
      </c>
      <c r="AE291">
        <f>IF(AC291*$H$13&gt;=AG291,1.0,(AG291/(AG291-AC291*$H$13)))</f>
        <v>0</v>
      </c>
      <c r="AF291">
        <f>(AE291-1)*100</f>
        <v>0</v>
      </c>
      <c r="AG291">
        <f>MAX(0,($B$13+$C$13*CG291)/(1+$D$13*CG291)*BZ291/(CB291+273)*$E$13)</f>
        <v>0</v>
      </c>
      <c r="AH291" t="s">
        <v>271</v>
      </c>
      <c r="AI291" t="s">
        <v>271</v>
      </c>
      <c r="AJ291">
        <v>0</v>
      </c>
      <c r="AK291">
        <v>0</v>
      </c>
      <c r="AL291">
        <f>AK291-AJ291</f>
        <v>0</v>
      </c>
      <c r="AM291">
        <f>AL291/AK291</f>
        <v>0</v>
      </c>
      <c r="AN291">
        <v>0</v>
      </c>
      <c r="AO291" t="s">
        <v>271</v>
      </c>
      <c r="AP291" t="s">
        <v>271</v>
      </c>
      <c r="AQ291">
        <v>0</v>
      </c>
      <c r="AR291">
        <v>0</v>
      </c>
      <c r="AS291">
        <f>1-AQ291/AR291</f>
        <v>0</v>
      </c>
      <c r="AT291">
        <v>0.5</v>
      </c>
      <c r="AU291">
        <f>BK291</f>
        <v>0</v>
      </c>
      <c r="AV291">
        <f>H291</f>
        <v>0</v>
      </c>
      <c r="AW291">
        <f>AS291*AT291*AU291</f>
        <v>0</v>
      </c>
      <c r="AX291">
        <f>BC291/AR291</f>
        <v>0</v>
      </c>
      <c r="AY291">
        <f>(AV291-AN291)/AU291</f>
        <v>0</v>
      </c>
      <c r="AZ291">
        <f>(AK291-AR291)/AR291</f>
        <v>0</v>
      </c>
      <c r="BA291" t="s">
        <v>271</v>
      </c>
      <c r="BB291">
        <v>0</v>
      </c>
      <c r="BC291">
        <f>AR291-BB291</f>
        <v>0</v>
      </c>
      <c r="BD291">
        <f>(AR291-AQ291)/(AR291-BB291)</f>
        <v>0</v>
      </c>
      <c r="BE291">
        <f>(AK291-AR291)/(AK291-BB291)</f>
        <v>0</v>
      </c>
      <c r="BF291">
        <f>(AR291-AQ291)/(AR291-AJ291)</f>
        <v>0</v>
      </c>
      <c r="BG291">
        <f>(AK291-AR291)/(AK291-AJ291)</f>
        <v>0</v>
      </c>
      <c r="BH291">
        <f>(BD291*BB291/AQ291)</f>
        <v>0</v>
      </c>
      <c r="BI291">
        <f>(1-BH291)</f>
        <v>0</v>
      </c>
      <c r="BJ291">
        <f>$B$11*CH291+$C$11*CI291+$F$11*CJ291*(1-CM291)</f>
        <v>0</v>
      </c>
      <c r="BK291">
        <f>BJ291*BL291</f>
        <v>0</v>
      </c>
      <c r="BL291">
        <f>($B$11*$D$9+$C$11*$D$9+$F$11*((CW291+CO291)/MAX(CW291+CO291+CX291, 0.1)*$I$9+CX291/MAX(CW291+CO291+CX291, 0.1)*$J$9))/($B$11+$C$11+$F$11)</f>
        <v>0</v>
      </c>
      <c r="BM291">
        <f>($B$11*$K$9+$C$11*$K$9+$F$11*((CW291+CO291)/MAX(CW291+CO291+CX291, 0.1)*$P$9+CX291/MAX(CW291+CO291+CX291, 0.1)*$Q$9))/($B$11+$C$11+$F$11)</f>
        <v>0</v>
      </c>
      <c r="BN291">
        <v>6</v>
      </c>
      <c r="BO291">
        <v>0.5</v>
      </c>
      <c r="BP291" t="s">
        <v>272</v>
      </c>
      <c r="BQ291">
        <v>2</v>
      </c>
      <c r="BR291">
        <v>1604418776.6</v>
      </c>
      <c r="BS291">
        <v>868.392</v>
      </c>
      <c r="BT291">
        <v>919.872</v>
      </c>
      <c r="BU291">
        <v>21.6591</v>
      </c>
      <c r="BV291">
        <v>19.9554</v>
      </c>
      <c r="BW291">
        <v>868.241</v>
      </c>
      <c r="BX291">
        <v>21.3322</v>
      </c>
      <c r="BY291">
        <v>500.006</v>
      </c>
      <c r="BZ291">
        <v>100.528</v>
      </c>
      <c r="CA291">
        <v>0.100088</v>
      </c>
      <c r="CB291">
        <v>25.1568</v>
      </c>
      <c r="CC291">
        <v>24.9878</v>
      </c>
      <c r="CD291">
        <v>999.9</v>
      </c>
      <c r="CE291">
        <v>0</v>
      </c>
      <c r="CF291">
        <v>0</v>
      </c>
      <c r="CG291">
        <v>9965.62</v>
      </c>
      <c r="CH291">
        <v>0</v>
      </c>
      <c r="CI291">
        <v>1.06395</v>
      </c>
      <c r="CJ291">
        <v>1200.05</v>
      </c>
      <c r="CK291">
        <v>0.967003</v>
      </c>
      <c r="CL291">
        <v>0.0329973</v>
      </c>
      <c r="CM291">
        <v>0</v>
      </c>
      <c r="CN291">
        <v>2.8331</v>
      </c>
      <c r="CO291">
        <v>0</v>
      </c>
      <c r="CP291">
        <v>10272.3</v>
      </c>
      <c r="CQ291">
        <v>11401.9</v>
      </c>
      <c r="CR291">
        <v>38</v>
      </c>
      <c r="CS291">
        <v>41.125</v>
      </c>
      <c r="CT291">
        <v>39.5</v>
      </c>
      <c r="CU291">
        <v>39.812</v>
      </c>
      <c r="CV291">
        <v>38.312</v>
      </c>
      <c r="CW291">
        <v>1160.45</v>
      </c>
      <c r="CX291">
        <v>39.6</v>
      </c>
      <c r="CY291">
        <v>0</v>
      </c>
      <c r="CZ291">
        <v>1604418776.3</v>
      </c>
      <c r="DA291">
        <v>0</v>
      </c>
      <c r="DB291">
        <v>2.605044</v>
      </c>
      <c r="DC291">
        <v>0.707784617892848</v>
      </c>
      <c r="DD291">
        <v>257.515385012514</v>
      </c>
      <c r="DE291">
        <v>10240.928</v>
      </c>
      <c r="DF291">
        <v>15</v>
      </c>
      <c r="DG291">
        <v>1604417947.1</v>
      </c>
      <c r="DH291" t="s">
        <v>273</v>
      </c>
      <c r="DI291">
        <v>1604417940.1</v>
      </c>
      <c r="DJ291">
        <v>1604417947.1</v>
      </c>
      <c r="DK291">
        <v>1</v>
      </c>
      <c r="DL291">
        <v>-0.134</v>
      </c>
      <c r="DM291">
        <v>0.013</v>
      </c>
      <c r="DN291">
        <v>0.037</v>
      </c>
      <c r="DO291">
        <v>0.31</v>
      </c>
      <c r="DP291">
        <v>420</v>
      </c>
      <c r="DQ291">
        <v>20</v>
      </c>
      <c r="DR291">
        <v>0.08</v>
      </c>
      <c r="DS291">
        <v>0.06</v>
      </c>
      <c r="DT291">
        <v>0</v>
      </c>
      <c r="DU291">
        <v>0</v>
      </c>
      <c r="DV291" t="s">
        <v>274</v>
      </c>
      <c r="DW291">
        <v>100</v>
      </c>
      <c r="DX291">
        <v>100</v>
      </c>
      <c r="DY291">
        <v>0.151</v>
      </c>
      <c r="DZ291">
        <v>0.3269</v>
      </c>
      <c r="EA291">
        <v>-0.278027610152098</v>
      </c>
      <c r="EB291">
        <v>0.00106189765250334</v>
      </c>
      <c r="EC291">
        <v>-8.23004791133579e-07</v>
      </c>
      <c r="ED291">
        <v>1.95222372915411e-10</v>
      </c>
      <c r="EE291">
        <v>0.0605696754882689</v>
      </c>
      <c r="EF291">
        <v>0.0242991256848972</v>
      </c>
      <c r="EG291">
        <v>-0.00102667963148939</v>
      </c>
      <c r="EH291">
        <v>2.21636158600722e-05</v>
      </c>
      <c r="EI291">
        <v>2</v>
      </c>
      <c r="EJ291">
        <v>2037</v>
      </c>
      <c r="EK291">
        <v>1</v>
      </c>
      <c r="EL291">
        <v>24</v>
      </c>
      <c r="EM291">
        <v>13.9</v>
      </c>
      <c r="EN291">
        <v>13.8</v>
      </c>
      <c r="EO291">
        <v>2</v>
      </c>
      <c r="EP291">
        <v>511.369</v>
      </c>
      <c r="EQ291">
        <v>528.609</v>
      </c>
      <c r="ER291">
        <v>22.8015</v>
      </c>
      <c r="ES291">
        <v>25.3773</v>
      </c>
      <c r="ET291">
        <v>29.9999</v>
      </c>
      <c r="EU291">
        <v>25.2648</v>
      </c>
      <c r="EV291">
        <v>25.2333</v>
      </c>
      <c r="EW291">
        <v>39.5703</v>
      </c>
      <c r="EX291">
        <v>26.8481</v>
      </c>
      <c r="EY291">
        <v>100</v>
      </c>
      <c r="EZ291">
        <v>22.8025</v>
      </c>
      <c r="FA291">
        <v>930.34</v>
      </c>
      <c r="FB291">
        <v>20</v>
      </c>
      <c r="FC291">
        <v>102.338</v>
      </c>
      <c r="FD291">
        <v>102.113</v>
      </c>
    </row>
    <row r="292" spans="1:160">
      <c r="A292">
        <v>276</v>
      </c>
      <c r="B292">
        <v>1604418778.6</v>
      </c>
      <c r="C292">
        <v>549.5</v>
      </c>
      <c r="D292" t="s">
        <v>823</v>
      </c>
      <c r="E292" t="s">
        <v>824</v>
      </c>
      <c r="F292">
        <v>1604418778.6</v>
      </c>
      <c r="G292">
        <f>BY292*AE292*(BU292-BV292)/(100*BN292*(1000-AE292*BU292))</f>
        <v>0</v>
      </c>
      <c r="H292">
        <f>BY292*AE292*(BT292-BS292*(1000-AE292*BV292)/(1000-AE292*BU292))/(100*BN292)</f>
        <v>0</v>
      </c>
      <c r="I292">
        <f>BS292 - IF(AE292&gt;1, H292*BN292*100.0/(AG292*CG292), 0)</f>
        <v>0</v>
      </c>
      <c r="J292">
        <f>((P292-G292/2)*I292-H292)/(P292+G292/2)</f>
        <v>0</v>
      </c>
      <c r="K292">
        <f>J292*(BZ292+CA292)/1000.0</f>
        <v>0</v>
      </c>
      <c r="L292">
        <f>(BS292 - IF(AE292&gt;1, H292*BN292*100.0/(AG292*CG292), 0))*(BZ292+CA292)/1000.0</f>
        <v>0</v>
      </c>
      <c r="M292">
        <f>2.0/((1/O292-1/N292)+SIGN(O292)*SQRT((1/O292-1/N292)*(1/O292-1/N292) + 4*BO292/((BO292+1)*(BO292+1))*(2*1/O292*1/N292-1/N292*1/N292)))</f>
        <v>0</v>
      </c>
      <c r="N292">
        <f>IF(LEFT(BP292,1)&lt;&gt;"0",IF(LEFT(BP292,1)="1",3.0,BQ292),$D$5+$E$5*(CG292*BZ292/($K$5*1000))+$F$5*(CG292*BZ292/($K$5*1000))*MAX(MIN(BN292,$J$5),$I$5)*MAX(MIN(BN292,$J$5),$I$5)+$G$5*MAX(MIN(BN292,$J$5),$I$5)*(CG292*BZ292/($K$5*1000))+$H$5*(CG292*BZ292/($K$5*1000))*(CG292*BZ292/($K$5*1000)))</f>
        <v>0</v>
      </c>
      <c r="O292">
        <f>G292*(1000-(1000*0.61365*exp(17.502*S292/(240.97+S292))/(BZ292+CA292)+BU292)/2)/(1000*0.61365*exp(17.502*S292/(240.97+S292))/(BZ292+CA292)-BU292)</f>
        <v>0</v>
      </c>
      <c r="P292">
        <f>1/((BO292+1)/(M292/1.6)+1/(N292/1.37)) + BO292/((BO292+1)/(M292/1.6) + BO292/(N292/1.37))</f>
        <v>0</v>
      </c>
      <c r="Q292">
        <f>(BK292*BM292)</f>
        <v>0</v>
      </c>
      <c r="R292">
        <f>(CB292+(Q292+2*0.95*5.67E-8*(((CB292+$B$7)+273)^4-(CB292+273)^4)-44100*G292)/(1.84*29.3*N292+8*0.95*5.67E-8*(CB292+273)^3))</f>
        <v>0</v>
      </c>
      <c r="S292">
        <f>($C$7*CC292+$D$7*CD292+$E$7*R292)</f>
        <v>0</v>
      </c>
      <c r="T292">
        <f>0.61365*exp(17.502*S292/(240.97+S292))</f>
        <v>0</v>
      </c>
      <c r="U292">
        <f>(V292/W292*100)</f>
        <v>0</v>
      </c>
      <c r="V292">
        <f>BU292*(BZ292+CA292)/1000</f>
        <v>0</v>
      </c>
      <c r="W292">
        <f>0.61365*exp(17.502*CB292/(240.97+CB292))</f>
        <v>0</v>
      </c>
      <c r="X292">
        <f>(T292-BU292*(BZ292+CA292)/1000)</f>
        <v>0</v>
      </c>
      <c r="Y292">
        <f>(-G292*44100)</f>
        <v>0</v>
      </c>
      <c r="Z292">
        <f>2*29.3*N292*0.92*(CB292-S292)</f>
        <v>0</v>
      </c>
      <c r="AA292">
        <f>2*0.95*5.67E-8*(((CB292+$B$7)+273)^4-(S292+273)^4)</f>
        <v>0</v>
      </c>
      <c r="AB292">
        <f>Q292+AA292+Y292+Z292</f>
        <v>0</v>
      </c>
      <c r="AC292">
        <v>0</v>
      </c>
      <c r="AD292">
        <v>0</v>
      </c>
      <c r="AE292">
        <f>IF(AC292*$H$13&gt;=AG292,1.0,(AG292/(AG292-AC292*$H$13)))</f>
        <v>0</v>
      </c>
      <c r="AF292">
        <f>(AE292-1)*100</f>
        <v>0</v>
      </c>
      <c r="AG292">
        <f>MAX(0,($B$13+$C$13*CG292)/(1+$D$13*CG292)*BZ292/(CB292+273)*$E$13)</f>
        <v>0</v>
      </c>
      <c r="AH292" t="s">
        <v>271</v>
      </c>
      <c r="AI292" t="s">
        <v>271</v>
      </c>
      <c r="AJ292">
        <v>0</v>
      </c>
      <c r="AK292">
        <v>0</v>
      </c>
      <c r="AL292">
        <f>AK292-AJ292</f>
        <v>0</v>
      </c>
      <c r="AM292">
        <f>AL292/AK292</f>
        <v>0</v>
      </c>
      <c r="AN292">
        <v>0</v>
      </c>
      <c r="AO292" t="s">
        <v>271</v>
      </c>
      <c r="AP292" t="s">
        <v>271</v>
      </c>
      <c r="AQ292">
        <v>0</v>
      </c>
      <c r="AR292">
        <v>0</v>
      </c>
      <c r="AS292">
        <f>1-AQ292/AR292</f>
        <v>0</v>
      </c>
      <c r="AT292">
        <v>0.5</v>
      </c>
      <c r="AU292">
        <f>BK292</f>
        <v>0</v>
      </c>
      <c r="AV292">
        <f>H292</f>
        <v>0</v>
      </c>
      <c r="AW292">
        <f>AS292*AT292*AU292</f>
        <v>0</v>
      </c>
      <c r="AX292">
        <f>BC292/AR292</f>
        <v>0</v>
      </c>
      <c r="AY292">
        <f>(AV292-AN292)/AU292</f>
        <v>0</v>
      </c>
      <c r="AZ292">
        <f>(AK292-AR292)/AR292</f>
        <v>0</v>
      </c>
      <c r="BA292" t="s">
        <v>271</v>
      </c>
      <c r="BB292">
        <v>0</v>
      </c>
      <c r="BC292">
        <f>AR292-BB292</f>
        <v>0</v>
      </c>
      <c r="BD292">
        <f>(AR292-AQ292)/(AR292-BB292)</f>
        <v>0</v>
      </c>
      <c r="BE292">
        <f>(AK292-AR292)/(AK292-BB292)</f>
        <v>0</v>
      </c>
      <c r="BF292">
        <f>(AR292-AQ292)/(AR292-AJ292)</f>
        <v>0</v>
      </c>
      <c r="BG292">
        <f>(AK292-AR292)/(AK292-AJ292)</f>
        <v>0</v>
      </c>
      <c r="BH292">
        <f>(BD292*BB292/AQ292)</f>
        <v>0</v>
      </c>
      <c r="BI292">
        <f>(1-BH292)</f>
        <v>0</v>
      </c>
      <c r="BJ292">
        <f>$B$11*CH292+$C$11*CI292+$F$11*CJ292*(1-CM292)</f>
        <v>0</v>
      </c>
      <c r="BK292">
        <f>BJ292*BL292</f>
        <v>0</v>
      </c>
      <c r="BL292">
        <f>($B$11*$D$9+$C$11*$D$9+$F$11*((CW292+CO292)/MAX(CW292+CO292+CX292, 0.1)*$I$9+CX292/MAX(CW292+CO292+CX292, 0.1)*$J$9))/($B$11+$C$11+$F$11)</f>
        <v>0</v>
      </c>
      <c r="BM292">
        <f>($B$11*$K$9+$C$11*$K$9+$F$11*((CW292+CO292)/MAX(CW292+CO292+CX292, 0.1)*$P$9+CX292/MAX(CW292+CO292+CX292, 0.1)*$Q$9))/($B$11+$C$11+$F$11)</f>
        <v>0</v>
      </c>
      <c r="BN292">
        <v>6</v>
      </c>
      <c r="BO292">
        <v>0.5</v>
      </c>
      <c r="BP292" t="s">
        <v>272</v>
      </c>
      <c r="BQ292">
        <v>2</v>
      </c>
      <c r="BR292">
        <v>1604418778.6</v>
      </c>
      <c r="BS292">
        <v>871.691</v>
      </c>
      <c r="BT292">
        <v>923.133</v>
      </c>
      <c r="BU292">
        <v>21.6586</v>
      </c>
      <c r="BV292">
        <v>19.9555</v>
      </c>
      <c r="BW292">
        <v>871.539</v>
      </c>
      <c r="BX292">
        <v>21.3317</v>
      </c>
      <c r="BY292">
        <v>500.01</v>
      </c>
      <c r="BZ292">
        <v>100.529</v>
      </c>
      <c r="CA292">
        <v>0.0997402</v>
      </c>
      <c r="CB292">
        <v>25.1549</v>
      </c>
      <c r="CC292">
        <v>24.9903</v>
      </c>
      <c r="CD292">
        <v>999.9</v>
      </c>
      <c r="CE292">
        <v>0</v>
      </c>
      <c r="CF292">
        <v>0</v>
      </c>
      <c r="CG292">
        <v>10023.8</v>
      </c>
      <c r="CH292">
        <v>0</v>
      </c>
      <c r="CI292">
        <v>1.06395</v>
      </c>
      <c r="CJ292">
        <v>1200.05</v>
      </c>
      <c r="CK292">
        <v>0.967003</v>
      </c>
      <c r="CL292">
        <v>0.0329973</v>
      </c>
      <c r="CM292">
        <v>0</v>
      </c>
      <c r="CN292">
        <v>2.7703</v>
      </c>
      <c r="CO292">
        <v>0</v>
      </c>
      <c r="CP292">
        <v>10282.5</v>
      </c>
      <c r="CQ292">
        <v>11401.9</v>
      </c>
      <c r="CR292">
        <v>38</v>
      </c>
      <c r="CS292">
        <v>41.125</v>
      </c>
      <c r="CT292">
        <v>39.5</v>
      </c>
      <c r="CU292">
        <v>39.812</v>
      </c>
      <c r="CV292">
        <v>38.312</v>
      </c>
      <c r="CW292">
        <v>1160.45</v>
      </c>
      <c r="CX292">
        <v>39.6</v>
      </c>
      <c r="CY292">
        <v>0</v>
      </c>
      <c r="CZ292">
        <v>1604418778.7</v>
      </c>
      <c r="DA292">
        <v>0</v>
      </c>
      <c r="DB292">
        <v>2.59106</v>
      </c>
      <c r="DC292">
        <v>0.678253841164786</v>
      </c>
      <c r="DD292">
        <v>258.315384626381</v>
      </c>
      <c r="DE292">
        <v>10251.336</v>
      </c>
      <c r="DF292">
        <v>15</v>
      </c>
      <c r="DG292">
        <v>1604417947.1</v>
      </c>
      <c r="DH292" t="s">
        <v>273</v>
      </c>
      <c r="DI292">
        <v>1604417940.1</v>
      </c>
      <c r="DJ292">
        <v>1604417947.1</v>
      </c>
      <c r="DK292">
        <v>1</v>
      </c>
      <c r="DL292">
        <v>-0.134</v>
      </c>
      <c r="DM292">
        <v>0.013</v>
      </c>
      <c r="DN292">
        <v>0.037</v>
      </c>
      <c r="DO292">
        <v>0.31</v>
      </c>
      <c r="DP292">
        <v>420</v>
      </c>
      <c r="DQ292">
        <v>20</v>
      </c>
      <c r="DR292">
        <v>0.08</v>
      </c>
      <c r="DS292">
        <v>0.06</v>
      </c>
      <c r="DT292">
        <v>0</v>
      </c>
      <c r="DU292">
        <v>0</v>
      </c>
      <c r="DV292" t="s">
        <v>274</v>
      </c>
      <c r="DW292">
        <v>100</v>
      </c>
      <c r="DX292">
        <v>100</v>
      </c>
      <c r="DY292">
        <v>0.152</v>
      </c>
      <c r="DZ292">
        <v>0.3269</v>
      </c>
      <c r="EA292">
        <v>-0.278027610152098</v>
      </c>
      <c r="EB292">
        <v>0.00106189765250334</v>
      </c>
      <c r="EC292">
        <v>-8.23004791133579e-07</v>
      </c>
      <c r="ED292">
        <v>1.95222372915411e-10</v>
      </c>
      <c r="EE292">
        <v>0.0605696754882689</v>
      </c>
      <c r="EF292">
        <v>0.0242991256848972</v>
      </c>
      <c r="EG292">
        <v>-0.00102667963148939</v>
      </c>
      <c r="EH292">
        <v>2.21636158600722e-05</v>
      </c>
      <c r="EI292">
        <v>2</v>
      </c>
      <c r="EJ292">
        <v>2037</v>
      </c>
      <c r="EK292">
        <v>1</v>
      </c>
      <c r="EL292">
        <v>24</v>
      </c>
      <c r="EM292">
        <v>14</v>
      </c>
      <c r="EN292">
        <v>13.9</v>
      </c>
      <c r="EO292">
        <v>2</v>
      </c>
      <c r="EP292">
        <v>511.333</v>
      </c>
      <c r="EQ292">
        <v>528.664</v>
      </c>
      <c r="ER292">
        <v>22.8028</v>
      </c>
      <c r="ES292">
        <v>25.3768</v>
      </c>
      <c r="ET292">
        <v>29.9999</v>
      </c>
      <c r="EU292">
        <v>25.2639</v>
      </c>
      <c r="EV292">
        <v>25.2331</v>
      </c>
      <c r="EW292">
        <v>39.7023</v>
      </c>
      <c r="EX292">
        <v>26.8481</v>
      </c>
      <c r="EY292">
        <v>100</v>
      </c>
      <c r="EZ292">
        <v>22.8095</v>
      </c>
      <c r="FA292">
        <v>935.43</v>
      </c>
      <c r="FB292">
        <v>20</v>
      </c>
      <c r="FC292">
        <v>102.337</v>
      </c>
      <c r="FD292">
        <v>102.112</v>
      </c>
    </row>
    <row r="293" spans="1:160">
      <c r="A293">
        <v>277</v>
      </c>
      <c r="B293">
        <v>1604418780.6</v>
      </c>
      <c r="C293">
        <v>551.5</v>
      </c>
      <c r="D293" t="s">
        <v>825</v>
      </c>
      <c r="E293" t="s">
        <v>826</v>
      </c>
      <c r="F293">
        <v>1604418780.6</v>
      </c>
      <c r="G293">
        <f>BY293*AE293*(BU293-BV293)/(100*BN293*(1000-AE293*BU293))</f>
        <v>0</v>
      </c>
      <c r="H293">
        <f>BY293*AE293*(BT293-BS293*(1000-AE293*BV293)/(1000-AE293*BU293))/(100*BN293)</f>
        <v>0</v>
      </c>
      <c r="I293">
        <f>BS293 - IF(AE293&gt;1, H293*BN293*100.0/(AG293*CG293), 0)</f>
        <v>0</v>
      </c>
      <c r="J293">
        <f>((P293-G293/2)*I293-H293)/(P293+G293/2)</f>
        <v>0</v>
      </c>
      <c r="K293">
        <f>J293*(BZ293+CA293)/1000.0</f>
        <v>0</v>
      </c>
      <c r="L293">
        <f>(BS293 - IF(AE293&gt;1, H293*BN293*100.0/(AG293*CG293), 0))*(BZ293+CA293)/1000.0</f>
        <v>0</v>
      </c>
      <c r="M293">
        <f>2.0/((1/O293-1/N293)+SIGN(O293)*SQRT((1/O293-1/N293)*(1/O293-1/N293) + 4*BO293/((BO293+1)*(BO293+1))*(2*1/O293*1/N293-1/N293*1/N293)))</f>
        <v>0</v>
      </c>
      <c r="N293">
        <f>IF(LEFT(BP293,1)&lt;&gt;"0",IF(LEFT(BP293,1)="1",3.0,BQ293),$D$5+$E$5*(CG293*BZ293/($K$5*1000))+$F$5*(CG293*BZ293/($K$5*1000))*MAX(MIN(BN293,$J$5),$I$5)*MAX(MIN(BN293,$J$5),$I$5)+$G$5*MAX(MIN(BN293,$J$5),$I$5)*(CG293*BZ293/($K$5*1000))+$H$5*(CG293*BZ293/($K$5*1000))*(CG293*BZ293/($K$5*1000)))</f>
        <v>0</v>
      </c>
      <c r="O293">
        <f>G293*(1000-(1000*0.61365*exp(17.502*S293/(240.97+S293))/(BZ293+CA293)+BU293)/2)/(1000*0.61365*exp(17.502*S293/(240.97+S293))/(BZ293+CA293)-BU293)</f>
        <v>0</v>
      </c>
      <c r="P293">
        <f>1/((BO293+1)/(M293/1.6)+1/(N293/1.37)) + BO293/((BO293+1)/(M293/1.6) + BO293/(N293/1.37))</f>
        <v>0</v>
      </c>
      <c r="Q293">
        <f>(BK293*BM293)</f>
        <v>0</v>
      </c>
      <c r="R293">
        <f>(CB293+(Q293+2*0.95*5.67E-8*(((CB293+$B$7)+273)^4-(CB293+273)^4)-44100*G293)/(1.84*29.3*N293+8*0.95*5.67E-8*(CB293+273)^3))</f>
        <v>0</v>
      </c>
      <c r="S293">
        <f>($C$7*CC293+$D$7*CD293+$E$7*R293)</f>
        <v>0</v>
      </c>
      <c r="T293">
        <f>0.61365*exp(17.502*S293/(240.97+S293))</f>
        <v>0</v>
      </c>
      <c r="U293">
        <f>(V293/W293*100)</f>
        <v>0</v>
      </c>
      <c r="V293">
        <f>BU293*(BZ293+CA293)/1000</f>
        <v>0</v>
      </c>
      <c r="W293">
        <f>0.61365*exp(17.502*CB293/(240.97+CB293))</f>
        <v>0</v>
      </c>
      <c r="X293">
        <f>(T293-BU293*(BZ293+CA293)/1000)</f>
        <v>0</v>
      </c>
      <c r="Y293">
        <f>(-G293*44100)</f>
        <v>0</v>
      </c>
      <c r="Z293">
        <f>2*29.3*N293*0.92*(CB293-S293)</f>
        <v>0</v>
      </c>
      <c r="AA293">
        <f>2*0.95*5.67E-8*(((CB293+$B$7)+273)^4-(S293+273)^4)</f>
        <v>0</v>
      </c>
      <c r="AB293">
        <f>Q293+AA293+Y293+Z293</f>
        <v>0</v>
      </c>
      <c r="AC293">
        <v>0</v>
      </c>
      <c r="AD293">
        <v>0</v>
      </c>
      <c r="AE293">
        <f>IF(AC293*$H$13&gt;=AG293,1.0,(AG293/(AG293-AC293*$H$13)))</f>
        <v>0</v>
      </c>
      <c r="AF293">
        <f>(AE293-1)*100</f>
        <v>0</v>
      </c>
      <c r="AG293">
        <f>MAX(0,($B$13+$C$13*CG293)/(1+$D$13*CG293)*BZ293/(CB293+273)*$E$13)</f>
        <v>0</v>
      </c>
      <c r="AH293" t="s">
        <v>271</v>
      </c>
      <c r="AI293" t="s">
        <v>271</v>
      </c>
      <c r="AJ293">
        <v>0</v>
      </c>
      <c r="AK293">
        <v>0</v>
      </c>
      <c r="AL293">
        <f>AK293-AJ293</f>
        <v>0</v>
      </c>
      <c r="AM293">
        <f>AL293/AK293</f>
        <v>0</v>
      </c>
      <c r="AN293">
        <v>0</v>
      </c>
      <c r="AO293" t="s">
        <v>271</v>
      </c>
      <c r="AP293" t="s">
        <v>271</v>
      </c>
      <c r="AQ293">
        <v>0</v>
      </c>
      <c r="AR293">
        <v>0</v>
      </c>
      <c r="AS293">
        <f>1-AQ293/AR293</f>
        <v>0</v>
      </c>
      <c r="AT293">
        <v>0.5</v>
      </c>
      <c r="AU293">
        <f>BK293</f>
        <v>0</v>
      </c>
      <c r="AV293">
        <f>H293</f>
        <v>0</v>
      </c>
      <c r="AW293">
        <f>AS293*AT293*AU293</f>
        <v>0</v>
      </c>
      <c r="AX293">
        <f>BC293/AR293</f>
        <v>0</v>
      </c>
      <c r="AY293">
        <f>(AV293-AN293)/AU293</f>
        <v>0</v>
      </c>
      <c r="AZ293">
        <f>(AK293-AR293)/AR293</f>
        <v>0</v>
      </c>
      <c r="BA293" t="s">
        <v>271</v>
      </c>
      <c r="BB293">
        <v>0</v>
      </c>
      <c r="BC293">
        <f>AR293-BB293</f>
        <v>0</v>
      </c>
      <c r="BD293">
        <f>(AR293-AQ293)/(AR293-BB293)</f>
        <v>0</v>
      </c>
      <c r="BE293">
        <f>(AK293-AR293)/(AK293-BB293)</f>
        <v>0</v>
      </c>
      <c r="BF293">
        <f>(AR293-AQ293)/(AR293-AJ293)</f>
        <v>0</v>
      </c>
      <c r="BG293">
        <f>(AK293-AR293)/(AK293-AJ293)</f>
        <v>0</v>
      </c>
      <c r="BH293">
        <f>(BD293*BB293/AQ293)</f>
        <v>0</v>
      </c>
      <c r="BI293">
        <f>(1-BH293)</f>
        <v>0</v>
      </c>
      <c r="BJ293">
        <f>$B$11*CH293+$C$11*CI293+$F$11*CJ293*(1-CM293)</f>
        <v>0</v>
      </c>
      <c r="BK293">
        <f>BJ293*BL293</f>
        <v>0</v>
      </c>
      <c r="BL293">
        <f>($B$11*$D$9+$C$11*$D$9+$F$11*((CW293+CO293)/MAX(CW293+CO293+CX293, 0.1)*$I$9+CX293/MAX(CW293+CO293+CX293, 0.1)*$J$9))/($B$11+$C$11+$F$11)</f>
        <v>0</v>
      </c>
      <c r="BM293">
        <f>($B$11*$K$9+$C$11*$K$9+$F$11*((CW293+CO293)/MAX(CW293+CO293+CX293, 0.1)*$P$9+CX293/MAX(CW293+CO293+CX293, 0.1)*$Q$9))/($B$11+$C$11+$F$11)</f>
        <v>0</v>
      </c>
      <c r="BN293">
        <v>6</v>
      </c>
      <c r="BO293">
        <v>0.5</v>
      </c>
      <c r="BP293" t="s">
        <v>272</v>
      </c>
      <c r="BQ293">
        <v>2</v>
      </c>
      <c r="BR293">
        <v>1604418780.6</v>
      </c>
      <c r="BS293">
        <v>875.018</v>
      </c>
      <c r="BT293">
        <v>926.346</v>
      </c>
      <c r="BU293">
        <v>21.6566</v>
      </c>
      <c r="BV293">
        <v>19.9551</v>
      </c>
      <c r="BW293">
        <v>874.866</v>
      </c>
      <c r="BX293">
        <v>21.3297</v>
      </c>
      <c r="BY293">
        <v>500.061</v>
      </c>
      <c r="BZ293">
        <v>100.527</v>
      </c>
      <c r="CA293">
        <v>0.10019</v>
      </c>
      <c r="CB293">
        <v>25.1558</v>
      </c>
      <c r="CC293">
        <v>24.9965</v>
      </c>
      <c r="CD293">
        <v>999.9</v>
      </c>
      <c r="CE293">
        <v>0</v>
      </c>
      <c r="CF293">
        <v>0</v>
      </c>
      <c r="CG293">
        <v>9997.5</v>
      </c>
      <c r="CH293">
        <v>0</v>
      </c>
      <c r="CI293">
        <v>1.06395</v>
      </c>
      <c r="CJ293">
        <v>1199.75</v>
      </c>
      <c r="CK293">
        <v>0.966994</v>
      </c>
      <c r="CL293">
        <v>0.0330056</v>
      </c>
      <c r="CM293">
        <v>0</v>
      </c>
      <c r="CN293">
        <v>2.967</v>
      </c>
      <c r="CO293">
        <v>0</v>
      </c>
      <c r="CP293">
        <v>10287.4</v>
      </c>
      <c r="CQ293">
        <v>11399</v>
      </c>
      <c r="CR293">
        <v>38</v>
      </c>
      <c r="CS293">
        <v>41.125</v>
      </c>
      <c r="CT293">
        <v>39.5</v>
      </c>
      <c r="CU293">
        <v>39.812</v>
      </c>
      <c r="CV293">
        <v>38.312</v>
      </c>
      <c r="CW293">
        <v>1160.15</v>
      </c>
      <c r="CX293">
        <v>39.6</v>
      </c>
      <c r="CY293">
        <v>0</v>
      </c>
      <c r="CZ293">
        <v>1604418780.5</v>
      </c>
      <c r="DA293">
        <v>0</v>
      </c>
      <c r="DB293">
        <v>2.59732307692308</v>
      </c>
      <c r="DC293">
        <v>1.00806837134873</v>
      </c>
      <c r="DD293">
        <v>254.82051252215</v>
      </c>
      <c r="DE293">
        <v>10257.8038461538</v>
      </c>
      <c r="DF293">
        <v>15</v>
      </c>
      <c r="DG293">
        <v>1604417947.1</v>
      </c>
      <c r="DH293" t="s">
        <v>273</v>
      </c>
      <c r="DI293">
        <v>1604417940.1</v>
      </c>
      <c r="DJ293">
        <v>1604417947.1</v>
      </c>
      <c r="DK293">
        <v>1</v>
      </c>
      <c r="DL293">
        <v>-0.134</v>
      </c>
      <c r="DM293">
        <v>0.013</v>
      </c>
      <c r="DN293">
        <v>0.037</v>
      </c>
      <c r="DO293">
        <v>0.31</v>
      </c>
      <c r="DP293">
        <v>420</v>
      </c>
      <c r="DQ293">
        <v>20</v>
      </c>
      <c r="DR293">
        <v>0.08</v>
      </c>
      <c r="DS293">
        <v>0.06</v>
      </c>
      <c r="DT293">
        <v>0</v>
      </c>
      <c r="DU293">
        <v>0</v>
      </c>
      <c r="DV293" t="s">
        <v>274</v>
      </c>
      <c r="DW293">
        <v>100</v>
      </c>
      <c r="DX293">
        <v>100</v>
      </c>
      <c r="DY293">
        <v>0.152</v>
      </c>
      <c r="DZ293">
        <v>0.3269</v>
      </c>
      <c r="EA293">
        <v>-0.278027610152098</v>
      </c>
      <c r="EB293">
        <v>0.00106189765250334</v>
      </c>
      <c r="EC293">
        <v>-8.23004791133579e-07</v>
      </c>
      <c r="ED293">
        <v>1.95222372915411e-10</v>
      </c>
      <c r="EE293">
        <v>0.0605696754882689</v>
      </c>
      <c r="EF293">
        <v>0.0242991256848972</v>
      </c>
      <c r="EG293">
        <v>-0.00102667963148939</v>
      </c>
      <c r="EH293">
        <v>2.21636158600722e-05</v>
      </c>
      <c r="EI293">
        <v>2</v>
      </c>
      <c r="EJ293">
        <v>2037</v>
      </c>
      <c r="EK293">
        <v>1</v>
      </c>
      <c r="EL293">
        <v>24</v>
      </c>
      <c r="EM293">
        <v>14</v>
      </c>
      <c r="EN293">
        <v>13.9</v>
      </c>
      <c r="EO293">
        <v>2</v>
      </c>
      <c r="EP293">
        <v>511.416</v>
      </c>
      <c r="EQ293">
        <v>528.671</v>
      </c>
      <c r="ER293">
        <v>22.8046</v>
      </c>
      <c r="ES293">
        <v>25.3757</v>
      </c>
      <c r="ET293">
        <v>29.9999</v>
      </c>
      <c r="EU293">
        <v>25.2636</v>
      </c>
      <c r="EV293">
        <v>25.2319</v>
      </c>
      <c r="EW293">
        <v>39.8028</v>
      </c>
      <c r="EX293">
        <v>26.8481</v>
      </c>
      <c r="EY293">
        <v>100</v>
      </c>
      <c r="EZ293">
        <v>22.8095</v>
      </c>
      <c r="FA293">
        <v>935.43</v>
      </c>
      <c r="FB293">
        <v>20</v>
      </c>
      <c r="FC293">
        <v>102.337</v>
      </c>
      <c r="FD293">
        <v>102.112</v>
      </c>
    </row>
    <row r="294" spans="1:160">
      <c r="A294">
        <v>278</v>
      </c>
      <c r="B294">
        <v>1604418782.6</v>
      </c>
      <c r="C294">
        <v>553.5</v>
      </c>
      <c r="D294" t="s">
        <v>827</v>
      </c>
      <c r="E294" t="s">
        <v>828</v>
      </c>
      <c r="F294">
        <v>1604418782.6</v>
      </c>
      <c r="G294">
        <f>BY294*AE294*(BU294-BV294)/(100*BN294*(1000-AE294*BU294))</f>
        <v>0</v>
      </c>
      <c r="H294">
        <f>BY294*AE294*(BT294-BS294*(1000-AE294*BV294)/(1000-AE294*BU294))/(100*BN294)</f>
        <v>0</v>
      </c>
      <c r="I294">
        <f>BS294 - IF(AE294&gt;1, H294*BN294*100.0/(AG294*CG294), 0)</f>
        <v>0</v>
      </c>
      <c r="J294">
        <f>((P294-G294/2)*I294-H294)/(P294+G294/2)</f>
        <v>0</v>
      </c>
      <c r="K294">
        <f>J294*(BZ294+CA294)/1000.0</f>
        <v>0</v>
      </c>
      <c r="L294">
        <f>(BS294 - IF(AE294&gt;1, H294*BN294*100.0/(AG294*CG294), 0))*(BZ294+CA294)/1000.0</f>
        <v>0</v>
      </c>
      <c r="M294">
        <f>2.0/((1/O294-1/N294)+SIGN(O294)*SQRT((1/O294-1/N294)*(1/O294-1/N294) + 4*BO294/((BO294+1)*(BO294+1))*(2*1/O294*1/N294-1/N294*1/N294)))</f>
        <v>0</v>
      </c>
      <c r="N294">
        <f>IF(LEFT(BP294,1)&lt;&gt;"0",IF(LEFT(BP294,1)="1",3.0,BQ294),$D$5+$E$5*(CG294*BZ294/($K$5*1000))+$F$5*(CG294*BZ294/($K$5*1000))*MAX(MIN(BN294,$J$5),$I$5)*MAX(MIN(BN294,$J$5),$I$5)+$G$5*MAX(MIN(BN294,$J$5),$I$5)*(CG294*BZ294/($K$5*1000))+$H$5*(CG294*BZ294/($K$5*1000))*(CG294*BZ294/($K$5*1000)))</f>
        <v>0</v>
      </c>
      <c r="O294">
        <f>G294*(1000-(1000*0.61365*exp(17.502*S294/(240.97+S294))/(BZ294+CA294)+BU294)/2)/(1000*0.61365*exp(17.502*S294/(240.97+S294))/(BZ294+CA294)-BU294)</f>
        <v>0</v>
      </c>
      <c r="P294">
        <f>1/((BO294+1)/(M294/1.6)+1/(N294/1.37)) + BO294/((BO294+1)/(M294/1.6) + BO294/(N294/1.37))</f>
        <v>0</v>
      </c>
      <c r="Q294">
        <f>(BK294*BM294)</f>
        <v>0</v>
      </c>
      <c r="R294">
        <f>(CB294+(Q294+2*0.95*5.67E-8*(((CB294+$B$7)+273)^4-(CB294+273)^4)-44100*G294)/(1.84*29.3*N294+8*0.95*5.67E-8*(CB294+273)^3))</f>
        <v>0</v>
      </c>
      <c r="S294">
        <f>($C$7*CC294+$D$7*CD294+$E$7*R294)</f>
        <v>0</v>
      </c>
      <c r="T294">
        <f>0.61365*exp(17.502*S294/(240.97+S294))</f>
        <v>0</v>
      </c>
      <c r="U294">
        <f>(V294/W294*100)</f>
        <v>0</v>
      </c>
      <c r="V294">
        <f>BU294*(BZ294+CA294)/1000</f>
        <v>0</v>
      </c>
      <c r="W294">
        <f>0.61365*exp(17.502*CB294/(240.97+CB294))</f>
        <v>0</v>
      </c>
      <c r="X294">
        <f>(T294-BU294*(BZ294+CA294)/1000)</f>
        <v>0</v>
      </c>
      <c r="Y294">
        <f>(-G294*44100)</f>
        <v>0</v>
      </c>
      <c r="Z294">
        <f>2*29.3*N294*0.92*(CB294-S294)</f>
        <v>0</v>
      </c>
      <c r="AA294">
        <f>2*0.95*5.67E-8*(((CB294+$B$7)+273)^4-(S294+273)^4)</f>
        <v>0</v>
      </c>
      <c r="AB294">
        <f>Q294+AA294+Y294+Z294</f>
        <v>0</v>
      </c>
      <c r="AC294">
        <v>0</v>
      </c>
      <c r="AD294">
        <v>0</v>
      </c>
      <c r="AE294">
        <f>IF(AC294*$H$13&gt;=AG294,1.0,(AG294/(AG294-AC294*$H$13)))</f>
        <v>0</v>
      </c>
      <c r="AF294">
        <f>(AE294-1)*100</f>
        <v>0</v>
      </c>
      <c r="AG294">
        <f>MAX(0,($B$13+$C$13*CG294)/(1+$D$13*CG294)*BZ294/(CB294+273)*$E$13)</f>
        <v>0</v>
      </c>
      <c r="AH294" t="s">
        <v>271</v>
      </c>
      <c r="AI294" t="s">
        <v>271</v>
      </c>
      <c r="AJ294">
        <v>0</v>
      </c>
      <c r="AK294">
        <v>0</v>
      </c>
      <c r="AL294">
        <f>AK294-AJ294</f>
        <v>0</v>
      </c>
      <c r="AM294">
        <f>AL294/AK294</f>
        <v>0</v>
      </c>
      <c r="AN294">
        <v>0</v>
      </c>
      <c r="AO294" t="s">
        <v>271</v>
      </c>
      <c r="AP294" t="s">
        <v>271</v>
      </c>
      <c r="AQ294">
        <v>0</v>
      </c>
      <c r="AR294">
        <v>0</v>
      </c>
      <c r="AS294">
        <f>1-AQ294/AR294</f>
        <v>0</v>
      </c>
      <c r="AT294">
        <v>0.5</v>
      </c>
      <c r="AU294">
        <f>BK294</f>
        <v>0</v>
      </c>
      <c r="AV294">
        <f>H294</f>
        <v>0</v>
      </c>
      <c r="AW294">
        <f>AS294*AT294*AU294</f>
        <v>0</v>
      </c>
      <c r="AX294">
        <f>BC294/AR294</f>
        <v>0</v>
      </c>
      <c r="AY294">
        <f>(AV294-AN294)/AU294</f>
        <v>0</v>
      </c>
      <c r="AZ294">
        <f>(AK294-AR294)/AR294</f>
        <v>0</v>
      </c>
      <c r="BA294" t="s">
        <v>271</v>
      </c>
      <c r="BB294">
        <v>0</v>
      </c>
      <c r="BC294">
        <f>AR294-BB294</f>
        <v>0</v>
      </c>
      <c r="BD294">
        <f>(AR294-AQ294)/(AR294-BB294)</f>
        <v>0</v>
      </c>
      <c r="BE294">
        <f>(AK294-AR294)/(AK294-BB294)</f>
        <v>0</v>
      </c>
      <c r="BF294">
        <f>(AR294-AQ294)/(AR294-AJ294)</f>
        <v>0</v>
      </c>
      <c r="BG294">
        <f>(AK294-AR294)/(AK294-AJ294)</f>
        <v>0</v>
      </c>
      <c r="BH294">
        <f>(BD294*BB294/AQ294)</f>
        <v>0</v>
      </c>
      <c r="BI294">
        <f>(1-BH294)</f>
        <v>0</v>
      </c>
      <c r="BJ294">
        <f>$B$11*CH294+$C$11*CI294+$F$11*CJ294*(1-CM294)</f>
        <v>0</v>
      </c>
      <c r="BK294">
        <f>BJ294*BL294</f>
        <v>0</v>
      </c>
      <c r="BL294">
        <f>($B$11*$D$9+$C$11*$D$9+$F$11*((CW294+CO294)/MAX(CW294+CO294+CX294, 0.1)*$I$9+CX294/MAX(CW294+CO294+CX294, 0.1)*$J$9))/($B$11+$C$11+$F$11)</f>
        <v>0</v>
      </c>
      <c r="BM294">
        <f>($B$11*$K$9+$C$11*$K$9+$F$11*((CW294+CO294)/MAX(CW294+CO294+CX294, 0.1)*$P$9+CX294/MAX(CW294+CO294+CX294, 0.1)*$Q$9))/($B$11+$C$11+$F$11)</f>
        <v>0</v>
      </c>
      <c r="BN294">
        <v>6</v>
      </c>
      <c r="BO294">
        <v>0.5</v>
      </c>
      <c r="BP294" t="s">
        <v>272</v>
      </c>
      <c r="BQ294">
        <v>2</v>
      </c>
      <c r="BR294">
        <v>1604418782.6</v>
      </c>
      <c r="BS294">
        <v>878.262</v>
      </c>
      <c r="BT294">
        <v>929.891</v>
      </c>
      <c r="BU294">
        <v>21.655</v>
      </c>
      <c r="BV294">
        <v>19.9542</v>
      </c>
      <c r="BW294">
        <v>878.11</v>
      </c>
      <c r="BX294">
        <v>21.3282</v>
      </c>
      <c r="BY294">
        <v>499.961</v>
      </c>
      <c r="BZ294">
        <v>100.528</v>
      </c>
      <c r="CA294">
        <v>0.100141</v>
      </c>
      <c r="CB294">
        <v>25.1573</v>
      </c>
      <c r="CC294">
        <v>24.9986</v>
      </c>
      <c r="CD294">
        <v>999.9</v>
      </c>
      <c r="CE294">
        <v>0</v>
      </c>
      <c r="CF294">
        <v>0</v>
      </c>
      <c r="CG294">
        <v>9977.5</v>
      </c>
      <c r="CH294">
        <v>0</v>
      </c>
      <c r="CI294">
        <v>1.06395</v>
      </c>
      <c r="CJ294">
        <v>1200.05</v>
      </c>
      <c r="CK294">
        <v>0.967003</v>
      </c>
      <c r="CL294">
        <v>0.0329973</v>
      </c>
      <c r="CM294">
        <v>0</v>
      </c>
      <c r="CN294">
        <v>2.327</v>
      </c>
      <c r="CO294">
        <v>0</v>
      </c>
      <c r="CP294">
        <v>10298</v>
      </c>
      <c r="CQ294">
        <v>11401.9</v>
      </c>
      <c r="CR294">
        <v>38</v>
      </c>
      <c r="CS294">
        <v>41.125</v>
      </c>
      <c r="CT294">
        <v>39.5</v>
      </c>
      <c r="CU294">
        <v>39.812</v>
      </c>
      <c r="CV294">
        <v>38.312</v>
      </c>
      <c r="CW294">
        <v>1160.45</v>
      </c>
      <c r="CX294">
        <v>39.6</v>
      </c>
      <c r="CY294">
        <v>0</v>
      </c>
      <c r="CZ294">
        <v>1604418782.3</v>
      </c>
      <c r="DA294">
        <v>0</v>
      </c>
      <c r="DB294">
        <v>2.596084</v>
      </c>
      <c r="DC294">
        <v>0.292799998902054</v>
      </c>
      <c r="DD294">
        <v>254.500000476547</v>
      </c>
      <c r="DE294">
        <v>10266.656</v>
      </c>
      <c r="DF294">
        <v>15</v>
      </c>
      <c r="DG294">
        <v>1604417947.1</v>
      </c>
      <c r="DH294" t="s">
        <v>273</v>
      </c>
      <c r="DI294">
        <v>1604417940.1</v>
      </c>
      <c r="DJ294">
        <v>1604417947.1</v>
      </c>
      <c r="DK294">
        <v>1</v>
      </c>
      <c r="DL294">
        <v>-0.134</v>
      </c>
      <c r="DM294">
        <v>0.013</v>
      </c>
      <c r="DN294">
        <v>0.037</v>
      </c>
      <c r="DO294">
        <v>0.31</v>
      </c>
      <c r="DP294">
        <v>420</v>
      </c>
      <c r="DQ294">
        <v>20</v>
      </c>
      <c r="DR294">
        <v>0.08</v>
      </c>
      <c r="DS294">
        <v>0.06</v>
      </c>
      <c r="DT294">
        <v>0</v>
      </c>
      <c r="DU294">
        <v>0</v>
      </c>
      <c r="DV294" t="s">
        <v>274</v>
      </c>
      <c r="DW294">
        <v>100</v>
      </c>
      <c r="DX294">
        <v>100</v>
      </c>
      <c r="DY294">
        <v>0.152</v>
      </c>
      <c r="DZ294">
        <v>0.3268</v>
      </c>
      <c r="EA294">
        <v>-0.278027610152098</v>
      </c>
      <c r="EB294">
        <v>0.00106189765250334</v>
      </c>
      <c r="EC294">
        <v>-8.23004791133579e-07</v>
      </c>
      <c r="ED294">
        <v>1.95222372915411e-10</v>
      </c>
      <c r="EE294">
        <v>0.0605696754882689</v>
      </c>
      <c r="EF294">
        <v>0.0242991256848972</v>
      </c>
      <c r="EG294">
        <v>-0.00102667963148939</v>
      </c>
      <c r="EH294">
        <v>2.21636158600722e-05</v>
      </c>
      <c r="EI294">
        <v>2</v>
      </c>
      <c r="EJ294">
        <v>2037</v>
      </c>
      <c r="EK294">
        <v>1</v>
      </c>
      <c r="EL294">
        <v>24</v>
      </c>
      <c r="EM294">
        <v>14</v>
      </c>
      <c r="EN294">
        <v>13.9</v>
      </c>
      <c r="EO294">
        <v>2</v>
      </c>
      <c r="EP294">
        <v>511.399</v>
      </c>
      <c r="EQ294">
        <v>528.683</v>
      </c>
      <c r="ER294">
        <v>22.8075</v>
      </c>
      <c r="ES294">
        <v>25.3747</v>
      </c>
      <c r="ET294">
        <v>29.9999</v>
      </c>
      <c r="EU294">
        <v>25.2632</v>
      </c>
      <c r="EV294">
        <v>25.2312</v>
      </c>
      <c r="EW294">
        <v>39.9377</v>
      </c>
      <c r="EX294">
        <v>26.8481</v>
      </c>
      <c r="EY294">
        <v>100</v>
      </c>
      <c r="EZ294">
        <v>22.8095</v>
      </c>
      <c r="FA294">
        <v>940.55</v>
      </c>
      <c r="FB294">
        <v>20</v>
      </c>
      <c r="FC294">
        <v>102.337</v>
      </c>
      <c r="FD294">
        <v>102.113</v>
      </c>
    </row>
    <row r="295" spans="1:160">
      <c r="A295">
        <v>279</v>
      </c>
      <c r="B295">
        <v>1604418784.6</v>
      </c>
      <c r="C295">
        <v>555.5</v>
      </c>
      <c r="D295" t="s">
        <v>829</v>
      </c>
      <c r="E295" t="s">
        <v>830</v>
      </c>
      <c r="F295">
        <v>1604418784.6</v>
      </c>
      <c r="G295">
        <f>BY295*AE295*(BU295-BV295)/(100*BN295*(1000-AE295*BU295))</f>
        <v>0</v>
      </c>
      <c r="H295">
        <f>BY295*AE295*(BT295-BS295*(1000-AE295*BV295)/(1000-AE295*BU295))/(100*BN295)</f>
        <v>0</v>
      </c>
      <c r="I295">
        <f>BS295 - IF(AE295&gt;1, H295*BN295*100.0/(AG295*CG295), 0)</f>
        <v>0</v>
      </c>
      <c r="J295">
        <f>((P295-G295/2)*I295-H295)/(P295+G295/2)</f>
        <v>0</v>
      </c>
      <c r="K295">
        <f>J295*(BZ295+CA295)/1000.0</f>
        <v>0</v>
      </c>
      <c r="L295">
        <f>(BS295 - IF(AE295&gt;1, H295*BN295*100.0/(AG295*CG295), 0))*(BZ295+CA295)/1000.0</f>
        <v>0</v>
      </c>
      <c r="M295">
        <f>2.0/((1/O295-1/N295)+SIGN(O295)*SQRT((1/O295-1/N295)*(1/O295-1/N295) + 4*BO295/((BO295+1)*(BO295+1))*(2*1/O295*1/N295-1/N295*1/N295)))</f>
        <v>0</v>
      </c>
      <c r="N295">
        <f>IF(LEFT(BP295,1)&lt;&gt;"0",IF(LEFT(BP295,1)="1",3.0,BQ295),$D$5+$E$5*(CG295*BZ295/($K$5*1000))+$F$5*(CG295*BZ295/($K$5*1000))*MAX(MIN(BN295,$J$5),$I$5)*MAX(MIN(BN295,$J$5),$I$5)+$G$5*MAX(MIN(BN295,$J$5),$I$5)*(CG295*BZ295/($K$5*1000))+$H$5*(CG295*BZ295/($K$5*1000))*(CG295*BZ295/($K$5*1000)))</f>
        <v>0</v>
      </c>
      <c r="O295">
        <f>G295*(1000-(1000*0.61365*exp(17.502*S295/(240.97+S295))/(BZ295+CA295)+BU295)/2)/(1000*0.61365*exp(17.502*S295/(240.97+S295))/(BZ295+CA295)-BU295)</f>
        <v>0</v>
      </c>
      <c r="P295">
        <f>1/((BO295+1)/(M295/1.6)+1/(N295/1.37)) + BO295/((BO295+1)/(M295/1.6) + BO295/(N295/1.37))</f>
        <v>0</v>
      </c>
      <c r="Q295">
        <f>(BK295*BM295)</f>
        <v>0</v>
      </c>
      <c r="R295">
        <f>(CB295+(Q295+2*0.95*5.67E-8*(((CB295+$B$7)+273)^4-(CB295+273)^4)-44100*G295)/(1.84*29.3*N295+8*0.95*5.67E-8*(CB295+273)^3))</f>
        <v>0</v>
      </c>
      <c r="S295">
        <f>($C$7*CC295+$D$7*CD295+$E$7*R295)</f>
        <v>0</v>
      </c>
      <c r="T295">
        <f>0.61365*exp(17.502*S295/(240.97+S295))</f>
        <v>0</v>
      </c>
      <c r="U295">
        <f>(V295/W295*100)</f>
        <v>0</v>
      </c>
      <c r="V295">
        <f>BU295*(BZ295+CA295)/1000</f>
        <v>0</v>
      </c>
      <c r="W295">
        <f>0.61365*exp(17.502*CB295/(240.97+CB295))</f>
        <v>0</v>
      </c>
      <c r="X295">
        <f>(T295-BU295*(BZ295+CA295)/1000)</f>
        <v>0</v>
      </c>
      <c r="Y295">
        <f>(-G295*44100)</f>
        <v>0</v>
      </c>
      <c r="Z295">
        <f>2*29.3*N295*0.92*(CB295-S295)</f>
        <v>0</v>
      </c>
      <c r="AA295">
        <f>2*0.95*5.67E-8*(((CB295+$B$7)+273)^4-(S295+273)^4)</f>
        <v>0</v>
      </c>
      <c r="AB295">
        <f>Q295+AA295+Y295+Z295</f>
        <v>0</v>
      </c>
      <c r="AC295">
        <v>0</v>
      </c>
      <c r="AD295">
        <v>0</v>
      </c>
      <c r="AE295">
        <f>IF(AC295*$H$13&gt;=AG295,1.0,(AG295/(AG295-AC295*$H$13)))</f>
        <v>0</v>
      </c>
      <c r="AF295">
        <f>(AE295-1)*100</f>
        <v>0</v>
      </c>
      <c r="AG295">
        <f>MAX(0,($B$13+$C$13*CG295)/(1+$D$13*CG295)*BZ295/(CB295+273)*$E$13)</f>
        <v>0</v>
      </c>
      <c r="AH295" t="s">
        <v>271</v>
      </c>
      <c r="AI295" t="s">
        <v>271</v>
      </c>
      <c r="AJ295">
        <v>0</v>
      </c>
      <c r="AK295">
        <v>0</v>
      </c>
      <c r="AL295">
        <f>AK295-AJ295</f>
        <v>0</v>
      </c>
      <c r="AM295">
        <f>AL295/AK295</f>
        <v>0</v>
      </c>
      <c r="AN295">
        <v>0</v>
      </c>
      <c r="AO295" t="s">
        <v>271</v>
      </c>
      <c r="AP295" t="s">
        <v>271</v>
      </c>
      <c r="AQ295">
        <v>0</v>
      </c>
      <c r="AR295">
        <v>0</v>
      </c>
      <c r="AS295">
        <f>1-AQ295/AR295</f>
        <v>0</v>
      </c>
      <c r="AT295">
        <v>0.5</v>
      </c>
      <c r="AU295">
        <f>BK295</f>
        <v>0</v>
      </c>
      <c r="AV295">
        <f>H295</f>
        <v>0</v>
      </c>
      <c r="AW295">
        <f>AS295*AT295*AU295</f>
        <v>0</v>
      </c>
      <c r="AX295">
        <f>BC295/AR295</f>
        <v>0</v>
      </c>
      <c r="AY295">
        <f>(AV295-AN295)/AU295</f>
        <v>0</v>
      </c>
      <c r="AZ295">
        <f>(AK295-AR295)/AR295</f>
        <v>0</v>
      </c>
      <c r="BA295" t="s">
        <v>271</v>
      </c>
      <c r="BB295">
        <v>0</v>
      </c>
      <c r="BC295">
        <f>AR295-BB295</f>
        <v>0</v>
      </c>
      <c r="BD295">
        <f>(AR295-AQ295)/(AR295-BB295)</f>
        <v>0</v>
      </c>
      <c r="BE295">
        <f>(AK295-AR295)/(AK295-BB295)</f>
        <v>0</v>
      </c>
      <c r="BF295">
        <f>(AR295-AQ295)/(AR295-AJ295)</f>
        <v>0</v>
      </c>
      <c r="BG295">
        <f>(AK295-AR295)/(AK295-AJ295)</f>
        <v>0</v>
      </c>
      <c r="BH295">
        <f>(BD295*BB295/AQ295)</f>
        <v>0</v>
      </c>
      <c r="BI295">
        <f>(1-BH295)</f>
        <v>0</v>
      </c>
      <c r="BJ295">
        <f>$B$11*CH295+$C$11*CI295+$F$11*CJ295*(1-CM295)</f>
        <v>0</v>
      </c>
      <c r="BK295">
        <f>BJ295*BL295</f>
        <v>0</v>
      </c>
      <c r="BL295">
        <f>($B$11*$D$9+$C$11*$D$9+$F$11*((CW295+CO295)/MAX(CW295+CO295+CX295, 0.1)*$I$9+CX295/MAX(CW295+CO295+CX295, 0.1)*$J$9))/($B$11+$C$11+$F$11)</f>
        <v>0</v>
      </c>
      <c r="BM295">
        <f>($B$11*$K$9+$C$11*$K$9+$F$11*((CW295+CO295)/MAX(CW295+CO295+CX295, 0.1)*$P$9+CX295/MAX(CW295+CO295+CX295, 0.1)*$Q$9))/($B$11+$C$11+$F$11)</f>
        <v>0</v>
      </c>
      <c r="BN295">
        <v>6</v>
      </c>
      <c r="BO295">
        <v>0.5</v>
      </c>
      <c r="BP295" t="s">
        <v>272</v>
      </c>
      <c r="BQ295">
        <v>2</v>
      </c>
      <c r="BR295">
        <v>1604418784.6</v>
      </c>
      <c r="BS295">
        <v>881.496</v>
      </c>
      <c r="BT295">
        <v>933.391</v>
      </c>
      <c r="BU295">
        <v>21.6535</v>
      </c>
      <c r="BV295">
        <v>19.9527</v>
      </c>
      <c r="BW295">
        <v>881.344</v>
      </c>
      <c r="BX295">
        <v>21.3267</v>
      </c>
      <c r="BY295">
        <v>500.05</v>
      </c>
      <c r="BZ295">
        <v>100.528</v>
      </c>
      <c r="CA295">
        <v>0.100056</v>
      </c>
      <c r="CB295">
        <v>25.1573</v>
      </c>
      <c r="CC295">
        <v>24.993</v>
      </c>
      <c r="CD295">
        <v>999.9</v>
      </c>
      <c r="CE295">
        <v>0</v>
      </c>
      <c r="CF295">
        <v>0</v>
      </c>
      <c r="CG295">
        <v>10001.2</v>
      </c>
      <c r="CH295">
        <v>0</v>
      </c>
      <c r="CI295">
        <v>1.04155</v>
      </c>
      <c r="CJ295">
        <v>1200.05</v>
      </c>
      <c r="CK295">
        <v>0.967003</v>
      </c>
      <c r="CL295">
        <v>0.0329973</v>
      </c>
      <c r="CM295">
        <v>0</v>
      </c>
      <c r="CN295">
        <v>2.4656</v>
      </c>
      <c r="CO295">
        <v>0</v>
      </c>
      <c r="CP295">
        <v>10307.2</v>
      </c>
      <c r="CQ295">
        <v>11401.9</v>
      </c>
      <c r="CR295">
        <v>38</v>
      </c>
      <c r="CS295">
        <v>41.125</v>
      </c>
      <c r="CT295">
        <v>39.5</v>
      </c>
      <c r="CU295">
        <v>39.812</v>
      </c>
      <c r="CV295">
        <v>38.312</v>
      </c>
      <c r="CW295">
        <v>1160.45</v>
      </c>
      <c r="CX295">
        <v>39.6</v>
      </c>
      <c r="CY295">
        <v>0</v>
      </c>
      <c r="CZ295">
        <v>1604418784.7</v>
      </c>
      <c r="DA295">
        <v>0</v>
      </c>
      <c r="DB295">
        <v>2.604044</v>
      </c>
      <c r="DC295">
        <v>-0.9032538532202</v>
      </c>
      <c r="DD295">
        <v>256.369230866412</v>
      </c>
      <c r="DE295">
        <v>10276.756</v>
      </c>
      <c r="DF295">
        <v>15</v>
      </c>
      <c r="DG295">
        <v>1604417947.1</v>
      </c>
      <c r="DH295" t="s">
        <v>273</v>
      </c>
      <c r="DI295">
        <v>1604417940.1</v>
      </c>
      <c r="DJ295">
        <v>1604417947.1</v>
      </c>
      <c r="DK295">
        <v>1</v>
      </c>
      <c r="DL295">
        <v>-0.134</v>
      </c>
      <c r="DM295">
        <v>0.013</v>
      </c>
      <c r="DN295">
        <v>0.037</v>
      </c>
      <c r="DO295">
        <v>0.31</v>
      </c>
      <c r="DP295">
        <v>420</v>
      </c>
      <c r="DQ295">
        <v>20</v>
      </c>
      <c r="DR295">
        <v>0.08</v>
      </c>
      <c r="DS295">
        <v>0.06</v>
      </c>
      <c r="DT295">
        <v>0</v>
      </c>
      <c r="DU295">
        <v>0</v>
      </c>
      <c r="DV295" t="s">
        <v>274</v>
      </c>
      <c r="DW295">
        <v>100</v>
      </c>
      <c r="DX295">
        <v>100</v>
      </c>
      <c r="DY295">
        <v>0.152</v>
      </c>
      <c r="DZ295">
        <v>0.3268</v>
      </c>
      <c r="EA295">
        <v>-0.278027610152098</v>
      </c>
      <c r="EB295">
        <v>0.00106189765250334</v>
      </c>
      <c r="EC295">
        <v>-8.23004791133579e-07</v>
      </c>
      <c r="ED295">
        <v>1.95222372915411e-10</v>
      </c>
      <c r="EE295">
        <v>0.0605696754882689</v>
      </c>
      <c r="EF295">
        <v>0.0242991256848972</v>
      </c>
      <c r="EG295">
        <v>-0.00102667963148939</v>
      </c>
      <c r="EH295">
        <v>2.21636158600722e-05</v>
      </c>
      <c r="EI295">
        <v>2</v>
      </c>
      <c r="EJ295">
        <v>2037</v>
      </c>
      <c r="EK295">
        <v>1</v>
      </c>
      <c r="EL295">
        <v>24</v>
      </c>
      <c r="EM295">
        <v>14.1</v>
      </c>
      <c r="EN295">
        <v>14</v>
      </c>
      <c r="EO295">
        <v>2</v>
      </c>
      <c r="EP295">
        <v>511.491</v>
      </c>
      <c r="EQ295">
        <v>528.645</v>
      </c>
      <c r="ER295">
        <v>22.81</v>
      </c>
      <c r="ES295">
        <v>25.3742</v>
      </c>
      <c r="ET295">
        <v>29.9999</v>
      </c>
      <c r="EU295">
        <v>25.2622</v>
      </c>
      <c r="EV295">
        <v>25.2312</v>
      </c>
      <c r="EW295">
        <v>40.0049</v>
      </c>
      <c r="EX295">
        <v>26.8481</v>
      </c>
      <c r="EY295">
        <v>100</v>
      </c>
      <c r="EZ295">
        <v>22.8128</v>
      </c>
      <c r="FA295">
        <v>945.6</v>
      </c>
      <c r="FB295">
        <v>20</v>
      </c>
      <c r="FC295">
        <v>102.337</v>
      </c>
      <c r="FD295">
        <v>102.114</v>
      </c>
    </row>
    <row r="296" spans="1:160">
      <c r="A296">
        <v>280</v>
      </c>
      <c r="B296">
        <v>1604418786.6</v>
      </c>
      <c r="C296">
        <v>557.5</v>
      </c>
      <c r="D296" t="s">
        <v>831</v>
      </c>
      <c r="E296" t="s">
        <v>832</v>
      </c>
      <c r="F296">
        <v>1604418786.6</v>
      </c>
      <c r="G296">
        <f>BY296*AE296*(BU296-BV296)/(100*BN296*(1000-AE296*BU296))</f>
        <v>0</v>
      </c>
      <c r="H296">
        <f>BY296*AE296*(BT296-BS296*(1000-AE296*BV296)/(1000-AE296*BU296))/(100*BN296)</f>
        <v>0</v>
      </c>
      <c r="I296">
        <f>BS296 - IF(AE296&gt;1, H296*BN296*100.0/(AG296*CG296), 0)</f>
        <v>0</v>
      </c>
      <c r="J296">
        <f>((P296-G296/2)*I296-H296)/(P296+G296/2)</f>
        <v>0</v>
      </c>
      <c r="K296">
        <f>J296*(BZ296+CA296)/1000.0</f>
        <v>0</v>
      </c>
      <c r="L296">
        <f>(BS296 - IF(AE296&gt;1, H296*BN296*100.0/(AG296*CG296), 0))*(BZ296+CA296)/1000.0</f>
        <v>0</v>
      </c>
      <c r="M296">
        <f>2.0/((1/O296-1/N296)+SIGN(O296)*SQRT((1/O296-1/N296)*(1/O296-1/N296) + 4*BO296/((BO296+1)*(BO296+1))*(2*1/O296*1/N296-1/N296*1/N296)))</f>
        <v>0</v>
      </c>
      <c r="N296">
        <f>IF(LEFT(BP296,1)&lt;&gt;"0",IF(LEFT(BP296,1)="1",3.0,BQ296),$D$5+$E$5*(CG296*BZ296/($K$5*1000))+$F$5*(CG296*BZ296/($K$5*1000))*MAX(MIN(BN296,$J$5),$I$5)*MAX(MIN(BN296,$J$5),$I$5)+$G$5*MAX(MIN(BN296,$J$5),$I$5)*(CG296*BZ296/($K$5*1000))+$H$5*(CG296*BZ296/($K$5*1000))*(CG296*BZ296/($K$5*1000)))</f>
        <v>0</v>
      </c>
      <c r="O296">
        <f>G296*(1000-(1000*0.61365*exp(17.502*S296/(240.97+S296))/(BZ296+CA296)+BU296)/2)/(1000*0.61365*exp(17.502*S296/(240.97+S296))/(BZ296+CA296)-BU296)</f>
        <v>0</v>
      </c>
      <c r="P296">
        <f>1/((BO296+1)/(M296/1.6)+1/(N296/1.37)) + BO296/((BO296+1)/(M296/1.6) + BO296/(N296/1.37))</f>
        <v>0</v>
      </c>
      <c r="Q296">
        <f>(BK296*BM296)</f>
        <v>0</v>
      </c>
      <c r="R296">
        <f>(CB296+(Q296+2*0.95*5.67E-8*(((CB296+$B$7)+273)^4-(CB296+273)^4)-44100*G296)/(1.84*29.3*N296+8*0.95*5.67E-8*(CB296+273)^3))</f>
        <v>0</v>
      </c>
      <c r="S296">
        <f>($C$7*CC296+$D$7*CD296+$E$7*R296)</f>
        <v>0</v>
      </c>
      <c r="T296">
        <f>0.61365*exp(17.502*S296/(240.97+S296))</f>
        <v>0</v>
      </c>
      <c r="U296">
        <f>(V296/W296*100)</f>
        <v>0</v>
      </c>
      <c r="V296">
        <f>BU296*(BZ296+CA296)/1000</f>
        <v>0</v>
      </c>
      <c r="W296">
        <f>0.61365*exp(17.502*CB296/(240.97+CB296))</f>
        <v>0</v>
      </c>
      <c r="X296">
        <f>(T296-BU296*(BZ296+CA296)/1000)</f>
        <v>0</v>
      </c>
      <c r="Y296">
        <f>(-G296*44100)</f>
        <v>0</v>
      </c>
      <c r="Z296">
        <f>2*29.3*N296*0.92*(CB296-S296)</f>
        <v>0</v>
      </c>
      <c r="AA296">
        <f>2*0.95*5.67E-8*(((CB296+$B$7)+273)^4-(S296+273)^4)</f>
        <v>0</v>
      </c>
      <c r="AB296">
        <f>Q296+AA296+Y296+Z296</f>
        <v>0</v>
      </c>
      <c r="AC296">
        <v>0</v>
      </c>
      <c r="AD296">
        <v>0</v>
      </c>
      <c r="AE296">
        <f>IF(AC296*$H$13&gt;=AG296,1.0,(AG296/(AG296-AC296*$H$13)))</f>
        <v>0</v>
      </c>
      <c r="AF296">
        <f>(AE296-1)*100</f>
        <v>0</v>
      </c>
      <c r="AG296">
        <f>MAX(0,($B$13+$C$13*CG296)/(1+$D$13*CG296)*BZ296/(CB296+273)*$E$13)</f>
        <v>0</v>
      </c>
      <c r="AH296" t="s">
        <v>271</v>
      </c>
      <c r="AI296" t="s">
        <v>271</v>
      </c>
      <c r="AJ296">
        <v>0</v>
      </c>
      <c r="AK296">
        <v>0</v>
      </c>
      <c r="AL296">
        <f>AK296-AJ296</f>
        <v>0</v>
      </c>
      <c r="AM296">
        <f>AL296/AK296</f>
        <v>0</v>
      </c>
      <c r="AN296">
        <v>0</v>
      </c>
      <c r="AO296" t="s">
        <v>271</v>
      </c>
      <c r="AP296" t="s">
        <v>271</v>
      </c>
      <c r="AQ296">
        <v>0</v>
      </c>
      <c r="AR296">
        <v>0</v>
      </c>
      <c r="AS296">
        <f>1-AQ296/AR296</f>
        <v>0</v>
      </c>
      <c r="AT296">
        <v>0.5</v>
      </c>
      <c r="AU296">
        <f>BK296</f>
        <v>0</v>
      </c>
      <c r="AV296">
        <f>H296</f>
        <v>0</v>
      </c>
      <c r="AW296">
        <f>AS296*AT296*AU296</f>
        <v>0</v>
      </c>
      <c r="AX296">
        <f>BC296/AR296</f>
        <v>0</v>
      </c>
      <c r="AY296">
        <f>(AV296-AN296)/AU296</f>
        <v>0</v>
      </c>
      <c r="AZ296">
        <f>(AK296-AR296)/AR296</f>
        <v>0</v>
      </c>
      <c r="BA296" t="s">
        <v>271</v>
      </c>
      <c r="BB296">
        <v>0</v>
      </c>
      <c r="BC296">
        <f>AR296-BB296</f>
        <v>0</v>
      </c>
      <c r="BD296">
        <f>(AR296-AQ296)/(AR296-BB296)</f>
        <v>0</v>
      </c>
      <c r="BE296">
        <f>(AK296-AR296)/(AK296-BB296)</f>
        <v>0</v>
      </c>
      <c r="BF296">
        <f>(AR296-AQ296)/(AR296-AJ296)</f>
        <v>0</v>
      </c>
      <c r="BG296">
        <f>(AK296-AR296)/(AK296-AJ296)</f>
        <v>0</v>
      </c>
      <c r="BH296">
        <f>(BD296*BB296/AQ296)</f>
        <v>0</v>
      </c>
      <c r="BI296">
        <f>(1-BH296)</f>
        <v>0</v>
      </c>
      <c r="BJ296">
        <f>$B$11*CH296+$C$11*CI296+$F$11*CJ296*(1-CM296)</f>
        <v>0</v>
      </c>
      <c r="BK296">
        <f>BJ296*BL296</f>
        <v>0</v>
      </c>
      <c r="BL296">
        <f>($B$11*$D$9+$C$11*$D$9+$F$11*((CW296+CO296)/MAX(CW296+CO296+CX296, 0.1)*$I$9+CX296/MAX(CW296+CO296+CX296, 0.1)*$J$9))/($B$11+$C$11+$F$11)</f>
        <v>0</v>
      </c>
      <c r="BM296">
        <f>($B$11*$K$9+$C$11*$K$9+$F$11*((CW296+CO296)/MAX(CW296+CO296+CX296, 0.1)*$P$9+CX296/MAX(CW296+CO296+CX296, 0.1)*$Q$9))/($B$11+$C$11+$F$11)</f>
        <v>0</v>
      </c>
      <c r="BN296">
        <v>6</v>
      </c>
      <c r="BO296">
        <v>0.5</v>
      </c>
      <c r="BP296" t="s">
        <v>272</v>
      </c>
      <c r="BQ296">
        <v>2</v>
      </c>
      <c r="BR296">
        <v>1604418786.6</v>
      </c>
      <c r="BS296">
        <v>884.889</v>
      </c>
      <c r="BT296">
        <v>936.745</v>
      </c>
      <c r="BU296">
        <v>21.6525</v>
      </c>
      <c r="BV296">
        <v>19.9525</v>
      </c>
      <c r="BW296">
        <v>884.737</v>
      </c>
      <c r="BX296">
        <v>21.3257</v>
      </c>
      <c r="BY296">
        <v>500.057</v>
      </c>
      <c r="BZ296">
        <v>100.527</v>
      </c>
      <c r="CA296">
        <v>0.100175</v>
      </c>
      <c r="CB296">
        <v>25.1568</v>
      </c>
      <c r="CC296">
        <v>24.9876</v>
      </c>
      <c r="CD296">
        <v>999.9</v>
      </c>
      <c r="CE296">
        <v>0</v>
      </c>
      <c r="CF296">
        <v>0</v>
      </c>
      <c r="CG296">
        <v>10010.6</v>
      </c>
      <c r="CH296">
        <v>0</v>
      </c>
      <c r="CI296">
        <v>1.01075</v>
      </c>
      <c r="CJ296">
        <v>1200.05</v>
      </c>
      <c r="CK296">
        <v>0.967003</v>
      </c>
      <c r="CL296">
        <v>0.0329973</v>
      </c>
      <c r="CM296">
        <v>0</v>
      </c>
      <c r="CN296">
        <v>2.7579</v>
      </c>
      <c r="CO296">
        <v>0</v>
      </c>
      <c r="CP296">
        <v>10314.4</v>
      </c>
      <c r="CQ296">
        <v>11401.9</v>
      </c>
      <c r="CR296">
        <v>38</v>
      </c>
      <c r="CS296">
        <v>41.125</v>
      </c>
      <c r="CT296">
        <v>39.5</v>
      </c>
      <c r="CU296">
        <v>39.812</v>
      </c>
      <c r="CV296">
        <v>38.312</v>
      </c>
      <c r="CW296">
        <v>1160.45</v>
      </c>
      <c r="CX296">
        <v>39.6</v>
      </c>
      <c r="CY296">
        <v>0</v>
      </c>
      <c r="CZ296">
        <v>1604418786.5</v>
      </c>
      <c r="DA296">
        <v>0</v>
      </c>
      <c r="DB296">
        <v>2.61033461538462</v>
      </c>
      <c r="DC296">
        <v>-0.832030771290716</v>
      </c>
      <c r="DD296">
        <v>247.654700576364</v>
      </c>
      <c r="DE296">
        <v>10282.9346153846</v>
      </c>
      <c r="DF296">
        <v>15</v>
      </c>
      <c r="DG296">
        <v>1604417947.1</v>
      </c>
      <c r="DH296" t="s">
        <v>273</v>
      </c>
      <c r="DI296">
        <v>1604417940.1</v>
      </c>
      <c r="DJ296">
        <v>1604417947.1</v>
      </c>
      <c r="DK296">
        <v>1</v>
      </c>
      <c r="DL296">
        <v>-0.134</v>
      </c>
      <c r="DM296">
        <v>0.013</v>
      </c>
      <c r="DN296">
        <v>0.037</v>
      </c>
      <c r="DO296">
        <v>0.31</v>
      </c>
      <c r="DP296">
        <v>420</v>
      </c>
      <c r="DQ296">
        <v>20</v>
      </c>
      <c r="DR296">
        <v>0.08</v>
      </c>
      <c r="DS296">
        <v>0.06</v>
      </c>
      <c r="DT296">
        <v>0</v>
      </c>
      <c r="DU296">
        <v>0</v>
      </c>
      <c r="DV296" t="s">
        <v>274</v>
      </c>
      <c r="DW296">
        <v>100</v>
      </c>
      <c r="DX296">
        <v>100</v>
      </c>
      <c r="DY296">
        <v>0.152</v>
      </c>
      <c r="DZ296">
        <v>0.3268</v>
      </c>
      <c r="EA296">
        <v>-0.278027610152098</v>
      </c>
      <c r="EB296">
        <v>0.00106189765250334</v>
      </c>
      <c r="EC296">
        <v>-8.23004791133579e-07</v>
      </c>
      <c r="ED296">
        <v>1.95222372915411e-10</v>
      </c>
      <c r="EE296">
        <v>0.0605696754882689</v>
      </c>
      <c r="EF296">
        <v>0.0242991256848972</v>
      </c>
      <c r="EG296">
        <v>-0.00102667963148939</v>
      </c>
      <c r="EH296">
        <v>2.21636158600722e-05</v>
      </c>
      <c r="EI296">
        <v>2</v>
      </c>
      <c r="EJ296">
        <v>2037</v>
      </c>
      <c r="EK296">
        <v>1</v>
      </c>
      <c r="EL296">
        <v>24</v>
      </c>
      <c r="EM296">
        <v>14.1</v>
      </c>
      <c r="EN296">
        <v>14</v>
      </c>
      <c r="EO296">
        <v>2</v>
      </c>
      <c r="EP296">
        <v>511.513</v>
      </c>
      <c r="EQ296">
        <v>528.636</v>
      </c>
      <c r="ER296">
        <v>22.8118</v>
      </c>
      <c r="ES296">
        <v>25.3731</v>
      </c>
      <c r="ET296">
        <v>29.9999</v>
      </c>
      <c r="EU296">
        <v>25.2615</v>
      </c>
      <c r="EV296">
        <v>25.2303</v>
      </c>
      <c r="EW296">
        <v>40.1412</v>
      </c>
      <c r="EX296">
        <v>26.8481</v>
      </c>
      <c r="EY296">
        <v>100</v>
      </c>
      <c r="EZ296">
        <v>22.8128</v>
      </c>
      <c r="FA296">
        <v>945.6</v>
      </c>
      <c r="FB296">
        <v>20</v>
      </c>
      <c r="FC296">
        <v>102.338</v>
      </c>
      <c r="FD296">
        <v>102.115</v>
      </c>
    </row>
    <row r="297" spans="1:160">
      <c r="A297">
        <v>281</v>
      </c>
      <c r="B297">
        <v>1604418788.6</v>
      </c>
      <c r="C297">
        <v>559.5</v>
      </c>
      <c r="D297" t="s">
        <v>833</v>
      </c>
      <c r="E297" t="s">
        <v>834</v>
      </c>
      <c r="F297">
        <v>1604418788.6</v>
      </c>
      <c r="G297">
        <f>BY297*AE297*(BU297-BV297)/(100*BN297*(1000-AE297*BU297))</f>
        <v>0</v>
      </c>
      <c r="H297">
        <f>BY297*AE297*(BT297-BS297*(1000-AE297*BV297)/(1000-AE297*BU297))/(100*BN297)</f>
        <v>0</v>
      </c>
      <c r="I297">
        <f>BS297 - IF(AE297&gt;1, H297*BN297*100.0/(AG297*CG297), 0)</f>
        <v>0</v>
      </c>
      <c r="J297">
        <f>((P297-G297/2)*I297-H297)/(P297+G297/2)</f>
        <v>0</v>
      </c>
      <c r="K297">
        <f>J297*(BZ297+CA297)/1000.0</f>
        <v>0</v>
      </c>
      <c r="L297">
        <f>(BS297 - IF(AE297&gt;1, H297*BN297*100.0/(AG297*CG297), 0))*(BZ297+CA297)/1000.0</f>
        <v>0</v>
      </c>
      <c r="M297">
        <f>2.0/((1/O297-1/N297)+SIGN(O297)*SQRT((1/O297-1/N297)*(1/O297-1/N297) + 4*BO297/((BO297+1)*(BO297+1))*(2*1/O297*1/N297-1/N297*1/N297)))</f>
        <v>0</v>
      </c>
      <c r="N297">
        <f>IF(LEFT(BP297,1)&lt;&gt;"0",IF(LEFT(BP297,1)="1",3.0,BQ297),$D$5+$E$5*(CG297*BZ297/($K$5*1000))+$F$5*(CG297*BZ297/($K$5*1000))*MAX(MIN(BN297,$J$5),$I$5)*MAX(MIN(BN297,$J$5),$I$5)+$G$5*MAX(MIN(BN297,$J$5),$I$5)*(CG297*BZ297/($K$5*1000))+$H$5*(CG297*BZ297/($K$5*1000))*(CG297*BZ297/($K$5*1000)))</f>
        <v>0</v>
      </c>
      <c r="O297">
        <f>G297*(1000-(1000*0.61365*exp(17.502*S297/(240.97+S297))/(BZ297+CA297)+BU297)/2)/(1000*0.61365*exp(17.502*S297/(240.97+S297))/(BZ297+CA297)-BU297)</f>
        <v>0</v>
      </c>
      <c r="P297">
        <f>1/((BO297+1)/(M297/1.6)+1/(N297/1.37)) + BO297/((BO297+1)/(M297/1.6) + BO297/(N297/1.37))</f>
        <v>0</v>
      </c>
      <c r="Q297">
        <f>(BK297*BM297)</f>
        <v>0</v>
      </c>
      <c r="R297">
        <f>(CB297+(Q297+2*0.95*5.67E-8*(((CB297+$B$7)+273)^4-(CB297+273)^4)-44100*G297)/(1.84*29.3*N297+8*0.95*5.67E-8*(CB297+273)^3))</f>
        <v>0</v>
      </c>
      <c r="S297">
        <f>($C$7*CC297+$D$7*CD297+$E$7*R297)</f>
        <v>0</v>
      </c>
      <c r="T297">
        <f>0.61365*exp(17.502*S297/(240.97+S297))</f>
        <v>0</v>
      </c>
      <c r="U297">
        <f>(V297/W297*100)</f>
        <v>0</v>
      </c>
      <c r="V297">
        <f>BU297*(BZ297+CA297)/1000</f>
        <v>0</v>
      </c>
      <c r="W297">
        <f>0.61365*exp(17.502*CB297/(240.97+CB297))</f>
        <v>0</v>
      </c>
      <c r="X297">
        <f>(T297-BU297*(BZ297+CA297)/1000)</f>
        <v>0</v>
      </c>
      <c r="Y297">
        <f>(-G297*44100)</f>
        <v>0</v>
      </c>
      <c r="Z297">
        <f>2*29.3*N297*0.92*(CB297-S297)</f>
        <v>0</v>
      </c>
      <c r="AA297">
        <f>2*0.95*5.67E-8*(((CB297+$B$7)+273)^4-(S297+273)^4)</f>
        <v>0</v>
      </c>
      <c r="AB297">
        <f>Q297+AA297+Y297+Z297</f>
        <v>0</v>
      </c>
      <c r="AC297">
        <v>0</v>
      </c>
      <c r="AD297">
        <v>0</v>
      </c>
      <c r="AE297">
        <f>IF(AC297*$H$13&gt;=AG297,1.0,(AG297/(AG297-AC297*$H$13)))</f>
        <v>0</v>
      </c>
      <c r="AF297">
        <f>(AE297-1)*100</f>
        <v>0</v>
      </c>
      <c r="AG297">
        <f>MAX(0,($B$13+$C$13*CG297)/(1+$D$13*CG297)*BZ297/(CB297+273)*$E$13)</f>
        <v>0</v>
      </c>
      <c r="AH297" t="s">
        <v>271</v>
      </c>
      <c r="AI297" t="s">
        <v>271</v>
      </c>
      <c r="AJ297">
        <v>0</v>
      </c>
      <c r="AK297">
        <v>0</v>
      </c>
      <c r="AL297">
        <f>AK297-AJ297</f>
        <v>0</v>
      </c>
      <c r="AM297">
        <f>AL297/AK297</f>
        <v>0</v>
      </c>
      <c r="AN297">
        <v>0</v>
      </c>
      <c r="AO297" t="s">
        <v>271</v>
      </c>
      <c r="AP297" t="s">
        <v>271</v>
      </c>
      <c r="AQ297">
        <v>0</v>
      </c>
      <c r="AR297">
        <v>0</v>
      </c>
      <c r="AS297">
        <f>1-AQ297/AR297</f>
        <v>0</v>
      </c>
      <c r="AT297">
        <v>0.5</v>
      </c>
      <c r="AU297">
        <f>BK297</f>
        <v>0</v>
      </c>
      <c r="AV297">
        <f>H297</f>
        <v>0</v>
      </c>
      <c r="AW297">
        <f>AS297*AT297*AU297</f>
        <v>0</v>
      </c>
      <c r="AX297">
        <f>BC297/AR297</f>
        <v>0</v>
      </c>
      <c r="AY297">
        <f>(AV297-AN297)/AU297</f>
        <v>0</v>
      </c>
      <c r="AZ297">
        <f>(AK297-AR297)/AR297</f>
        <v>0</v>
      </c>
      <c r="BA297" t="s">
        <v>271</v>
      </c>
      <c r="BB297">
        <v>0</v>
      </c>
      <c r="BC297">
        <f>AR297-BB297</f>
        <v>0</v>
      </c>
      <c r="BD297">
        <f>(AR297-AQ297)/(AR297-BB297)</f>
        <v>0</v>
      </c>
      <c r="BE297">
        <f>(AK297-AR297)/(AK297-BB297)</f>
        <v>0</v>
      </c>
      <c r="BF297">
        <f>(AR297-AQ297)/(AR297-AJ297)</f>
        <v>0</v>
      </c>
      <c r="BG297">
        <f>(AK297-AR297)/(AK297-AJ297)</f>
        <v>0</v>
      </c>
      <c r="BH297">
        <f>(BD297*BB297/AQ297)</f>
        <v>0</v>
      </c>
      <c r="BI297">
        <f>(1-BH297)</f>
        <v>0</v>
      </c>
      <c r="BJ297">
        <f>$B$11*CH297+$C$11*CI297+$F$11*CJ297*(1-CM297)</f>
        <v>0</v>
      </c>
      <c r="BK297">
        <f>BJ297*BL297</f>
        <v>0</v>
      </c>
      <c r="BL297">
        <f>($B$11*$D$9+$C$11*$D$9+$F$11*((CW297+CO297)/MAX(CW297+CO297+CX297, 0.1)*$I$9+CX297/MAX(CW297+CO297+CX297, 0.1)*$J$9))/($B$11+$C$11+$F$11)</f>
        <v>0</v>
      </c>
      <c r="BM297">
        <f>($B$11*$K$9+$C$11*$K$9+$F$11*((CW297+CO297)/MAX(CW297+CO297+CX297, 0.1)*$P$9+CX297/MAX(CW297+CO297+CX297, 0.1)*$Q$9))/($B$11+$C$11+$F$11)</f>
        <v>0</v>
      </c>
      <c r="BN297">
        <v>6</v>
      </c>
      <c r="BO297">
        <v>0.5</v>
      </c>
      <c r="BP297" t="s">
        <v>272</v>
      </c>
      <c r="BQ297">
        <v>2</v>
      </c>
      <c r="BR297">
        <v>1604418788.6</v>
      </c>
      <c r="BS297">
        <v>888.253</v>
      </c>
      <c r="BT297">
        <v>939.992</v>
      </c>
      <c r="BU297">
        <v>21.653</v>
      </c>
      <c r="BV297">
        <v>19.9528</v>
      </c>
      <c r="BW297">
        <v>888.1</v>
      </c>
      <c r="BX297">
        <v>21.3262</v>
      </c>
      <c r="BY297">
        <v>499.952</v>
      </c>
      <c r="BZ297">
        <v>100.527</v>
      </c>
      <c r="CA297">
        <v>0.0997762</v>
      </c>
      <c r="CB297">
        <v>25.1568</v>
      </c>
      <c r="CC297">
        <v>24.9895</v>
      </c>
      <c r="CD297">
        <v>999.9</v>
      </c>
      <c r="CE297">
        <v>0</v>
      </c>
      <c r="CF297">
        <v>0</v>
      </c>
      <c r="CG297">
        <v>10011.9</v>
      </c>
      <c r="CH297">
        <v>0</v>
      </c>
      <c r="CI297">
        <v>1.01915</v>
      </c>
      <c r="CJ297">
        <v>1200.06</v>
      </c>
      <c r="CK297">
        <v>0.967003</v>
      </c>
      <c r="CL297">
        <v>0.0329973</v>
      </c>
      <c r="CM297">
        <v>0</v>
      </c>
      <c r="CN297">
        <v>2.5381</v>
      </c>
      <c r="CO297">
        <v>0</v>
      </c>
      <c r="CP297">
        <v>10323.3</v>
      </c>
      <c r="CQ297">
        <v>11402</v>
      </c>
      <c r="CR297">
        <v>38</v>
      </c>
      <c r="CS297">
        <v>41.125</v>
      </c>
      <c r="CT297">
        <v>39.5</v>
      </c>
      <c r="CU297">
        <v>39.812</v>
      </c>
      <c r="CV297">
        <v>38.312</v>
      </c>
      <c r="CW297">
        <v>1160.46</v>
      </c>
      <c r="CX297">
        <v>39.6</v>
      </c>
      <c r="CY297">
        <v>0</v>
      </c>
      <c r="CZ297">
        <v>1604418788.3</v>
      </c>
      <c r="DA297">
        <v>0</v>
      </c>
      <c r="DB297">
        <v>2.584764</v>
      </c>
      <c r="DC297">
        <v>-0.525746158099008</v>
      </c>
      <c r="DD297">
        <v>250.700000430076</v>
      </c>
      <c r="DE297">
        <v>10291.836</v>
      </c>
      <c r="DF297">
        <v>15</v>
      </c>
      <c r="DG297">
        <v>1604417947.1</v>
      </c>
      <c r="DH297" t="s">
        <v>273</v>
      </c>
      <c r="DI297">
        <v>1604417940.1</v>
      </c>
      <c r="DJ297">
        <v>1604417947.1</v>
      </c>
      <c r="DK297">
        <v>1</v>
      </c>
      <c r="DL297">
        <v>-0.134</v>
      </c>
      <c r="DM297">
        <v>0.013</v>
      </c>
      <c r="DN297">
        <v>0.037</v>
      </c>
      <c r="DO297">
        <v>0.31</v>
      </c>
      <c r="DP297">
        <v>420</v>
      </c>
      <c r="DQ297">
        <v>20</v>
      </c>
      <c r="DR297">
        <v>0.08</v>
      </c>
      <c r="DS297">
        <v>0.06</v>
      </c>
      <c r="DT297">
        <v>0</v>
      </c>
      <c r="DU297">
        <v>0</v>
      </c>
      <c r="DV297" t="s">
        <v>274</v>
      </c>
      <c r="DW297">
        <v>100</v>
      </c>
      <c r="DX297">
        <v>100</v>
      </c>
      <c r="DY297">
        <v>0.153</v>
      </c>
      <c r="DZ297">
        <v>0.3268</v>
      </c>
      <c r="EA297">
        <v>-0.278027610152098</v>
      </c>
      <c r="EB297">
        <v>0.00106189765250334</v>
      </c>
      <c r="EC297">
        <v>-8.23004791133579e-07</v>
      </c>
      <c r="ED297">
        <v>1.95222372915411e-10</v>
      </c>
      <c r="EE297">
        <v>0.0605696754882689</v>
      </c>
      <c r="EF297">
        <v>0.0242991256848972</v>
      </c>
      <c r="EG297">
        <v>-0.00102667963148939</v>
      </c>
      <c r="EH297">
        <v>2.21636158600722e-05</v>
      </c>
      <c r="EI297">
        <v>2</v>
      </c>
      <c r="EJ297">
        <v>2037</v>
      </c>
      <c r="EK297">
        <v>1</v>
      </c>
      <c r="EL297">
        <v>24</v>
      </c>
      <c r="EM297">
        <v>14.1</v>
      </c>
      <c r="EN297">
        <v>14</v>
      </c>
      <c r="EO297">
        <v>2</v>
      </c>
      <c r="EP297">
        <v>511.366</v>
      </c>
      <c r="EQ297">
        <v>528.663</v>
      </c>
      <c r="ER297">
        <v>22.8133</v>
      </c>
      <c r="ES297">
        <v>25.3725</v>
      </c>
      <c r="ET297">
        <v>29.9999</v>
      </c>
      <c r="EU297">
        <v>25.2611</v>
      </c>
      <c r="EV297">
        <v>25.2293</v>
      </c>
      <c r="EW297">
        <v>40.2643</v>
      </c>
      <c r="EX297">
        <v>26.8481</v>
      </c>
      <c r="EY297">
        <v>100</v>
      </c>
      <c r="EZ297">
        <v>22.8195</v>
      </c>
      <c r="FA297">
        <v>950.64</v>
      </c>
      <c r="FB297">
        <v>20</v>
      </c>
      <c r="FC297">
        <v>102.339</v>
      </c>
      <c r="FD297">
        <v>102.114</v>
      </c>
    </row>
    <row r="298" spans="1:160">
      <c r="A298">
        <v>282</v>
      </c>
      <c r="B298">
        <v>1604418790.6</v>
      </c>
      <c r="C298">
        <v>561.5</v>
      </c>
      <c r="D298" t="s">
        <v>835</v>
      </c>
      <c r="E298" t="s">
        <v>836</v>
      </c>
      <c r="F298">
        <v>1604418790.6</v>
      </c>
      <c r="G298">
        <f>BY298*AE298*(BU298-BV298)/(100*BN298*(1000-AE298*BU298))</f>
        <v>0</v>
      </c>
      <c r="H298">
        <f>BY298*AE298*(BT298-BS298*(1000-AE298*BV298)/(1000-AE298*BU298))/(100*BN298)</f>
        <v>0</v>
      </c>
      <c r="I298">
        <f>BS298 - IF(AE298&gt;1, H298*BN298*100.0/(AG298*CG298), 0)</f>
        <v>0</v>
      </c>
      <c r="J298">
        <f>((P298-G298/2)*I298-H298)/(P298+G298/2)</f>
        <v>0</v>
      </c>
      <c r="K298">
        <f>J298*(BZ298+CA298)/1000.0</f>
        <v>0</v>
      </c>
      <c r="L298">
        <f>(BS298 - IF(AE298&gt;1, H298*BN298*100.0/(AG298*CG298), 0))*(BZ298+CA298)/1000.0</f>
        <v>0</v>
      </c>
      <c r="M298">
        <f>2.0/((1/O298-1/N298)+SIGN(O298)*SQRT((1/O298-1/N298)*(1/O298-1/N298) + 4*BO298/((BO298+1)*(BO298+1))*(2*1/O298*1/N298-1/N298*1/N298)))</f>
        <v>0</v>
      </c>
      <c r="N298">
        <f>IF(LEFT(BP298,1)&lt;&gt;"0",IF(LEFT(BP298,1)="1",3.0,BQ298),$D$5+$E$5*(CG298*BZ298/($K$5*1000))+$F$5*(CG298*BZ298/($K$5*1000))*MAX(MIN(BN298,$J$5),$I$5)*MAX(MIN(BN298,$J$5),$I$5)+$G$5*MAX(MIN(BN298,$J$5),$I$5)*(CG298*BZ298/($K$5*1000))+$H$5*(CG298*BZ298/($K$5*1000))*(CG298*BZ298/($K$5*1000)))</f>
        <v>0</v>
      </c>
      <c r="O298">
        <f>G298*(1000-(1000*0.61365*exp(17.502*S298/(240.97+S298))/(BZ298+CA298)+BU298)/2)/(1000*0.61365*exp(17.502*S298/(240.97+S298))/(BZ298+CA298)-BU298)</f>
        <v>0</v>
      </c>
      <c r="P298">
        <f>1/((BO298+1)/(M298/1.6)+1/(N298/1.37)) + BO298/((BO298+1)/(M298/1.6) + BO298/(N298/1.37))</f>
        <v>0</v>
      </c>
      <c r="Q298">
        <f>(BK298*BM298)</f>
        <v>0</v>
      </c>
      <c r="R298">
        <f>(CB298+(Q298+2*0.95*5.67E-8*(((CB298+$B$7)+273)^4-(CB298+273)^4)-44100*G298)/(1.84*29.3*N298+8*0.95*5.67E-8*(CB298+273)^3))</f>
        <v>0</v>
      </c>
      <c r="S298">
        <f>($C$7*CC298+$D$7*CD298+$E$7*R298)</f>
        <v>0</v>
      </c>
      <c r="T298">
        <f>0.61365*exp(17.502*S298/(240.97+S298))</f>
        <v>0</v>
      </c>
      <c r="U298">
        <f>(V298/W298*100)</f>
        <v>0</v>
      </c>
      <c r="V298">
        <f>BU298*(BZ298+CA298)/1000</f>
        <v>0</v>
      </c>
      <c r="W298">
        <f>0.61365*exp(17.502*CB298/(240.97+CB298))</f>
        <v>0</v>
      </c>
      <c r="X298">
        <f>(T298-BU298*(BZ298+CA298)/1000)</f>
        <v>0</v>
      </c>
      <c r="Y298">
        <f>(-G298*44100)</f>
        <v>0</v>
      </c>
      <c r="Z298">
        <f>2*29.3*N298*0.92*(CB298-S298)</f>
        <v>0</v>
      </c>
      <c r="AA298">
        <f>2*0.95*5.67E-8*(((CB298+$B$7)+273)^4-(S298+273)^4)</f>
        <v>0</v>
      </c>
      <c r="AB298">
        <f>Q298+AA298+Y298+Z298</f>
        <v>0</v>
      </c>
      <c r="AC298">
        <v>0</v>
      </c>
      <c r="AD298">
        <v>0</v>
      </c>
      <c r="AE298">
        <f>IF(AC298*$H$13&gt;=AG298,1.0,(AG298/(AG298-AC298*$H$13)))</f>
        <v>0</v>
      </c>
      <c r="AF298">
        <f>(AE298-1)*100</f>
        <v>0</v>
      </c>
      <c r="AG298">
        <f>MAX(0,($B$13+$C$13*CG298)/(1+$D$13*CG298)*BZ298/(CB298+273)*$E$13)</f>
        <v>0</v>
      </c>
      <c r="AH298" t="s">
        <v>271</v>
      </c>
      <c r="AI298" t="s">
        <v>271</v>
      </c>
      <c r="AJ298">
        <v>0</v>
      </c>
      <c r="AK298">
        <v>0</v>
      </c>
      <c r="AL298">
        <f>AK298-AJ298</f>
        <v>0</v>
      </c>
      <c r="AM298">
        <f>AL298/AK298</f>
        <v>0</v>
      </c>
      <c r="AN298">
        <v>0</v>
      </c>
      <c r="AO298" t="s">
        <v>271</v>
      </c>
      <c r="AP298" t="s">
        <v>271</v>
      </c>
      <c r="AQ298">
        <v>0</v>
      </c>
      <c r="AR298">
        <v>0</v>
      </c>
      <c r="AS298">
        <f>1-AQ298/AR298</f>
        <v>0</v>
      </c>
      <c r="AT298">
        <v>0.5</v>
      </c>
      <c r="AU298">
        <f>BK298</f>
        <v>0</v>
      </c>
      <c r="AV298">
        <f>H298</f>
        <v>0</v>
      </c>
      <c r="AW298">
        <f>AS298*AT298*AU298</f>
        <v>0</v>
      </c>
      <c r="AX298">
        <f>BC298/AR298</f>
        <v>0</v>
      </c>
      <c r="AY298">
        <f>(AV298-AN298)/AU298</f>
        <v>0</v>
      </c>
      <c r="AZ298">
        <f>(AK298-AR298)/AR298</f>
        <v>0</v>
      </c>
      <c r="BA298" t="s">
        <v>271</v>
      </c>
      <c r="BB298">
        <v>0</v>
      </c>
      <c r="BC298">
        <f>AR298-BB298</f>
        <v>0</v>
      </c>
      <c r="BD298">
        <f>(AR298-AQ298)/(AR298-BB298)</f>
        <v>0</v>
      </c>
      <c r="BE298">
        <f>(AK298-AR298)/(AK298-BB298)</f>
        <v>0</v>
      </c>
      <c r="BF298">
        <f>(AR298-AQ298)/(AR298-AJ298)</f>
        <v>0</v>
      </c>
      <c r="BG298">
        <f>(AK298-AR298)/(AK298-AJ298)</f>
        <v>0</v>
      </c>
      <c r="BH298">
        <f>(BD298*BB298/AQ298)</f>
        <v>0</v>
      </c>
      <c r="BI298">
        <f>(1-BH298)</f>
        <v>0</v>
      </c>
      <c r="BJ298">
        <f>$B$11*CH298+$C$11*CI298+$F$11*CJ298*(1-CM298)</f>
        <v>0</v>
      </c>
      <c r="BK298">
        <f>BJ298*BL298</f>
        <v>0</v>
      </c>
      <c r="BL298">
        <f>($B$11*$D$9+$C$11*$D$9+$F$11*((CW298+CO298)/MAX(CW298+CO298+CX298, 0.1)*$I$9+CX298/MAX(CW298+CO298+CX298, 0.1)*$J$9))/($B$11+$C$11+$F$11)</f>
        <v>0</v>
      </c>
      <c r="BM298">
        <f>($B$11*$K$9+$C$11*$K$9+$F$11*((CW298+CO298)/MAX(CW298+CO298+CX298, 0.1)*$P$9+CX298/MAX(CW298+CO298+CX298, 0.1)*$Q$9))/($B$11+$C$11+$F$11)</f>
        <v>0</v>
      </c>
      <c r="BN298">
        <v>6</v>
      </c>
      <c r="BO298">
        <v>0.5</v>
      </c>
      <c r="BP298" t="s">
        <v>272</v>
      </c>
      <c r="BQ298">
        <v>2</v>
      </c>
      <c r="BR298">
        <v>1604418790.6</v>
      </c>
      <c r="BS298">
        <v>891.426</v>
      </c>
      <c r="BT298">
        <v>943.043</v>
      </c>
      <c r="BU298">
        <v>21.6509</v>
      </c>
      <c r="BV298">
        <v>19.9521</v>
      </c>
      <c r="BW298">
        <v>891.273</v>
      </c>
      <c r="BX298">
        <v>21.3241</v>
      </c>
      <c r="BY298">
        <v>500.018</v>
      </c>
      <c r="BZ298">
        <v>100.527</v>
      </c>
      <c r="CA298">
        <v>0.0995671</v>
      </c>
      <c r="CB298">
        <v>25.1567</v>
      </c>
      <c r="CC298">
        <v>24.9975</v>
      </c>
      <c r="CD298">
        <v>999.9</v>
      </c>
      <c r="CE298">
        <v>0</v>
      </c>
      <c r="CF298">
        <v>0</v>
      </c>
      <c r="CG298">
        <v>10032.5</v>
      </c>
      <c r="CH298">
        <v>0</v>
      </c>
      <c r="CI298">
        <v>1.04435</v>
      </c>
      <c r="CJ298">
        <v>1200.06</v>
      </c>
      <c r="CK298">
        <v>0.967003</v>
      </c>
      <c r="CL298">
        <v>0.0329973</v>
      </c>
      <c r="CM298">
        <v>0</v>
      </c>
      <c r="CN298">
        <v>3.1171</v>
      </c>
      <c r="CO298">
        <v>0</v>
      </c>
      <c r="CP298">
        <v>10332.8</v>
      </c>
      <c r="CQ298">
        <v>11402</v>
      </c>
      <c r="CR298">
        <v>38</v>
      </c>
      <c r="CS298">
        <v>41.125</v>
      </c>
      <c r="CT298">
        <v>39.5</v>
      </c>
      <c r="CU298">
        <v>39.812</v>
      </c>
      <c r="CV298">
        <v>38.312</v>
      </c>
      <c r="CW298">
        <v>1160.46</v>
      </c>
      <c r="CX298">
        <v>39.6</v>
      </c>
      <c r="CY298">
        <v>0</v>
      </c>
      <c r="CZ298">
        <v>1604418790.7</v>
      </c>
      <c r="DA298">
        <v>0</v>
      </c>
      <c r="DB298">
        <v>2.594764</v>
      </c>
      <c r="DC298">
        <v>0.440869234017837</v>
      </c>
      <c r="DD298">
        <v>249.28461540051</v>
      </c>
      <c r="DE298">
        <v>10302.008</v>
      </c>
      <c r="DF298">
        <v>15</v>
      </c>
      <c r="DG298">
        <v>1604417947.1</v>
      </c>
      <c r="DH298" t="s">
        <v>273</v>
      </c>
      <c r="DI298">
        <v>1604417940.1</v>
      </c>
      <c r="DJ298">
        <v>1604417947.1</v>
      </c>
      <c r="DK298">
        <v>1</v>
      </c>
      <c r="DL298">
        <v>-0.134</v>
      </c>
      <c r="DM298">
        <v>0.013</v>
      </c>
      <c r="DN298">
        <v>0.037</v>
      </c>
      <c r="DO298">
        <v>0.31</v>
      </c>
      <c r="DP298">
        <v>420</v>
      </c>
      <c r="DQ298">
        <v>20</v>
      </c>
      <c r="DR298">
        <v>0.08</v>
      </c>
      <c r="DS298">
        <v>0.06</v>
      </c>
      <c r="DT298">
        <v>0</v>
      </c>
      <c r="DU298">
        <v>0</v>
      </c>
      <c r="DV298" t="s">
        <v>274</v>
      </c>
      <c r="DW298">
        <v>100</v>
      </c>
      <c r="DX298">
        <v>100</v>
      </c>
      <c r="DY298">
        <v>0.153</v>
      </c>
      <c r="DZ298">
        <v>0.3268</v>
      </c>
      <c r="EA298">
        <v>-0.278027610152098</v>
      </c>
      <c r="EB298">
        <v>0.00106189765250334</v>
      </c>
      <c r="EC298">
        <v>-8.23004791133579e-07</v>
      </c>
      <c r="ED298">
        <v>1.95222372915411e-10</v>
      </c>
      <c r="EE298">
        <v>0.0605696754882689</v>
      </c>
      <c r="EF298">
        <v>0.0242991256848972</v>
      </c>
      <c r="EG298">
        <v>-0.00102667963148939</v>
      </c>
      <c r="EH298">
        <v>2.21636158600722e-05</v>
      </c>
      <c r="EI298">
        <v>2</v>
      </c>
      <c r="EJ298">
        <v>2037</v>
      </c>
      <c r="EK298">
        <v>1</v>
      </c>
      <c r="EL298">
        <v>24</v>
      </c>
      <c r="EM298">
        <v>14.2</v>
      </c>
      <c r="EN298">
        <v>14.1</v>
      </c>
      <c r="EO298">
        <v>2</v>
      </c>
      <c r="EP298">
        <v>511.358</v>
      </c>
      <c r="EQ298">
        <v>528.584</v>
      </c>
      <c r="ER298">
        <v>22.8152</v>
      </c>
      <c r="ES298">
        <v>25.3716</v>
      </c>
      <c r="ET298">
        <v>29.9999</v>
      </c>
      <c r="EU298">
        <v>25.2601</v>
      </c>
      <c r="EV298">
        <v>25.2291</v>
      </c>
      <c r="EW298">
        <v>40.3413</v>
      </c>
      <c r="EX298">
        <v>26.8481</v>
      </c>
      <c r="EY298">
        <v>100</v>
      </c>
      <c r="EZ298">
        <v>22.8195</v>
      </c>
      <c r="FA298">
        <v>955.7</v>
      </c>
      <c r="FB298">
        <v>20</v>
      </c>
      <c r="FC298">
        <v>102.338</v>
      </c>
      <c r="FD298">
        <v>102.114</v>
      </c>
    </row>
    <row r="299" spans="1:160">
      <c r="A299">
        <v>283</v>
      </c>
      <c r="B299">
        <v>1604418792.6</v>
      </c>
      <c r="C299">
        <v>563.5</v>
      </c>
      <c r="D299" t="s">
        <v>837</v>
      </c>
      <c r="E299" t="s">
        <v>838</v>
      </c>
      <c r="F299">
        <v>1604418792.6</v>
      </c>
      <c r="G299">
        <f>BY299*AE299*(BU299-BV299)/(100*BN299*(1000-AE299*BU299))</f>
        <v>0</v>
      </c>
      <c r="H299">
        <f>BY299*AE299*(BT299-BS299*(1000-AE299*BV299)/(1000-AE299*BU299))/(100*BN299)</f>
        <v>0</v>
      </c>
      <c r="I299">
        <f>BS299 - IF(AE299&gt;1, H299*BN299*100.0/(AG299*CG299), 0)</f>
        <v>0</v>
      </c>
      <c r="J299">
        <f>((P299-G299/2)*I299-H299)/(P299+G299/2)</f>
        <v>0</v>
      </c>
      <c r="K299">
        <f>J299*(BZ299+CA299)/1000.0</f>
        <v>0</v>
      </c>
      <c r="L299">
        <f>(BS299 - IF(AE299&gt;1, H299*BN299*100.0/(AG299*CG299), 0))*(BZ299+CA299)/1000.0</f>
        <v>0</v>
      </c>
      <c r="M299">
        <f>2.0/((1/O299-1/N299)+SIGN(O299)*SQRT((1/O299-1/N299)*(1/O299-1/N299) + 4*BO299/((BO299+1)*(BO299+1))*(2*1/O299*1/N299-1/N299*1/N299)))</f>
        <v>0</v>
      </c>
      <c r="N299">
        <f>IF(LEFT(BP299,1)&lt;&gt;"0",IF(LEFT(BP299,1)="1",3.0,BQ299),$D$5+$E$5*(CG299*BZ299/($K$5*1000))+$F$5*(CG299*BZ299/($K$5*1000))*MAX(MIN(BN299,$J$5),$I$5)*MAX(MIN(BN299,$J$5),$I$5)+$G$5*MAX(MIN(BN299,$J$5),$I$5)*(CG299*BZ299/($K$5*1000))+$H$5*(CG299*BZ299/($K$5*1000))*(CG299*BZ299/($K$5*1000)))</f>
        <v>0</v>
      </c>
      <c r="O299">
        <f>G299*(1000-(1000*0.61365*exp(17.502*S299/(240.97+S299))/(BZ299+CA299)+BU299)/2)/(1000*0.61365*exp(17.502*S299/(240.97+S299))/(BZ299+CA299)-BU299)</f>
        <v>0</v>
      </c>
      <c r="P299">
        <f>1/((BO299+1)/(M299/1.6)+1/(N299/1.37)) + BO299/((BO299+1)/(M299/1.6) + BO299/(N299/1.37))</f>
        <v>0</v>
      </c>
      <c r="Q299">
        <f>(BK299*BM299)</f>
        <v>0</v>
      </c>
      <c r="R299">
        <f>(CB299+(Q299+2*0.95*5.67E-8*(((CB299+$B$7)+273)^4-(CB299+273)^4)-44100*G299)/(1.84*29.3*N299+8*0.95*5.67E-8*(CB299+273)^3))</f>
        <v>0</v>
      </c>
      <c r="S299">
        <f>($C$7*CC299+$D$7*CD299+$E$7*R299)</f>
        <v>0</v>
      </c>
      <c r="T299">
        <f>0.61365*exp(17.502*S299/(240.97+S299))</f>
        <v>0</v>
      </c>
      <c r="U299">
        <f>(V299/W299*100)</f>
        <v>0</v>
      </c>
      <c r="V299">
        <f>BU299*(BZ299+CA299)/1000</f>
        <v>0</v>
      </c>
      <c r="W299">
        <f>0.61365*exp(17.502*CB299/(240.97+CB299))</f>
        <v>0</v>
      </c>
      <c r="X299">
        <f>(T299-BU299*(BZ299+CA299)/1000)</f>
        <v>0</v>
      </c>
      <c r="Y299">
        <f>(-G299*44100)</f>
        <v>0</v>
      </c>
      <c r="Z299">
        <f>2*29.3*N299*0.92*(CB299-S299)</f>
        <v>0</v>
      </c>
      <c r="AA299">
        <f>2*0.95*5.67E-8*(((CB299+$B$7)+273)^4-(S299+273)^4)</f>
        <v>0</v>
      </c>
      <c r="AB299">
        <f>Q299+AA299+Y299+Z299</f>
        <v>0</v>
      </c>
      <c r="AC299">
        <v>0</v>
      </c>
      <c r="AD299">
        <v>0</v>
      </c>
      <c r="AE299">
        <f>IF(AC299*$H$13&gt;=AG299,1.0,(AG299/(AG299-AC299*$H$13)))</f>
        <v>0</v>
      </c>
      <c r="AF299">
        <f>(AE299-1)*100</f>
        <v>0</v>
      </c>
      <c r="AG299">
        <f>MAX(0,($B$13+$C$13*CG299)/(1+$D$13*CG299)*BZ299/(CB299+273)*$E$13)</f>
        <v>0</v>
      </c>
      <c r="AH299" t="s">
        <v>271</v>
      </c>
      <c r="AI299" t="s">
        <v>271</v>
      </c>
      <c r="AJ299">
        <v>0</v>
      </c>
      <c r="AK299">
        <v>0</v>
      </c>
      <c r="AL299">
        <f>AK299-AJ299</f>
        <v>0</v>
      </c>
      <c r="AM299">
        <f>AL299/AK299</f>
        <v>0</v>
      </c>
      <c r="AN299">
        <v>0</v>
      </c>
      <c r="AO299" t="s">
        <v>271</v>
      </c>
      <c r="AP299" t="s">
        <v>271</v>
      </c>
      <c r="AQ299">
        <v>0</v>
      </c>
      <c r="AR299">
        <v>0</v>
      </c>
      <c r="AS299">
        <f>1-AQ299/AR299</f>
        <v>0</v>
      </c>
      <c r="AT299">
        <v>0.5</v>
      </c>
      <c r="AU299">
        <f>BK299</f>
        <v>0</v>
      </c>
      <c r="AV299">
        <f>H299</f>
        <v>0</v>
      </c>
      <c r="AW299">
        <f>AS299*AT299*AU299</f>
        <v>0</v>
      </c>
      <c r="AX299">
        <f>BC299/AR299</f>
        <v>0</v>
      </c>
      <c r="AY299">
        <f>(AV299-AN299)/AU299</f>
        <v>0</v>
      </c>
      <c r="AZ299">
        <f>(AK299-AR299)/AR299</f>
        <v>0</v>
      </c>
      <c r="BA299" t="s">
        <v>271</v>
      </c>
      <c r="BB299">
        <v>0</v>
      </c>
      <c r="BC299">
        <f>AR299-BB299</f>
        <v>0</v>
      </c>
      <c r="BD299">
        <f>(AR299-AQ299)/(AR299-BB299)</f>
        <v>0</v>
      </c>
      <c r="BE299">
        <f>(AK299-AR299)/(AK299-BB299)</f>
        <v>0</v>
      </c>
      <c r="BF299">
        <f>(AR299-AQ299)/(AR299-AJ299)</f>
        <v>0</v>
      </c>
      <c r="BG299">
        <f>(AK299-AR299)/(AK299-AJ299)</f>
        <v>0</v>
      </c>
      <c r="BH299">
        <f>(BD299*BB299/AQ299)</f>
        <v>0</v>
      </c>
      <c r="BI299">
        <f>(1-BH299)</f>
        <v>0</v>
      </c>
      <c r="BJ299">
        <f>$B$11*CH299+$C$11*CI299+$F$11*CJ299*(1-CM299)</f>
        <v>0</v>
      </c>
      <c r="BK299">
        <f>BJ299*BL299</f>
        <v>0</v>
      </c>
      <c r="BL299">
        <f>($B$11*$D$9+$C$11*$D$9+$F$11*((CW299+CO299)/MAX(CW299+CO299+CX299, 0.1)*$I$9+CX299/MAX(CW299+CO299+CX299, 0.1)*$J$9))/($B$11+$C$11+$F$11)</f>
        <v>0</v>
      </c>
      <c r="BM299">
        <f>($B$11*$K$9+$C$11*$K$9+$F$11*((CW299+CO299)/MAX(CW299+CO299+CX299, 0.1)*$P$9+CX299/MAX(CW299+CO299+CX299, 0.1)*$Q$9))/($B$11+$C$11+$F$11)</f>
        <v>0</v>
      </c>
      <c r="BN299">
        <v>6</v>
      </c>
      <c r="BO299">
        <v>0.5</v>
      </c>
      <c r="BP299" t="s">
        <v>272</v>
      </c>
      <c r="BQ299">
        <v>2</v>
      </c>
      <c r="BR299">
        <v>1604418792.6</v>
      </c>
      <c r="BS299">
        <v>894.514</v>
      </c>
      <c r="BT299">
        <v>946.137</v>
      </c>
      <c r="BU299">
        <v>21.6485</v>
      </c>
      <c r="BV299">
        <v>19.9508</v>
      </c>
      <c r="BW299">
        <v>894.361</v>
      </c>
      <c r="BX299">
        <v>21.3218</v>
      </c>
      <c r="BY299">
        <v>500.038</v>
      </c>
      <c r="BZ299">
        <v>100.527</v>
      </c>
      <c r="CA299">
        <v>0.100137</v>
      </c>
      <c r="CB299">
        <v>25.1579</v>
      </c>
      <c r="CC299">
        <v>24.998</v>
      </c>
      <c r="CD299">
        <v>999.9</v>
      </c>
      <c r="CE299">
        <v>0</v>
      </c>
      <c r="CF299">
        <v>0</v>
      </c>
      <c r="CG299">
        <v>10017.5</v>
      </c>
      <c r="CH299">
        <v>0</v>
      </c>
      <c r="CI299">
        <v>1.06395</v>
      </c>
      <c r="CJ299">
        <v>1200.07</v>
      </c>
      <c r="CK299">
        <v>0.967003</v>
      </c>
      <c r="CL299">
        <v>0.0329973</v>
      </c>
      <c r="CM299">
        <v>0</v>
      </c>
      <c r="CN299">
        <v>2.8742</v>
      </c>
      <c r="CO299">
        <v>0</v>
      </c>
      <c r="CP299">
        <v>10340.2</v>
      </c>
      <c r="CQ299">
        <v>11402.1</v>
      </c>
      <c r="CR299">
        <v>38</v>
      </c>
      <c r="CS299">
        <v>41.125</v>
      </c>
      <c r="CT299">
        <v>39.437</v>
      </c>
      <c r="CU299">
        <v>39.812</v>
      </c>
      <c r="CV299">
        <v>38.312</v>
      </c>
      <c r="CW299">
        <v>1160.47</v>
      </c>
      <c r="CX299">
        <v>39.6</v>
      </c>
      <c r="CY299">
        <v>0</v>
      </c>
      <c r="CZ299">
        <v>1604418792.5</v>
      </c>
      <c r="DA299">
        <v>0</v>
      </c>
      <c r="DB299">
        <v>2.62091153846154</v>
      </c>
      <c r="DC299">
        <v>0.677384623613429</v>
      </c>
      <c r="DD299">
        <v>252.471794542885</v>
      </c>
      <c r="DE299">
        <v>10308.3538461538</v>
      </c>
      <c r="DF299">
        <v>15</v>
      </c>
      <c r="DG299">
        <v>1604417947.1</v>
      </c>
      <c r="DH299" t="s">
        <v>273</v>
      </c>
      <c r="DI299">
        <v>1604417940.1</v>
      </c>
      <c r="DJ299">
        <v>1604417947.1</v>
      </c>
      <c r="DK299">
        <v>1</v>
      </c>
      <c r="DL299">
        <v>-0.134</v>
      </c>
      <c r="DM299">
        <v>0.013</v>
      </c>
      <c r="DN299">
        <v>0.037</v>
      </c>
      <c r="DO299">
        <v>0.31</v>
      </c>
      <c r="DP299">
        <v>420</v>
      </c>
      <c r="DQ299">
        <v>20</v>
      </c>
      <c r="DR299">
        <v>0.08</v>
      </c>
      <c r="DS299">
        <v>0.06</v>
      </c>
      <c r="DT299">
        <v>0</v>
      </c>
      <c r="DU299">
        <v>0</v>
      </c>
      <c r="DV299" t="s">
        <v>274</v>
      </c>
      <c r="DW299">
        <v>100</v>
      </c>
      <c r="DX299">
        <v>100</v>
      </c>
      <c r="DY299">
        <v>0.153</v>
      </c>
      <c r="DZ299">
        <v>0.3267</v>
      </c>
      <c r="EA299">
        <v>-0.278027610152098</v>
      </c>
      <c r="EB299">
        <v>0.00106189765250334</v>
      </c>
      <c r="EC299">
        <v>-8.23004791133579e-07</v>
      </c>
      <c r="ED299">
        <v>1.95222372915411e-10</v>
      </c>
      <c r="EE299">
        <v>0.0605696754882689</v>
      </c>
      <c r="EF299">
        <v>0.0242991256848972</v>
      </c>
      <c r="EG299">
        <v>-0.00102667963148939</v>
      </c>
      <c r="EH299">
        <v>2.21636158600722e-05</v>
      </c>
      <c r="EI299">
        <v>2</v>
      </c>
      <c r="EJ299">
        <v>2037</v>
      </c>
      <c r="EK299">
        <v>1</v>
      </c>
      <c r="EL299">
        <v>24</v>
      </c>
      <c r="EM299">
        <v>14.2</v>
      </c>
      <c r="EN299">
        <v>14.1</v>
      </c>
      <c r="EO299">
        <v>2</v>
      </c>
      <c r="EP299">
        <v>511.395</v>
      </c>
      <c r="EQ299">
        <v>528.62</v>
      </c>
      <c r="ER299">
        <v>22.8178</v>
      </c>
      <c r="ES299">
        <v>25.3704</v>
      </c>
      <c r="ET299">
        <v>29.9999</v>
      </c>
      <c r="EU299">
        <v>25.2594</v>
      </c>
      <c r="EV299">
        <v>25.2287</v>
      </c>
      <c r="EW299">
        <v>40.4922</v>
      </c>
      <c r="EX299">
        <v>26.8481</v>
      </c>
      <c r="EY299">
        <v>100</v>
      </c>
      <c r="EZ299">
        <v>22.8195</v>
      </c>
      <c r="FA299">
        <v>955.7</v>
      </c>
      <c r="FB299">
        <v>20</v>
      </c>
      <c r="FC299">
        <v>102.337</v>
      </c>
      <c r="FD299">
        <v>102.115</v>
      </c>
    </row>
    <row r="300" spans="1:160">
      <c r="A300">
        <v>284</v>
      </c>
      <c r="B300">
        <v>1604418794.6</v>
      </c>
      <c r="C300">
        <v>565.5</v>
      </c>
      <c r="D300" t="s">
        <v>839</v>
      </c>
      <c r="E300" t="s">
        <v>840</v>
      </c>
      <c r="F300">
        <v>1604418794.6</v>
      </c>
      <c r="G300">
        <f>BY300*AE300*(BU300-BV300)/(100*BN300*(1000-AE300*BU300))</f>
        <v>0</v>
      </c>
      <c r="H300">
        <f>BY300*AE300*(BT300-BS300*(1000-AE300*BV300)/(1000-AE300*BU300))/(100*BN300)</f>
        <v>0</v>
      </c>
      <c r="I300">
        <f>BS300 - IF(AE300&gt;1, H300*BN300*100.0/(AG300*CG300), 0)</f>
        <v>0</v>
      </c>
      <c r="J300">
        <f>((P300-G300/2)*I300-H300)/(P300+G300/2)</f>
        <v>0</v>
      </c>
      <c r="K300">
        <f>J300*(BZ300+CA300)/1000.0</f>
        <v>0</v>
      </c>
      <c r="L300">
        <f>(BS300 - IF(AE300&gt;1, H300*BN300*100.0/(AG300*CG300), 0))*(BZ300+CA300)/1000.0</f>
        <v>0</v>
      </c>
      <c r="M300">
        <f>2.0/((1/O300-1/N300)+SIGN(O300)*SQRT((1/O300-1/N300)*(1/O300-1/N300) + 4*BO300/((BO300+1)*(BO300+1))*(2*1/O300*1/N300-1/N300*1/N300)))</f>
        <v>0</v>
      </c>
      <c r="N300">
        <f>IF(LEFT(BP300,1)&lt;&gt;"0",IF(LEFT(BP300,1)="1",3.0,BQ300),$D$5+$E$5*(CG300*BZ300/($K$5*1000))+$F$5*(CG300*BZ300/($K$5*1000))*MAX(MIN(BN300,$J$5),$I$5)*MAX(MIN(BN300,$J$5),$I$5)+$G$5*MAX(MIN(BN300,$J$5),$I$5)*(CG300*BZ300/($K$5*1000))+$H$5*(CG300*BZ300/($K$5*1000))*(CG300*BZ300/($K$5*1000)))</f>
        <v>0</v>
      </c>
      <c r="O300">
        <f>G300*(1000-(1000*0.61365*exp(17.502*S300/(240.97+S300))/(BZ300+CA300)+BU300)/2)/(1000*0.61365*exp(17.502*S300/(240.97+S300))/(BZ300+CA300)-BU300)</f>
        <v>0</v>
      </c>
      <c r="P300">
        <f>1/((BO300+1)/(M300/1.6)+1/(N300/1.37)) + BO300/((BO300+1)/(M300/1.6) + BO300/(N300/1.37))</f>
        <v>0</v>
      </c>
      <c r="Q300">
        <f>(BK300*BM300)</f>
        <v>0</v>
      </c>
      <c r="R300">
        <f>(CB300+(Q300+2*0.95*5.67E-8*(((CB300+$B$7)+273)^4-(CB300+273)^4)-44100*G300)/(1.84*29.3*N300+8*0.95*5.67E-8*(CB300+273)^3))</f>
        <v>0</v>
      </c>
      <c r="S300">
        <f>($C$7*CC300+$D$7*CD300+$E$7*R300)</f>
        <v>0</v>
      </c>
      <c r="T300">
        <f>0.61365*exp(17.502*S300/(240.97+S300))</f>
        <v>0</v>
      </c>
      <c r="U300">
        <f>(V300/W300*100)</f>
        <v>0</v>
      </c>
      <c r="V300">
        <f>BU300*(BZ300+CA300)/1000</f>
        <v>0</v>
      </c>
      <c r="W300">
        <f>0.61365*exp(17.502*CB300/(240.97+CB300))</f>
        <v>0</v>
      </c>
      <c r="X300">
        <f>(T300-BU300*(BZ300+CA300)/1000)</f>
        <v>0</v>
      </c>
      <c r="Y300">
        <f>(-G300*44100)</f>
        <v>0</v>
      </c>
      <c r="Z300">
        <f>2*29.3*N300*0.92*(CB300-S300)</f>
        <v>0</v>
      </c>
      <c r="AA300">
        <f>2*0.95*5.67E-8*(((CB300+$B$7)+273)^4-(S300+273)^4)</f>
        <v>0</v>
      </c>
      <c r="AB300">
        <f>Q300+AA300+Y300+Z300</f>
        <v>0</v>
      </c>
      <c r="AC300">
        <v>0</v>
      </c>
      <c r="AD300">
        <v>0</v>
      </c>
      <c r="AE300">
        <f>IF(AC300*$H$13&gt;=AG300,1.0,(AG300/(AG300-AC300*$H$13)))</f>
        <v>0</v>
      </c>
      <c r="AF300">
        <f>(AE300-1)*100</f>
        <v>0</v>
      </c>
      <c r="AG300">
        <f>MAX(0,($B$13+$C$13*CG300)/(1+$D$13*CG300)*BZ300/(CB300+273)*$E$13)</f>
        <v>0</v>
      </c>
      <c r="AH300" t="s">
        <v>271</v>
      </c>
      <c r="AI300" t="s">
        <v>271</v>
      </c>
      <c r="AJ300">
        <v>0</v>
      </c>
      <c r="AK300">
        <v>0</v>
      </c>
      <c r="AL300">
        <f>AK300-AJ300</f>
        <v>0</v>
      </c>
      <c r="AM300">
        <f>AL300/AK300</f>
        <v>0</v>
      </c>
      <c r="AN300">
        <v>0</v>
      </c>
      <c r="AO300" t="s">
        <v>271</v>
      </c>
      <c r="AP300" t="s">
        <v>271</v>
      </c>
      <c r="AQ300">
        <v>0</v>
      </c>
      <c r="AR300">
        <v>0</v>
      </c>
      <c r="AS300">
        <f>1-AQ300/AR300</f>
        <v>0</v>
      </c>
      <c r="AT300">
        <v>0.5</v>
      </c>
      <c r="AU300">
        <f>BK300</f>
        <v>0</v>
      </c>
      <c r="AV300">
        <f>H300</f>
        <v>0</v>
      </c>
      <c r="AW300">
        <f>AS300*AT300*AU300</f>
        <v>0</v>
      </c>
      <c r="AX300">
        <f>BC300/AR300</f>
        <v>0</v>
      </c>
      <c r="AY300">
        <f>(AV300-AN300)/AU300</f>
        <v>0</v>
      </c>
      <c r="AZ300">
        <f>(AK300-AR300)/AR300</f>
        <v>0</v>
      </c>
      <c r="BA300" t="s">
        <v>271</v>
      </c>
      <c r="BB300">
        <v>0</v>
      </c>
      <c r="BC300">
        <f>AR300-BB300</f>
        <v>0</v>
      </c>
      <c r="BD300">
        <f>(AR300-AQ300)/(AR300-BB300)</f>
        <v>0</v>
      </c>
      <c r="BE300">
        <f>(AK300-AR300)/(AK300-BB300)</f>
        <v>0</v>
      </c>
      <c r="BF300">
        <f>(AR300-AQ300)/(AR300-AJ300)</f>
        <v>0</v>
      </c>
      <c r="BG300">
        <f>(AK300-AR300)/(AK300-AJ300)</f>
        <v>0</v>
      </c>
      <c r="BH300">
        <f>(BD300*BB300/AQ300)</f>
        <v>0</v>
      </c>
      <c r="BI300">
        <f>(1-BH300)</f>
        <v>0</v>
      </c>
      <c r="BJ300">
        <f>$B$11*CH300+$C$11*CI300+$F$11*CJ300*(1-CM300)</f>
        <v>0</v>
      </c>
      <c r="BK300">
        <f>BJ300*BL300</f>
        <v>0</v>
      </c>
      <c r="BL300">
        <f>($B$11*$D$9+$C$11*$D$9+$F$11*((CW300+CO300)/MAX(CW300+CO300+CX300, 0.1)*$I$9+CX300/MAX(CW300+CO300+CX300, 0.1)*$J$9))/($B$11+$C$11+$F$11)</f>
        <v>0</v>
      </c>
      <c r="BM300">
        <f>($B$11*$K$9+$C$11*$K$9+$F$11*((CW300+CO300)/MAX(CW300+CO300+CX300, 0.1)*$P$9+CX300/MAX(CW300+CO300+CX300, 0.1)*$Q$9))/($B$11+$C$11+$F$11)</f>
        <v>0</v>
      </c>
      <c r="BN300">
        <v>6</v>
      </c>
      <c r="BO300">
        <v>0.5</v>
      </c>
      <c r="BP300" t="s">
        <v>272</v>
      </c>
      <c r="BQ300">
        <v>2</v>
      </c>
      <c r="BR300">
        <v>1604418794.6</v>
      </c>
      <c r="BS300">
        <v>897.712</v>
      </c>
      <c r="BT300">
        <v>949.458</v>
      </c>
      <c r="BU300">
        <v>21.6493</v>
      </c>
      <c r="BV300">
        <v>19.9503</v>
      </c>
      <c r="BW300">
        <v>897.558</v>
      </c>
      <c r="BX300">
        <v>21.3225</v>
      </c>
      <c r="BY300">
        <v>499.978</v>
      </c>
      <c r="BZ300">
        <v>100.527</v>
      </c>
      <c r="CA300">
        <v>0.100101</v>
      </c>
      <c r="CB300">
        <v>25.1595</v>
      </c>
      <c r="CC300">
        <v>24.9863</v>
      </c>
      <c r="CD300">
        <v>999.9</v>
      </c>
      <c r="CE300">
        <v>0</v>
      </c>
      <c r="CF300">
        <v>0</v>
      </c>
      <c r="CG300">
        <v>9983.75</v>
      </c>
      <c r="CH300">
        <v>0</v>
      </c>
      <c r="CI300">
        <v>1.06395</v>
      </c>
      <c r="CJ300">
        <v>1200.06</v>
      </c>
      <c r="CK300">
        <v>0.967003</v>
      </c>
      <c r="CL300">
        <v>0.0329973</v>
      </c>
      <c r="CM300">
        <v>0</v>
      </c>
      <c r="CN300">
        <v>2.5639</v>
      </c>
      <c r="CO300">
        <v>0</v>
      </c>
      <c r="CP300">
        <v>10347.4</v>
      </c>
      <c r="CQ300">
        <v>11402</v>
      </c>
      <c r="CR300">
        <v>38</v>
      </c>
      <c r="CS300">
        <v>41.125</v>
      </c>
      <c r="CT300">
        <v>39.5</v>
      </c>
      <c r="CU300">
        <v>39.812</v>
      </c>
      <c r="CV300">
        <v>38.312</v>
      </c>
      <c r="CW300">
        <v>1160.46</v>
      </c>
      <c r="CX300">
        <v>39.6</v>
      </c>
      <c r="CY300">
        <v>0</v>
      </c>
      <c r="CZ300">
        <v>1604418794.3</v>
      </c>
      <c r="DA300">
        <v>0</v>
      </c>
      <c r="DB300">
        <v>2.617644</v>
      </c>
      <c r="DC300">
        <v>0.694961552902863</v>
      </c>
      <c r="DD300">
        <v>253.338461931997</v>
      </c>
      <c r="DE300">
        <v>10316.94</v>
      </c>
      <c r="DF300">
        <v>15</v>
      </c>
      <c r="DG300">
        <v>1604417947.1</v>
      </c>
      <c r="DH300" t="s">
        <v>273</v>
      </c>
      <c r="DI300">
        <v>1604417940.1</v>
      </c>
      <c r="DJ300">
        <v>1604417947.1</v>
      </c>
      <c r="DK300">
        <v>1</v>
      </c>
      <c r="DL300">
        <v>-0.134</v>
      </c>
      <c r="DM300">
        <v>0.013</v>
      </c>
      <c r="DN300">
        <v>0.037</v>
      </c>
      <c r="DO300">
        <v>0.31</v>
      </c>
      <c r="DP300">
        <v>420</v>
      </c>
      <c r="DQ300">
        <v>20</v>
      </c>
      <c r="DR300">
        <v>0.08</v>
      </c>
      <c r="DS300">
        <v>0.06</v>
      </c>
      <c r="DT300">
        <v>0</v>
      </c>
      <c r="DU300">
        <v>0</v>
      </c>
      <c r="DV300" t="s">
        <v>274</v>
      </c>
      <c r="DW300">
        <v>100</v>
      </c>
      <c r="DX300">
        <v>100</v>
      </c>
      <c r="DY300">
        <v>0.154</v>
      </c>
      <c r="DZ300">
        <v>0.3268</v>
      </c>
      <c r="EA300">
        <v>-0.278027610152098</v>
      </c>
      <c r="EB300">
        <v>0.00106189765250334</v>
      </c>
      <c r="EC300">
        <v>-8.23004791133579e-07</v>
      </c>
      <c r="ED300">
        <v>1.95222372915411e-10</v>
      </c>
      <c r="EE300">
        <v>0.0605696754882689</v>
      </c>
      <c r="EF300">
        <v>0.0242991256848972</v>
      </c>
      <c r="EG300">
        <v>-0.00102667963148939</v>
      </c>
      <c r="EH300">
        <v>2.21636158600722e-05</v>
      </c>
      <c r="EI300">
        <v>2</v>
      </c>
      <c r="EJ300">
        <v>2037</v>
      </c>
      <c r="EK300">
        <v>1</v>
      </c>
      <c r="EL300">
        <v>24</v>
      </c>
      <c r="EM300">
        <v>14.2</v>
      </c>
      <c r="EN300">
        <v>14.1</v>
      </c>
      <c r="EO300">
        <v>2</v>
      </c>
      <c r="EP300">
        <v>511.52</v>
      </c>
      <c r="EQ300">
        <v>528.686</v>
      </c>
      <c r="ER300">
        <v>22.82</v>
      </c>
      <c r="ES300">
        <v>25.3699</v>
      </c>
      <c r="ET300">
        <v>29.9998</v>
      </c>
      <c r="EU300">
        <v>25.2589</v>
      </c>
      <c r="EV300">
        <v>25.2277</v>
      </c>
      <c r="EW300">
        <v>40.6196</v>
      </c>
      <c r="EX300">
        <v>26.8481</v>
      </c>
      <c r="EY300">
        <v>100</v>
      </c>
      <c r="EZ300">
        <v>22.8227</v>
      </c>
      <c r="FA300">
        <v>960.74</v>
      </c>
      <c r="FB300">
        <v>20</v>
      </c>
      <c r="FC300">
        <v>102.337</v>
      </c>
      <c r="FD300">
        <v>102.116</v>
      </c>
    </row>
    <row r="301" spans="1:160">
      <c r="A301">
        <v>285</v>
      </c>
      <c r="B301">
        <v>1604418796.6</v>
      </c>
      <c r="C301">
        <v>567.5</v>
      </c>
      <c r="D301" t="s">
        <v>841</v>
      </c>
      <c r="E301" t="s">
        <v>842</v>
      </c>
      <c r="F301">
        <v>1604418796.6</v>
      </c>
      <c r="G301">
        <f>BY301*AE301*(BU301-BV301)/(100*BN301*(1000-AE301*BU301))</f>
        <v>0</v>
      </c>
      <c r="H301">
        <f>BY301*AE301*(BT301-BS301*(1000-AE301*BV301)/(1000-AE301*BU301))/(100*BN301)</f>
        <v>0</v>
      </c>
      <c r="I301">
        <f>BS301 - IF(AE301&gt;1, H301*BN301*100.0/(AG301*CG301), 0)</f>
        <v>0</v>
      </c>
      <c r="J301">
        <f>((P301-G301/2)*I301-H301)/(P301+G301/2)</f>
        <v>0</v>
      </c>
      <c r="K301">
        <f>J301*(BZ301+CA301)/1000.0</f>
        <v>0</v>
      </c>
      <c r="L301">
        <f>(BS301 - IF(AE301&gt;1, H301*BN301*100.0/(AG301*CG301), 0))*(BZ301+CA301)/1000.0</f>
        <v>0</v>
      </c>
      <c r="M301">
        <f>2.0/((1/O301-1/N301)+SIGN(O301)*SQRT((1/O301-1/N301)*(1/O301-1/N301) + 4*BO301/((BO301+1)*(BO301+1))*(2*1/O301*1/N301-1/N301*1/N301)))</f>
        <v>0</v>
      </c>
      <c r="N301">
        <f>IF(LEFT(BP301,1)&lt;&gt;"0",IF(LEFT(BP301,1)="1",3.0,BQ301),$D$5+$E$5*(CG301*BZ301/($K$5*1000))+$F$5*(CG301*BZ301/($K$5*1000))*MAX(MIN(BN301,$J$5),$I$5)*MAX(MIN(BN301,$J$5),$I$5)+$G$5*MAX(MIN(BN301,$J$5),$I$5)*(CG301*BZ301/($K$5*1000))+$H$5*(CG301*BZ301/($K$5*1000))*(CG301*BZ301/($K$5*1000)))</f>
        <v>0</v>
      </c>
      <c r="O301">
        <f>G301*(1000-(1000*0.61365*exp(17.502*S301/(240.97+S301))/(BZ301+CA301)+BU301)/2)/(1000*0.61365*exp(17.502*S301/(240.97+S301))/(BZ301+CA301)-BU301)</f>
        <v>0</v>
      </c>
      <c r="P301">
        <f>1/((BO301+1)/(M301/1.6)+1/(N301/1.37)) + BO301/((BO301+1)/(M301/1.6) + BO301/(N301/1.37))</f>
        <v>0</v>
      </c>
      <c r="Q301">
        <f>(BK301*BM301)</f>
        <v>0</v>
      </c>
      <c r="R301">
        <f>(CB301+(Q301+2*0.95*5.67E-8*(((CB301+$B$7)+273)^4-(CB301+273)^4)-44100*G301)/(1.84*29.3*N301+8*0.95*5.67E-8*(CB301+273)^3))</f>
        <v>0</v>
      </c>
      <c r="S301">
        <f>($C$7*CC301+$D$7*CD301+$E$7*R301)</f>
        <v>0</v>
      </c>
      <c r="T301">
        <f>0.61365*exp(17.502*S301/(240.97+S301))</f>
        <v>0</v>
      </c>
      <c r="U301">
        <f>(V301/W301*100)</f>
        <v>0</v>
      </c>
      <c r="V301">
        <f>BU301*(BZ301+CA301)/1000</f>
        <v>0</v>
      </c>
      <c r="W301">
        <f>0.61365*exp(17.502*CB301/(240.97+CB301))</f>
        <v>0</v>
      </c>
      <c r="X301">
        <f>(T301-BU301*(BZ301+CA301)/1000)</f>
        <v>0</v>
      </c>
      <c r="Y301">
        <f>(-G301*44100)</f>
        <v>0</v>
      </c>
      <c r="Z301">
        <f>2*29.3*N301*0.92*(CB301-S301)</f>
        <v>0</v>
      </c>
      <c r="AA301">
        <f>2*0.95*5.67E-8*(((CB301+$B$7)+273)^4-(S301+273)^4)</f>
        <v>0</v>
      </c>
      <c r="AB301">
        <f>Q301+AA301+Y301+Z301</f>
        <v>0</v>
      </c>
      <c r="AC301">
        <v>0</v>
      </c>
      <c r="AD301">
        <v>0</v>
      </c>
      <c r="AE301">
        <f>IF(AC301*$H$13&gt;=AG301,1.0,(AG301/(AG301-AC301*$H$13)))</f>
        <v>0</v>
      </c>
      <c r="AF301">
        <f>(AE301-1)*100</f>
        <v>0</v>
      </c>
      <c r="AG301">
        <f>MAX(0,($B$13+$C$13*CG301)/(1+$D$13*CG301)*BZ301/(CB301+273)*$E$13)</f>
        <v>0</v>
      </c>
      <c r="AH301" t="s">
        <v>271</v>
      </c>
      <c r="AI301" t="s">
        <v>271</v>
      </c>
      <c r="AJ301">
        <v>0</v>
      </c>
      <c r="AK301">
        <v>0</v>
      </c>
      <c r="AL301">
        <f>AK301-AJ301</f>
        <v>0</v>
      </c>
      <c r="AM301">
        <f>AL301/AK301</f>
        <v>0</v>
      </c>
      <c r="AN301">
        <v>0</v>
      </c>
      <c r="AO301" t="s">
        <v>271</v>
      </c>
      <c r="AP301" t="s">
        <v>271</v>
      </c>
      <c r="AQ301">
        <v>0</v>
      </c>
      <c r="AR301">
        <v>0</v>
      </c>
      <c r="AS301">
        <f>1-AQ301/AR301</f>
        <v>0</v>
      </c>
      <c r="AT301">
        <v>0.5</v>
      </c>
      <c r="AU301">
        <f>BK301</f>
        <v>0</v>
      </c>
      <c r="AV301">
        <f>H301</f>
        <v>0</v>
      </c>
      <c r="AW301">
        <f>AS301*AT301*AU301</f>
        <v>0</v>
      </c>
      <c r="AX301">
        <f>BC301/AR301</f>
        <v>0</v>
      </c>
      <c r="AY301">
        <f>(AV301-AN301)/AU301</f>
        <v>0</v>
      </c>
      <c r="AZ301">
        <f>(AK301-AR301)/AR301</f>
        <v>0</v>
      </c>
      <c r="BA301" t="s">
        <v>271</v>
      </c>
      <c r="BB301">
        <v>0</v>
      </c>
      <c r="BC301">
        <f>AR301-BB301</f>
        <v>0</v>
      </c>
      <c r="BD301">
        <f>(AR301-AQ301)/(AR301-BB301)</f>
        <v>0</v>
      </c>
      <c r="BE301">
        <f>(AK301-AR301)/(AK301-BB301)</f>
        <v>0</v>
      </c>
      <c r="BF301">
        <f>(AR301-AQ301)/(AR301-AJ301)</f>
        <v>0</v>
      </c>
      <c r="BG301">
        <f>(AK301-AR301)/(AK301-AJ301)</f>
        <v>0</v>
      </c>
      <c r="BH301">
        <f>(BD301*BB301/AQ301)</f>
        <v>0</v>
      </c>
      <c r="BI301">
        <f>(1-BH301)</f>
        <v>0</v>
      </c>
      <c r="BJ301">
        <f>$B$11*CH301+$C$11*CI301+$F$11*CJ301*(1-CM301)</f>
        <v>0</v>
      </c>
      <c r="BK301">
        <f>BJ301*BL301</f>
        <v>0</v>
      </c>
      <c r="BL301">
        <f>($B$11*$D$9+$C$11*$D$9+$F$11*((CW301+CO301)/MAX(CW301+CO301+CX301, 0.1)*$I$9+CX301/MAX(CW301+CO301+CX301, 0.1)*$J$9))/($B$11+$C$11+$F$11)</f>
        <v>0</v>
      </c>
      <c r="BM301">
        <f>($B$11*$K$9+$C$11*$K$9+$F$11*((CW301+CO301)/MAX(CW301+CO301+CX301, 0.1)*$P$9+CX301/MAX(CW301+CO301+CX301, 0.1)*$Q$9))/($B$11+$C$11+$F$11)</f>
        <v>0</v>
      </c>
      <c r="BN301">
        <v>6</v>
      </c>
      <c r="BO301">
        <v>0.5</v>
      </c>
      <c r="BP301" t="s">
        <v>272</v>
      </c>
      <c r="BQ301">
        <v>2</v>
      </c>
      <c r="BR301">
        <v>1604418796.6</v>
      </c>
      <c r="BS301">
        <v>900.935</v>
      </c>
      <c r="BT301">
        <v>952.826</v>
      </c>
      <c r="BU301">
        <v>21.6495</v>
      </c>
      <c r="BV301">
        <v>19.9498</v>
      </c>
      <c r="BW301">
        <v>900.782</v>
      </c>
      <c r="BX301">
        <v>21.3227</v>
      </c>
      <c r="BY301">
        <v>500.054</v>
      </c>
      <c r="BZ301">
        <v>100.527</v>
      </c>
      <c r="CA301">
        <v>0.100213</v>
      </c>
      <c r="CB301">
        <v>25.1589</v>
      </c>
      <c r="CC301">
        <v>24.9892</v>
      </c>
      <c r="CD301">
        <v>999.9</v>
      </c>
      <c r="CE301">
        <v>0</v>
      </c>
      <c r="CF301">
        <v>0</v>
      </c>
      <c r="CG301">
        <v>9982.5</v>
      </c>
      <c r="CH301">
        <v>0</v>
      </c>
      <c r="CI301">
        <v>1.06395</v>
      </c>
      <c r="CJ301">
        <v>1200.06</v>
      </c>
      <c r="CK301">
        <v>0.967003</v>
      </c>
      <c r="CL301">
        <v>0.0329973</v>
      </c>
      <c r="CM301">
        <v>0</v>
      </c>
      <c r="CN301">
        <v>2.793</v>
      </c>
      <c r="CO301">
        <v>0</v>
      </c>
      <c r="CP301">
        <v>10356.6</v>
      </c>
      <c r="CQ301">
        <v>11402</v>
      </c>
      <c r="CR301">
        <v>38</v>
      </c>
      <c r="CS301">
        <v>41.125</v>
      </c>
      <c r="CT301">
        <v>39.5</v>
      </c>
      <c r="CU301">
        <v>39.812</v>
      </c>
      <c r="CV301">
        <v>38.312</v>
      </c>
      <c r="CW301">
        <v>1160.46</v>
      </c>
      <c r="CX301">
        <v>39.6</v>
      </c>
      <c r="CY301">
        <v>0</v>
      </c>
      <c r="CZ301">
        <v>1604418796.7</v>
      </c>
      <c r="DA301">
        <v>0</v>
      </c>
      <c r="DB301">
        <v>2.593484</v>
      </c>
      <c r="DC301">
        <v>0.582646171151059</v>
      </c>
      <c r="DD301">
        <v>250.72307687233</v>
      </c>
      <c r="DE301">
        <v>10327.036</v>
      </c>
      <c r="DF301">
        <v>15</v>
      </c>
      <c r="DG301">
        <v>1604417947.1</v>
      </c>
      <c r="DH301" t="s">
        <v>273</v>
      </c>
      <c r="DI301">
        <v>1604417940.1</v>
      </c>
      <c r="DJ301">
        <v>1604417947.1</v>
      </c>
      <c r="DK301">
        <v>1</v>
      </c>
      <c r="DL301">
        <v>-0.134</v>
      </c>
      <c r="DM301">
        <v>0.013</v>
      </c>
      <c r="DN301">
        <v>0.037</v>
      </c>
      <c r="DO301">
        <v>0.31</v>
      </c>
      <c r="DP301">
        <v>420</v>
      </c>
      <c r="DQ301">
        <v>20</v>
      </c>
      <c r="DR301">
        <v>0.08</v>
      </c>
      <c r="DS301">
        <v>0.06</v>
      </c>
      <c r="DT301">
        <v>0</v>
      </c>
      <c r="DU301">
        <v>0</v>
      </c>
      <c r="DV301" t="s">
        <v>274</v>
      </c>
      <c r="DW301">
        <v>100</v>
      </c>
      <c r="DX301">
        <v>100</v>
      </c>
      <c r="DY301">
        <v>0.153</v>
      </c>
      <c r="DZ301">
        <v>0.3268</v>
      </c>
      <c r="EA301">
        <v>-0.278027610152098</v>
      </c>
      <c r="EB301">
        <v>0.00106189765250334</v>
      </c>
      <c r="EC301">
        <v>-8.23004791133579e-07</v>
      </c>
      <c r="ED301">
        <v>1.95222372915411e-10</v>
      </c>
      <c r="EE301">
        <v>0.0605696754882689</v>
      </c>
      <c r="EF301">
        <v>0.0242991256848972</v>
      </c>
      <c r="EG301">
        <v>-0.00102667963148939</v>
      </c>
      <c r="EH301">
        <v>2.21636158600722e-05</v>
      </c>
      <c r="EI301">
        <v>2</v>
      </c>
      <c r="EJ301">
        <v>2037</v>
      </c>
      <c r="EK301">
        <v>1</v>
      </c>
      <c r="EL301">
        <v>24</v>
      </c>
      <c r="EM301">
        <v>14.3</v>
      </c>
      <c r="EN301">
        <v>14.2</v>
      </c>
      <c r="EO301">
        <v>2</v>
      </c>
      <c r="EP301">
        <v>511.611</v>
      </c>
      <c r="EQ301">
        <v>528.64</v>
      </c>
      <c r="ER301">
        <v>22.8214</v>
      </c>
      <c r="ES301">
        <v>25.3688</v>
      </c>
      <c r="ET301">
        <v>29.9998</v>
      </c>
      <c r="EU301">
        <v>25.2579</v>
      </c>
      <c r="EV301">
        <v>25.227</v>
      </c>
      <c r="EW301">
        <v>40.6986</v>
      </c>
      <c r="EX301">
        <v>26.8481</v>
      </c>
      <c r="EY301">
        <v>100</v>
      </c>
      <c r="EZ301">
        <v>22.8227</v>
      </c>
      <c r="FA301">
        <v>965.77</v>
      </c>
      <c r="FB301">
        <v>20</v>
      </c>
      <c r="FC301">
        <v>102.339</v>
      </c>
      <c r="FD301">
        <v>102.117</v>
      </c>
    </row>
    <row r="302" spans="1:160">
      <c r="A302">
        <v>286</v>
      </c>
      <c r="B302">
        <v>1604418798.6</v>
      </c>
      <c r="C302">
        <v>569.5</v>
      </c>
      <c r="D302" t="s">
        <v>843</v>
      </c>
      <c r="E302" t="s">
        <v>844</v>
      </c>
      <c r="F302">
        <v>1604418798.6</v>
      </c>
      <c r="G302">
        <f>BY302*AE302*(BU302-BV302)/(100*BN302*(1000-AE302*BU302))</f>
        <v>0</v>
      </c>
      <c r="H302">
        <f>BY302*AE302*(BT302-BS302*(1000-AE302*BV302)/(1000-AE302*BU302))/(100*BN302)</f>
        <v>0</v>
      </c>
      <c r="I302">
        <f>BS302 - IF(AE302&gt;1, H302*BN302*100.0/(AG302*CG302), 0)</f>
        <v>0</v>
      </c>
      <c r="J302">
        <f>((P302-G302/2)*I302-H302)/(P302+G302/2)</f>
        <v>0</v>
      </c>
      <c r="K302">
        <f>J302*(BZ302+CA302)/1000.0</f>
        <v>0</v>
      </c>
      <c r="L302">
        <f>(BS302 - IF(AE302&gt;1, H302*BN302*100.0/(AG302*CG302), 0))*(BZ302+CA302)/1000.0</f>
        <v>0</v>
      </c>
      <c r="M302">
        <f>2.0/((1/O302-1/N302)+SIGN(O302)*SQRT((1/O302-1/N302)*(1/O302-1/N302) + 4*BO302/((BO302+1)*(BO302+1))*(2*1/O302*1/N302-1/N302*1/N302)))</f>
        <v>0</v>
      </c>
      <c r="N302">
        <f>IF(LEFT(BP302,1)&lt;&gt;"0",IF(LEFT(BP302,1)="1",3.0,BQ302),$D$5+$E$5*(CG302*BZ302/($K$5*1000))+$F$5*(CG302*BZ302/($K$5*1000))*MAX(MIN(BN302,$J$5),$I$5)*MAX(MIN(BN302,$J$5),$I$5)+$G$5*MAX(MIN(BN302,$J$5),$I$5)*(CG302*BZ302/($K$5*1000))+$H$5*(CG302*BZ302/($K$5*1000))*(CG302*BZ302/($K$5*1000)))</f>
        <v>0</v>
      </c>
      <c r="O302">
        <f>G302*(1000-(1000*0.61365*exp(17.502*S302/(240.97+S302))/(BZ302+CA302)+BU302)/2)/(1000*0.61365*exp(17.502*S302/(240.97+S302))/(BZ302+CA302)-BU302)</f>
        <v>0</v>
      </c>
      <c r="P302">
        <f>1/((BO302+1)/(M302/1.6)+1/(N302/1.37)) + BO302/((BO302+1)/(M302/1.6) + BO302/(N302/1.37))</f>
        <v>0</v>
      </c>
      <c r="Q302">
        <f>(BK302*BM302)</f>
        <v>0</v>
      </c>
      <c r="R302">
        <f>(CB302+(Q302+2*0.95*5.67E-8*(((CB302+$B$7)+273)^4-(CB302+273)^4)-44100*G302)/(1.84*29.3*N302+8*0.95*5.67E-8*(CB302+273)^3))</f>
        <v>0</v>
      </c>
      <c r="S302">
        <f>($C$7*CC302+$D$7*CD302+$E$7*R302)</f>
        <v>0</v>
      </c>
      <c r="T302">
        <f>0.61365*exp(17.502*S302/(240.97+S302))</f>
        <v>0</v>
      </c>
      <c r="U302">
        <f>(V302/W302*100)</f>
        <v>0</v>
      </c>
      <c r="V302">
        <f>BU302*(BZ302+CA302)/1000</f>
        <v>0</v>
      </c>
      <c r="W302">
        <f>0.61365*exp(17.502*CB302/(240.97+CB302))</f>
        <v>0</v>
      </c>
      <c r="X302">
        <f>(T302-BU302*(BZ302+CA302)/1000)</f>
        <v>0</v>
      </c>
      <c r="Y302">
        <f>(-G302*44100)</f>
        <v>0</v>
      </c>
      <c r="Z302">
        <f>2*29.3*N302*0.92*(CB302-S302)</f>
        <v>0</v>
      </c>
      <c r="AA302">
        <f>2*0.95*5.67E-8*(((CB302+$B$7)+273)^4-(S302+273)^4)</f>
        <v>0</v>
      </c>
      <c r="AB302">
        <f>Q302+AA302+Y302+Z302</f>
        <v>0</v>
      </c>
      <c r="AC302">
        <v>0</v>
      </c>
      <c r="AD302">
        <v>0</v>
      </c>
      <c r="AE302">
        <f>IF(AC302*$H$13&gt;=AG302,1.0,(AG302/(AG302-AC302*$H$13)))</f>
        <v>0</v>
      </c>
      <c r="AF302">
        <f>(AE302-1)*100</f>
        <v>0</v>
      </c>
      <c r="AG302">
        <f>MAX(0,($B$13+$C$13*CG302)/(1+$D$13*CG302)*BZ302/(CB302+273)*$E$13)</f>
        <v>0</v>
      </c>
      <c r="AH302" t="s">
        <v>271</v>
      </c>
      <c r="AI302" t="s">
        <v>271</v>
      </c>
      <c r="AJ302">
        <v>0</v>
      </c>
      <c r="AK302">
        <v>0</v>
      </c>
      <c r="AL302">
        <f>AK302-AJ302</f>
        <v>0</v>
      </c>
      <c r="AM302">
        <f>AL302/AK302</f>
        <v>0</v>
      </c>
      <c r="AN302">
        <v>0</v>
      </c>
      <c r="AO302" t="s">
        <v>271</v>
      </c>
      <c r="AP302" t="s">
        <v>271</v>
      </c>
      <c r="AQ302">
        <v>0</v>
      </c>
      <c r="AR302">
        <v>0</v>
      </c>
      <c r="AS302">
        <f>1-AQ302/AR302</f>
        <v>0</v>
      </c>
      <c r="AT302">
        <v>0.5</v>
      </c>
      <c r="AU302">
        <f>BK302</f>
        <v>0</v>
      </c>
      <c r="AV302">
        <f>H302</f>
        <v>0</v>
      </c>
      <c r="AW302">
        <f>AS302*AT302*AU302</f>
        <v>0</v>
      </c>
      <c r="AX302">
        <f>BC302/AR302</f>
        <v>0</v>
      </c>
      <c r="AY302">
        <f>(AV302-AN302)/AU302</f>
        <v>0</v>
      </c>
      <c r="AZ302">
        <f>(AK302-AR302)/AR302</f>
        <v>0</v>
      </c>
      <c r="BA302" t="s">
        <v>271</v>
      </c>
      <c r="BB302">
        <v>0</v>
      </c>
      <c r="BC302">
        <f>AR302-BB302</f>
        <v>0</v>
      </c>
      <c r="BD302">
        <f>(AR302-AQ302)/(AR302-BB302)</f>
        <v>0</v>
      </c>
      <c r="BE302">
        <f>(AK302-AR302)/(AK302-BB302)</f>
        <v>0</v>
      </c>
      <c r="BF302">
        <f>(AR302-AQ302)/(AR302-AJ302)</f>
        <v>0</v>
      </c>
      <c r="BG302">
        <f>(AK302-AR302)/(AK302-AJ302)</f>
        <v>0</v>
      </c>
      <c r="BH302">
        <f>(BD302*BB302/AQ302)</f>
        <v>0</v>
      </c>
      <c r="BI302">
        <f>(1-BH302)</f>
        <v>0</v>
      </c>
      <c r="BJ302">
        <f>$B$11*CH302+$C$11*CI302+$F$11*CJ302*(1-CM302)</f>
        <v>0</v>
      </c>
      <c r="BK302">
        <f>BJ302*BL302</f>
        <v>0</v>
      </c>
      <c r="BL302">
        <f>($B$11*$D$9+$C$11*$D$9+$F$11*((CW302+CO302)/MAX(CW302+CO302+CX302, 0.1)*$I$9+CX302/MAX(CW302+CO302+CX302, 0.1)*$J$9))/($B$11+$C$11+$F$11)</f>
        <v>0</v>
      </c>
      <c r="BM302">
        <f>($B$11*$K$9+$C$11*$K$9+$F$11*((CW302+CO302)/MAX(CW302+CO302+CX302, 0.1)*$P$9+CX302/MAX(CW302+CO302+CX302, 0.1)*$Q$9))/($B$11+$C$11+$F$11)</f>
        <v>0</v>
      </c>
      <c r="BN302">
        <v>6</v>
      </c>
      <c r="BO302">
        <v>0.5</v>
      </c>
      <c r="BP302" t="s">
        <v>272</v>
      </c>
      <c r="BQ302">
        <v>2</v>
      </c>
      <c r="BR302">
        <v>1604418798.6</v>
      </c>
      <c r="BS302">
        <v>904.094</v>
      </c>
      <c r="BT302">
        <v>956.227</v>
      </c>
      <c r="BU302">
        <v>21.6497</v>
      </c>
      <c r="BV302">
        <v>19.949</v>
      </c>
      <c r="BW302">
        <v>903.941</v>
      </c>
      <c r="BX302">
        <v>21.3229</v>
      </c>
      <c r="BY302">
        <v>500.081</v>
      </c>
      <c r="BZ302">
        <v>100.527</v>
      </c>
      <c r="CA302">
        <v>0.100132</v>
      </c>
      <c r="CB302">
        <v>25.1579</v>
      </c>
      <c r="CC302">
        <v>25.0009</v>
      </c>
      <c r="CD302">
        <v>999.9</v>
      </c>
      <c r="CE302">
        <v>0</v>
      </c>
      <c r="CF302">
        <v>0</v>
      </c>
      <c r="CG302">
        <v>9987.5</v>
      </c>
      <c r="CH302">
        <v>0</v>
      </c>
      <c r="CI302">
        <v>1.06395</v>
      </c>
      <c r="CJ302">
        <v>1200.07</v>
      </c>
      <c r="CK302">
        <v>0.967003</v>
      </c>
      <c r="CL302">
        <v>0.0329973</v>
      </c>
      <c r="CM302">
        <v>0</v>
      </c>
      <c r="CN302">
        <v>2.597</v>
      </c>
      <c r="CO302">
        <v>0</v>
      </c>
      <c r="CP302">
        <v>10363.3</v>
      </c>
      <c r="CQ302">
        <v>11402.1</v>
      </c>
      <c r="CR302">
        <v>38</v>
      </c>
      <c r="CS302">
        <v>41.125</v>
      </c>
      <c r="CT302">
        <v>39.5</v>
      </c>
      <c r="CU302">
        <v>39.812</v>
      </c>
      <c r="CV302">
        <v>38.312</v>
      </c>
      <c r="CW302">
        <v>1160.47</v>
      </c>
      <c r="CX302">
        <v>39.6</v>
      </c>
      <c r="CY302">
        <v>0</v>
      </c>
      <c r="CZ302">
        <v>1604418798.5</v>
      </c>
      <c r="DA302">
        <v>0</v>
      </c>
      <c r="DB302">
        <v>2.60844230769231</v>
      </c>
      <c r="DC302">
        <v>0.347135056074162</v>
      </c>
      <c r="DD302">
        <v>244.570939777093</v>
      </c>
      <c r="DE302">
        <v>10332.8653846154</v>
      </c>
      <c r="DF302">
        <v>15</v>
      </c>
      <c r="DG302">
        <v>1604417947.1</v>
      </c>
      <c r="DH302" t="s">
        <v>273</v>
      </c>
      <c r="DI302">
        <v>1604417940.1</v>
      </c>
      <c r="DJ302">
        <v>1604417947.1</v>
      </c>
      <c r="DK302">
        <v>1</v>
      </c>
      <c r="DL302">
        <v>-0.134</v>
      </c>
      <c r="DM302">
        <v>0.013</v>
      </c>
      <c r="DN302">
        <v>0.037</v>
      </c>
      <c r="DO302">
        <v>0.31</v>
      </c>
      <c r="DP302">
        <v>420</v>
      </c>
      <c r="DQ302">
        <v>20</v>
      </c>
      <c r="DR302">
        <v>0.08</v>
      </c>
      <c r="DS302">
        <v>0.06</v>
      </c>
      <c r="DT302">
        <v>0</v>
      </c>
      <c r="DU302">
        <v>0</v>
      </c>
      <c r="DV302" t="s">
        <v>274</v>
      </c>
      <c r="DW302">
        <v>100</v>
      </c>
      <c r="DX302">
        <v>100</v>
      </c>
      <c r="DY302">
        <v>0.153</v>
      </c>
      <c r="DZ302">
        <v>0.3268</v>
      </c>
      <c r="EA302">
        <v>-0.278027610152098</v>
      </c>
      <c r="EB302">
        <v>0.00106189765250334</v>
      </c>
      <c r="EC302">
        <v>-8.23004791133579e-07</v>
      </c>
      <c r="ED302">
        <v>1.95222372915411e-10</v>
      </c>
      <c r="EE302">
        <v>0.0605696754882689</v>
      </c>
      <c r="EF302">
        <v>0.0242991256848972</v>
      </c>
      <c r="EG302">
        <v>-0.00102667963148939</v>
      </c>
      <c r="EH302">
        <v>2.21636158600722e-05</v>
      </c>
      <c r="EI302">
        <v>2</v>
      </c>
      <c r="EJ302">
        <v>2037</v>
      </c>
      <c r="EK302">
        <v>1</v>
      </c>
      <c r="EL302">
        <v>24</v>
      </c>
      <c r="EM302">
        <v>14.3</v>
      </c>
      <c r="EN302">
        <v>14.2</v>
      </c>
      <c r="EO302">
        <v>2</v>
      </c>
      <c r="EP302">
        <v>511.505</v>
      </c>
      <c r="EQ302">
        <v>528.774</v>
      </c>
      <c r="ER302">
        <v>22.8231</v>
      </c>
      <c r="ES302">
        <v>25.3683</v>
      </c>
      <c r="ET302">
        <v>29.9999</v>
      </c>
      <c r="EU302">
        <v>25.2573</v>
      </c>
      <c r="EV302">
        <v>25.227</v>
      </c>
      <c r="EW302">
        <v>40.8421</v>
      </c>
      <c r="EX302">
        <v>26.8481</v>
      </c>
      <c r="EY302">
        <v>100</v>
      </c>
      <c r="EZ302">
        <v>22.8286</v>
      </c>
      <c r="FA302">
        <v>965.77</v>
      </c>
      <c r="FB302">
        <v>20</v>
      </c>
      <c r="FC302">
        <v>102.34</v>
      </c>
      <c r="FD302">
        <v>102.117</v>
      </c>
    </row>
    <row r="303" spans="1:160">
      <c r="A303">
        <v>287</v>
      </c>
      <c r="B303">
        <v>1604418800.6</v>
      </c>
      <c r="C303">
        <v>571.5</v>
      </c>
      <c r="D303" t="s">
        <v>845</v>
      </c>
      <c r="E303" t="s">
        <v>846</v>
      </c>
      <c r="F303">
        <v>1604418800.6</v>
      </c>
      <c r="G303">
        <f>BY303*AE303*(BU303-BV303)/(100*BN303*(1000-AE303*BU303))</f>
        <v>0</v>
      </c>
      <c r="H303">
        <f>BY303*AE303*(BT303-BS303*(1000-AE303*BV303)/(1000-AE303*BU303))/(100*BN303)</f>
        <v>0</v>
      </c>
      <c r="I303">
        <f>BS303 - IF(AE303&gt;1, H303*BN303*100.0/(AG303*CG303), 0)</f>
        <v>0</v>
      </c>
      <c r="J303">
        <f>((P303-G303/2)*I303-H303)/(P303+G303/2)</f>
        <v>0</v>
      </c>
      <c r="K303">
        <f>J303*(BZ303+CA303)/1000.0</f>
        <v>0</v>
      </c>
      <c r="L303">
        <f>(BS303 - IF(AE303&gt;1, H303*BN303*100.0/(AG303*CG303), 0))*(BZ303+CA303)/1000.0</f>
        <v>0</v>
      </c>
      <c r="M303">
        <f>2.0/((1/O303-1/N303)+SIGN(O303)*SQRT((1/O303-1/N303)*(1/O303-1/N303) + 4*BO303/((BO303+1)*(BO303+1))*(2*1/O303*1/N303-1/N303*1/N303)))</f>
        <v>0</v>
      </c>
      <c r="N303">
        <f>IF(LEFT(BP303,1)&lt;&gt;"0",IF(LEFT(BP303,1)="1",3.0,BQ303),$D$5+$E$5*(CG303*BZ303/($K$5*1000))+$F$5*(CG303*BZ303/($K$5*1000))*MAX(MIN(BN303,$J$5),$I$5)*MAX(MIN(BN303,$J$5),$I$5)+$G$5*MAX(MIN(BN303,$J$5),$I$5)*(CG303*BZ303/($K$5*1000))+$H$5*(CG303*BZ303/($K$5*1000))*(CG303*BZ303/($K$5*1000)))</f>
        <v>0</v>
      </c>
      <c r="O303">
        <f>G303*(1000-(1000*0.61365*exp(17.502*S303/(240.97+S303))/(BZ303+CA303)+BU303)/2)/(1000*0.61365*exp(17.502*S303/(240.97+S303))/(BZ303+CA303)-BU303)</f>
        <v>0</v>
      </c>
      <c r="P303">
        <f>1/((BO303+1)/(M303/1.6)+1/(N303/1.37)) + BO303/((BO303+1)/(M303/1.6) + BO303/(N303/1.37))</f>
        <v>0</v>
      </c>
      <c r="Q303">
        <f>(BK303*BM303)</f>
        <v>0</v>
      </c>
      <c r="R303">
        <f>(CB303+(Q303+2*0.95*5.67E-8*(((CB303+$B$7)+273)^4-(CB303+273)^4)-44100*G303)/(1.84*29.3*N303+8*0.95*5.67E-8*(CB303+273)^3))</f>
        <v>0</v>
      </c>
      <c r="S303">
        <f>($C$7*CC303+$D$7*CD303+$E$7*R303)</f>
        <v>0</v>
      </c>
      <c r="T303">
        <f>0.61365*exp(17.502*S303/(240.97+S303))</f>
        <v>0</v>
      </c>
      <c r="U303">
        <f>(V303/W303*100)</f>
        <v>0</v>
      </c>
      <c r="V303">
        <f>BU303*(BZ303+CA303)/1000</f>
        <v>0</v>
      </c>
      <c r="W303">
        <f>0.61365*exp(17.502*CB303/(240.97+CB303))</f>
        <v>0</v>
      </c>
      <c r="X303">
        <f>(T303-BU303*(BZ303+CA303)/1000)</f>
        <v>0</v>
      </c>
      <c r="Y303">
        <f>(-G303*44100)</f>
        <v>0</v>
      </c>
      <c r="Z303">
        <f>2*29.3*N303*0.92*(CB303-S303)</f>
        <v>0</v>
      </c>
      <c r="AA303">
        <f>2*0.95*5.67E-8*(((CB303+$B$7)+273)^4-(S303+273)^4)</f>
        <v>0</v>
      </c>
      <c r="AB303">
        <f>Q303+AA303+Y303+Z303</f>
        <v>0</v>
      </c>
      <c r="AC303">
        <v>0</v>
      </c>
      <c r="AD303">
        <v>0</v>
      </c>
      <c r="AE303">
        <f>IF(AC303*$H$13&gt;=AG303,1.0,(AG303/(AG303-AC303*$H$13)))</f>
        <v>0</v>
      </c>
      <c r="AF303">
        <f>(AE303-1)*100</f>
        <v>0</v>
      </c>
      <c r="AG303">
        <f>MAX(0,($B$13+$C$13*CG303)/(1+$D$13*CG303)*BZ303/(CB303+273)*$E$13)</f>
        <v>0</v>
      </c>
      <c r="AH303" t="s">
        <v>271</v>
      </c>
      <c r="AI303" t="s">
        <v>271</v>
      </c>
      <c r="AJ303">
        <v>0</v>
      </c>
      <c r="AK303">
        <v>0</v>
      </c>
      <c r="AL303">
        <f>AK303-AJ303</f>
        <v>0</v>
      </c>
      <c r="AM303">
        <f>AL303/AK303</f>
        <v>0</v>
      </c>
      <c r="AN303">
        <v>0</v>
      </c>
      <c r="AO303" t="s">
        <v>271</v>
      </c>
      <c r="AP303" t="s">
        <v>271</v>
      </c>
      <c r="AQ303">
        <v>0</v>
      </c>
      <c r="AR303">
        <v>0</v>
      </c>
      <c r="AS303">
        <f>1-AQ303/AR303</f>
        <v>0</v>
      </c>
      <c r="AT303">
        <v>0.5</v>
      </c>
      <c r="AU303">
        <f>BK303</f>
        <v>0</v>
      </c>
      <c r="AV303">
        <f>H303</f>
        <v>0</v>
      </c>
      <c r="AW303">
        <f>AS303*AT303*AU303</f>
        <v>0</v>
      </c>
      <c r="AX303">
        <f>BC303/AR303</f>
        <v>0</v>
      </c>
      <c r="AY303">
        <f>(AV303-AN303)/AU303</f>
        <v>0</v>
      </c>
      <c r="AZ303">
        <f>(AK303-AR303)/AR303</f>
        <v>0</v>
      </c>
      <c r="BA303" t="s">
        <v>271</v>
      </c>
      <c r="BB303">
        <v>0</v>
      </c>
      <c r="BC303">
        <f>AR303-BB303</f>
        <v>0</v>
      </c>
      <c r="BD303">
        <f>(AR303-AQ303)/(AR303-BB303)</f>
        <v>0</v>
      </c>
      <c r="BE303">
        <f>(AK303-AR303)/(AK303-BB303)</f>
        <v>0</v>
      </c>
      <c r="BF303">
        <f>(AR303-AQ303)/(AR303-AJ303)</f>
        <v>0</v>
      </c>
      <c r="BG303">
        <f>(AK303-AR303)/(AK303-AJ303)</f>
        <v>0</v>
      </c>
      <c r="BH303">
        <f>(BD303*BB303/AQ303)</f>
        <v>0</v>
      </c>
      <c r="BI303">
        <f>(1-BH303)</f>
        <v>0</v>
      </c>
      <c r="BJ303">
        <f>$B$11*CH303+$C$11*CI303+$F$11*CJ303*(1-CM303)</f>
        <v>0</v>
      </c>
      <c r="BK303">
        <f>BJ303*BL303</f>
        <v>0</v>
      </c>
      <c r="BL303">
        <f>($B$11*$D$9+$C$11*$D$9+$F$11*((CW303+CO303)/MAX(CW303+CO303+CX303, 0.1)*$I$9+CX303/MAX(CW303+CO303+CX303, 0.1)*$J$9))/($B$11+$C$11+$F$11)</f>
        <v>0</v>
      </c>
      <c r="BM303">
        <f>($B$11*$K$9+$C$11*$K$9+$F$11*((CW303+CO303)/MAX(CW303+CO303+CX303, 0.1)*$P$9+CX303/MAX(CW303+CO303+CX303, 0.1)*$Q$9))/($B$11+$C$11+$F$11)</f>
        <v>0</v>
      </c>
      <c r="BN303">
        <v>6</v>
      </c>
      <c r="BO303">
        <v>0.5</v>
      </c>
      <c r="BP303" t="s">
        <v>272</v>
      </c>
      <c r="BQ303">
        <v>2</v>
      </c>
      <c r="BR303">
        <v>1604418800.6</v>
      </c>
      <c r="BS303">
        <v>907.259</v>
      </c>
      <c r="BT303">
        <v>959.655</v>
      </c>
      <c r="BU303">
        <v>21.6486</v>
      </c>
      <c r="BV303">
        <v>19.9487</v>
      </c>
      <c r="BW303">
        <v>907.105</v>
      </c>
      <c r="BX303">
        <v>21.3219</v>
      </c>
      <c r="BY303">
        <v>499.956</v>
      </c>
      <c r="BZ303">
        <v>100.527</v>
      </c>
      <c r="CA303">
        <v>0.09954</v>
      </c>
      <c r="CB303">
        <v>25.1573</v>
      </c>
      <c r="CC303">
        <v>24.996</v>
      </c>
      <c r="CD303">
        <v>999.9</v>
      </c>
      <c r="CE303">
        <v>0</v>
      </c>
      <c r="CF303">
        <v>0</v>
      </c>
      <c r="CG303">
        <v>10017.5</v>
      </c>
      <c r="CH303">
        <v>0</v>
      </c>
      <c r="CI303">
        <v>1.06395</v>
      </c>
      <c r="CJ303">
        <v>1200.05</v>
      </c>
      <c r="CK303">
        <v>0.967003</v>
      </c>
      <c r="CL303">
        <v>0.0329973</v>
      </c>
      <c r="CM303">
        <v>0</v>
      </c>
      <c r="CN303">
        <v>2.5718</v>
      </c>
      <c r="CO303">
        <v>0</v>
      </c>
      <c r="CP303">
        <v>10369.9</v>
      </c>
      <c r="CQ303">
        <v>11401.9</v>
      </c>
      <c r="CR303">
        <v>38</v>
      </c>
      <c r="CS303">
        <v>41.125</v>
      </c>
      <c r="CT303">
        <v>39.437</v>
      </c>
      <c r="CU303">
        <v>39.812</v>
      </c>
      <c r="CV303">
        <v>38.312</v>
      </c>
      <c r="CW303">
        <v>1160.45</v>
      </c>
      <c r="CX303">
        <v>39.6</v>
      </c>
      <c r="CY303">
        <v>0</v>
      </c>
      <c r="CZ303">
        <v>1604418800.3</v>
      </c>
      <c r="DA303">
        <v>0</v>
      </c>
      <c r="DB303">
        <v>2.619292</v>
      </c>
      <c r="DC303">
        <v>-0.58376152177335</v>
      </c>
      <c r="DD303">
        <v>239.569231036881</v>
      </c>
      <c r="DE303">
        <v>10341.484</v>
      </c>
      <c r="DF303">
        <v>15</v>
      </c>
      <c r="DG303">
        <v>1604417947.1</v>
      </c>
      <c r="DH303" t="s">
        <v>273</v>
      </c>
      <c r="DI303">
        <v>1604417940.1</v>
      </c>
      <c r="DJ303">
        <v>1604417947.1</v>
      </c>
      <c r="DK303">
        <v>1</v>
      </c>
      <c r="DL303">
        <v>-0.134</v>
      </c>
      <c r="DM303">
        <v>0.013</v>
      </c>
      <c r="DN303">
        <v>0.037</v>
      </c>
      <c r="DO303">
        <v>0.31</v>
      </c>
      <c r="DP303">
        <v>420</v>
      </c>
      <c r="DQ303">
        <v>20</v>
      </c>
      <c r="DR303">
        <v>0.08</v>
      </c>
      <c r="DS303">
        <v>0.06</v>
      </c>
      <c r="DT303">
        <v>0</v>
      </c>
      <c r="DU303">
        <v>0</v>
      </c>
      <c r="DV303" t="s">
        <v>274</v>
      </c>
      <c r="DW303">
        <v>100</v>
      </c>
      <c r="DX303">
        <v>100</v>
      </c>
      <c r="DY303">
        <v>0.154</v>
      </c>
      <c r="DZ303">
        <v>0.3267</v>
      </c>
      <c r="EA303">
        <v>-0.278027610152098</v>
      </c>
      <c r="EB303">
        <v>0.00106189765250334</v>
      </c>
      <c r="EC303">
        <v>-8.23004791133579e-07</v>
      </c>
      <c r="ED303">
        <v>1.95222372915411e-10</v>
      </c>
      <c r="EE303">
        <v>0.0605696754882689</v>
      </c>
      <c r="EF303">
        <v>0.0242991256848972</v>
      </c>
      <c r="EG303">
        <v>-0.00102667963148939</v>
      </c>
      <c r="EH303">
        <v>2.21636158600722e-05</v>
      </c>
      <c r="EI303">
        <v>2</v>
      </c>
      <c r="EJ303">
        <v>2037</v>
      </c>
      <c r="EK303">
        <v>1</v>
      </c>
      <c r="EL303">
        <v>24</v>
      </c>
      <c r="EM303">
        <v>14.3</v>
      </c>
      <c r="EN303">
        <v>14.2</v>
      </c>
      <c r="EO303">
        <v>2</v>
      </c>
      <c r="EP303">
        <v>511.306</v>
      </c>
      <c r="EQ303">
        <v>528.886</v>
      </c>
      <c r="ER303">
        <v>22.8245</v>
      </c>
      <c r="ES303">
        <v>25.3677</v>
      </c>
      <c r="ET303">
        <v>29.9999</v>
      </c>
      <c r="EU303">
        <v>25.2573</v>
      </c>
      <c r="EV303">
        <v>25.2267</v>
      </c>
      <c r="EW303">
        <v>40.9722</v>
      </c>
      <c r="EX303">
        <v>26.8481</v>
      </c>
      <c r="EY303">
        <v>100</v>
      </c>
      <c r="EZ303">
        <v>22.8286</v>
      </c>
      <c r="FA303">
        <v>970.8</v>
      </c>
      <c r="FB303">
        <v>20</v>
      </c>
      <c r="FC303">
        <v>102.339</v>
      </c>
      <c r="FD303">
        <v>102.117</v>
      </c>
    </row>
    <row r="304" spans="1:160">
      <c r="A304">
        <v>288</v>
      </c>
      <c r="B304">
        <v>1604418802.6</v>
      </c>
      <c r="C304">
        <v>573.5</v>
      </c>
      <c r="D304" t="s">
        <v>847</v>
      </c>
      <c r="E304" t="s">
        <v>848</v>
      </c>
      <c r="F304">
        <v>1604418802.6</v>
      </c>
      <c r="G304">
        <f>BY304*AE304*(BU304-BV304)/(100*BN304*(1000-AE304*BU304))</f>
        <v>0</v>
      </c>
      <c r="H304">
        <f>BY304*AE304*(BT304-BS304*(1000-AE304*BV304)/(1000-AE304*BU304))/(100*BN304)</f>
        <v>0</v>
      </c>
      <c r="I304">
        <f>BS304 - IF(AE304&gt;1, H304*BN304*100.0/(AG304*CG304), 0)</f>
        <v>0</v>
      </c>
      <c r="J304">
        <f>((P304-G304/2)*I304-H304)/(P304+G304/2)</f>
        <v>0</v>
      </c>
      <c r="K304">
        <f>J304*(BZ304+CA304)/1000.0</f>
        <v>0</v>
      </c>
      <c r="L304">
        <f>(BS304 - IF(AE304&gt;1, H304*BN304*100.0/(AG304*CG304), 0))*(BZ304+CA304)/1000.0</f>
        <v>0</v>
      </c>
      <c r="M304">
        <f>2.0/((1/O304-1/N304)+SIGN(O304)*SQRT((1/O304-1/N304)*(1/O304-1/N304) + 4*BO304/((BO304+1)*(BO304+1))*(2*1/O304*1/N304-1/N304*1/N304)))</f>
        <v>0</v>
      </c>
      <c r="N304">
        <f>IF(LEFT(BP304,1)&lt;&gt;"0",IF(LEFT(BP304,1)="1",3.0,BQ304),$D$5+$E$5*(CG304*BZ304/($K$5*1000))+$F$5*(CG304*BZ304/($K$5*1000))*MAX(MIN(BN304,$J$5),$I$5)*MAX(MIN(BN304,$J$5),$I$5)+$G$5*MAX(MIN(BN304,$J$5),$I$5)*(CG304*BZ304/($K$5*1000))+$H$5*(CG304*BZ304/($K$5*1000))*(CG304*BZ304/($K$5*1000)))</f>
        <v>0</v>
      </c>
      <c r="O304">
        <f>G304*(1000-(1000*0.61365*exp(17.502*S304/(240.97+S304))/(BZ304+CA304)+BU304)/2)/(1000*0.61365*exp(17.502*S304/(240.97+S304))/(BZ304+CA304)-BU304)</f>
        <v>0</v>
      </c>
      <c r="P304">
        <f>1/((BO304+1)/(M304/1.6)+1/(N304/1.37)) + BO304/((BO304+1)/(M304/1.6) + BO304/(N304/1.37))</f>
        <v>0</v>
      </c>
      <c r="Q304">
        <f>(BK304*BM304)</f>
        <v>0</v>
      </c>
      <c r="R304">
        <f>(CB304+(Q304+2*0.95*5.67E-8*(((CB304+$B$7)+273)^4-(CB304+273)^4)-44100*G304)/(1.84*29.3*N304+8*0.95*5.67E-8*(CB304+273)^3))</f>
        <v>0</v>
      </c>
      <c r="S304">
        <f>($C$7*CC304+$D$7*CD304+$E$7*R304)</f>
        <v>0</v>
      </c>
      <c r="T304">
        <f>0.61365*exp(17.502*S304/(240.97+S304))</f>
        <v>0</v>
      </c>
      <c r="U304">
        <f>(V304/W304*100)</f>
        <v>0</v>
      </c>
      <c r="V304">
        <f>BU304*(BZ304+CA304)/1000</f>
        <v>0</v>
      </c>
      <c r="W304">
        <f>0.61365*exp(17.502*CB304/(240.97+CB304))</f>
        <v>0</v>
      </c>
      <c r="X304">
        <f>(T304-BU304*(BZ304+CA304)/1000)</f>
        <v>0</v>
      </c>
      <c r="Y304">
        <f>(-G304*44100)</f>
        <v>0</v>
      </c>
      <c r="Z304">
        <f>2*29.3*N304*0.92*(CB304-S304)</f>
        <v>0</v>
      </c>
      <c r="AA304">
        <f>2*0.95*5.67E-8*(((CB304+$B$7)+273)^4-(S304+273)^4)</f>
        <v>0</v>
      </c>
      <c r="AB304">
        <f>Q304+AA304+Y304+Z304</f>
        <v>0</v>
      </c>
      <c r="AC304">
        <v>0</v>
      </c>
      <c r="AD304">
        <v>0</v>
      </c>
      <c r="AE304">
        <f>IF(AC304*$H$13&gt;=AG304,1.0,(AG304/(AG304-AC304*$H$13)))</f>
        <v>0</v>
      </c>
      <c r="AF304">
        <f>(AE304-1)*100</f>
        <v>0</v>
      </c>
      <c r="AG304">
        <f>MAX(0,($B$13+$C$13*CG304)/(1+$D$13*CG304)*BZ304/(CB304+273)*$E$13)</f>
        <v>0</v>
      </c>
      <c r="AH304" t="s">
        <v>271</v>
      </c>
      <c r="AI304" t="s">
        <v>271</v>
      </c>
      <c r="AJ304">
        <v>0</v>
      </c>
      <c r="AK304">
        <v>0</v>
      </c>
      <c r="AL304">
        <f>AK304-AJ304</f>
        <v>0</v>
      </c>
      <c r="AM304">
        <f>AL304/AK304</f>
        <v>0</v>
      </c>
      <c r="AN304">
        <v>0</v>
      </c>
      <c r="AO304" t="s">
        <v>271</v>
      </c>
      <c r="AP304" t="s">
        <v>271</v>
      </c>
      <c r="AQ304">
        <v>0</v>
      </c>
      <c r="AR304">
        <v>0</v>
      </c>
      <c r="AS304">
        <f>1-AQ304/AR304</f>
        <v>0</v>
      </c>
      <c r="AT304">
        <v>0.5</v>
      </c>
      <c r="AU304">
        <f>BK304</f>
        <v>0</v>
      </c>
      <c r="AV304">
        <f>H304</f>
        <v>0</v>
      </c>
      <c r="AW304">
        <f>AS304*AT304*AU304</f>
        <v>0</v>
      </c>
      <c r="AX304">
        <f>BC304/AR304</f>
        <v>0</v>
      </c>
      <c r="AY304">
        <f>(AV304-AN304)/AU304</f>
        <v>0</v>
      </c>
      <c r="AZ304">
        <f>(AK304-AR304)/AR304</f>
        <v>0</v>
      </c>
      <c r="BA304" t="s">
        <v>271</v>
      </c>
      <c r="BB304">
        <v>0</v>
      </c>
      <c r="BC304">
        <f>AR304-BB304</f>
        <v>0</v>
      </c>
      <c r="BD304">
        <f>(AR304-AQ304)/(AR304-BB304)</f>
        <v>0</v>
      </c>
      <c r="BE304">
        <f>(AK304-AR304)/(AK304-BB304)</f>
        <v>0</v>
      </c>
      <c r="BF304">
        <f>(AR304-AQ304)/(AR304-AJ304)</f>
        <v>0</v>
      </c>
      <c r="BG304">
        <f>(AK304-AR304)/(AK304-AJ304)</f>
        <v>0</v>
      </c>
      <c r="BH304">
        <f>(BD304*BB304/AQ304)</f>
        <v>0</v>
      </c>
      <c r="BI304">
        <f>(1-BH304)</f>
        <v>0</v>
      </c>
      <c r="BJ304">
        <f>$B$11*CH304+$C$11*CI304+$F$11*CJ304*(1-CM304)</f>
        <v>0</v>
      </c>
      <c r="BK304">
        <f>BJ304*BL304</f>
        <v>0</v>
      </c>
      <c r="BL304">
        <f>($B$11*$D$9+$C$11*$D$9+$F$11*((CW304+CO304)/MAX(CW304+CO304+CX304, 0.1)*$I$9+CX304/MAX(CW304+CO304+CX304, 0.1)*$J$9))/($B$11+$C$11+$F$11)</f>
        <v>0</v>
      </c>
      <c r="BM304">
        <f>($B$11*$K$9+$C$11*$K$9+$F$11*((CW304+CO304)/MAX(CW304+CO304+CX304, 0.1)*$P$9+CX304/MAX(CW304+CO304+CX304, 0.1)*$Q$9))/($B$11+$C$11+$F$11)</f>
        <v>0</v>
      </c>
      <c r="BN304">
        <v>6</v>
      </c>
      <c r="BO304">
        <v>0.5</v>
      </c>
      <c r="BP304" t="s">
        <v>272</v>
      </c>
      <c r="BQ304">
        <v>2</v>
      </c>
      <c r="BR304">
        <v>1604418802.6</v>
      </c>
      <c r="BS304">
        <v>910.475</v>
      </c>
      <c r="BT304">
        <v>962.896</v>
      </c>
      <c r="BU304">
        <v>21.6477</v>
      </c>
      <c r="BV304">
        <v>19.9484</v>
      </c>
      <c r="BW304">
        <v>910.321</v>
      </c>
      <c r="BX304">
        <v>21.321</v>
      </c>
      <c r="BY304">
        <v>500.01</v>
      </c>
      <c r="BZ304">
        <v>100.527</v>
      </c>
      <c r="CA304">
        <v>0.0999629</v>
      </c>
      <c r="CB304">
        <v>25.1579</v>
      </c>
      <c r="CC304">
        <v>24.9948</v>
      </c>
      <c r="CD304">
        <v>999.9</v>
      </c>
      <c r="CE304">
        <v>0</v>
      </c>
      <c r="CF304">
        <v>0</v>
      </c>
      <c r="CG304">
        <v>10008.1</v>
      </c>
      <c r="CH304">
        <v>0</v>
      </c>
      <c r="CI304">
        <v>1.06395</v>
      </c>
      <c r="CJ304">
        <v>1200.06</v>
      </c>
      <c r="CK304">
        <v>0.967003</v>
      </c>
      <c r="CL304">
        <v>0.0329973</v>
      </c>
      <c r="CM304">
        <v>0</v>
      </c>
      <c r="CN304">
        <v>3.0451</v>
      </c>
      <c r="CO304">
        <v>0</v>
      </c>
      <c r="CP304">
        <v>10378.4</v>
      </c>
      <c r="CQ304">
        <v>11402</v>
      </c>
      <c r="CR304">
        <v>38</v>
      </c>
      <c r="CS304">
        <v>41.125</v>
      </c>
      <c r="CT304">
        <v>39.5</v>
      </c>
      <c r="CU304">
        <v>39.812</v>
      </c>
      <c r="CV304">
        <v>38.312</v>
      </c>
      <c r="CW304">
        <v>1160.46</v>
      </c>
      <c r="CX304">
        <v>39.6</v>
      </c>
      <c r="CY304">
        <v>0</v>
      </c>
      <c r="CZ304">
        <v>1604418802.7</v>
      </c>
      <c r="DA304">
        <v>0</v>
      </c>
      <c r="DB304">
        <v>2.633768</v>
      </c>
      <c r="DC304">
        <v>-0.208615364704379</v>
      </c>
      <c r="DD304">
        <v>229.169230714798</v>
      </c>
      <c r="DE304">
        <v>10350.952</v>
      </c>
      <c r="DF304">
        <v>15</v>
      </c>
      <c r="DG304">
        <v>1604417947.1</v>
      </c>
      <c r="DH304" t="s">
        <v>273</v>
      </c>
      <c r="DI304">
        <v>1604417940.1</v>
      </c>
      <c r="DJ304">
        <v>1604417947.1</v>
      </c>
      <c r="DK304">
        <v>1</v>
      </c>
      <c r="DL304">
        <v>-0.134</v>
      </c>
      <c r="DM304">
        <v>0.013</v>
      </c>
      <c r="DN304">
        <v>0.037</v>
      </c>
      <c r="DO304">
        <v>0.31</v>
      </c>
      <c r="DP304">
        <v>420</v>
      </c>
      <c r="DQ304">
        <v>20</v>
      </c>
      <c r="DR304">
        <v>0.08</v>
      </c>
      <c r="DS304">
        <v>0.06</v>
      </c>
      <c r="DT304">
        <v>0</v>
      </c>
      <c r="DU304">
        <v>0</v>
      </c>
      <c r="DV304" t="s">
        <v>274</v>
      </c>
      <c r="DW304">
        <v>100</v>
      </c>
      <c r="DX304">
        <v>100</v>
      </c>
      <c r="DY304">
        <v>0.154</v>
      </c>
      <c r="DZ304">
        <v>0.3267</v>
      </c>
      <c r="EA304">
        <v>-0.278027610152098</v>
      </c>
      <c r="EB304">
        <v>0.00106189765250334</v>
      </c>
      <c r="EC304">
        <v>-8.23004791133579e-07</v>
      </c>
      <c r="ED304">
        <v>1.95222372915411e-10</v>
      </c>
      <c r="EE304">
        <v>0.0605696754882689</v>
      </c>
      <c r="EF304">
        <v>0.0242991256848972</v>
      </c>
      <c r="EG304">
        <v>-0.00102667963148939</v>
      </c>
      <c r="EH304">
        <v>2.21636158600722e-05</v>
      </c>
      <c r="EI304">
        <v>2</v>
      </c>
      <c r="EJ304">
        <v>2037</v>
      </c>
      <c r="EK304">
        <v>1</v>
      </c>
      <c r="EL304">
        <v>24</v>
      </c>
      <c r="EM304">
        <v>14.4</v>
      </c>
      <c r="EN304">
        <v>14.3</v>
      </c>
      <c r="EO304">
        <v>2</v>
      </c>
      <c r="EP304">
        <v>511.412</v>
      </c>
      <c r="EQ304">
        <v>528.74</v>
      </c>
      <c r="ER304">
        <v>22.8268</v>
      </c>
      <c r="ES304">
        <v>25.3667</v>
      </c>
      <c r="ET304">
        <v>29.9999</v>
      </c>
      <c r="EU304">
        <v>25.2563</v>
      </c>
      <c r="EV304">
        <v>25.2256</v>
      </c>
      <c r="EW304">
        <v>41.0532</v>
      </c>
      <c r="EX304">
        <v>26.8481</v>
      </c>
      <c r="EY304">
        <v>100</v>
      </c>
      <c r="EZ304">
        <v>22.8286</v>
      </c>
      <c r="FA304">
        <v>975.82</v>
      </c>
      <c r="FB304">
        <v>20</v>
      </c>
      <c r="FC304">
        <v>102.34</v>
      </c>
      <c r="FD304">
        <v>102.117</v>
      </c>
    </row>
    <row r="305" spans="1:160">
      <c r="A305">
        <v>289</v>
      </c>
      <c r="B305">
        <v>1604418804.6</v>
      </c>
      <c r="C305">
        <v>575.5</v>
      </c>
      <c r="D305" t="s">
        <v>849</v>
      </c>
      <c r="E305" t="s">
        <v>850</v>
      </c>
      <c r="F305">
        <v>1604418804.6</v>
      </c>
      <c r="G305">
        <f>BY305*AE305*(BU305-BV305)/(100*BN305*(1000-AE305*BU305))</f>
        <v>0</v>
      </c>
      <c r="H305">
        <f>BY305*AE305*(BT305-BS305*(1000-AE305*BV305)/(1000-AE305*BU305))/(100*BN305)</f>
        <v>0</v>
      </c>
      <c r="I305">
        <f>BS305 - IF(AE305&gt;1, H305*BN305*100.0/(AG305*CG305), 0)</f>
        <v>0</v>
      </c>
      <c r="J305">
        <f>((P305-G305/2)*I305-H305)/(P305+G305/2)</f>
        <v>0</v>
      </c>
      <c r="K305">
        <f>J305*(BZ305+CA305)/1000.0</f>
        <v>0</v>
      </c>
      <c r="L305">
        <f>(BS305 - IF(AE305&gt;1, H305*BN305*100.0/(AG305*CG305), 0))*(BZ305+CA305)/1000.0</f>
        <v>0</v>
      </c>
      <c r="M305">
        <f>2.0/((1/O305-1/N305)+SIGN(O305)*SQRT((1/O305-1/N305)*(1/O305-1/N305) + 4*BO305/((BO305+1)*(BO305+1))*(2*1/O305*1/N305-1/N305*1/N305)))</f>
        <v>0</v>
      </c>
      <c r="N305">
        <f>IF(LEFT(BP305,1)&lt;&gt;"0",IF(LEFT(BP305,1)="1",3.0,BQ305),$D$5+$E$5*(CG305*BZ305/($K$5*1000))+$F$5*(CG305*BZ305/($K$5*1000))*MAX(MIN(BN305,$J$5),$I$5)*MAX(MIN(BN305,$J$5),$I$5)+$G$5*MAX(MIN(BN305,$J$5),$I$5)*(CG305*BZ305/($K$5*1000))+$H$5*(CG305*BZ305/($K$5*1000))*(CG305*BZ305/($K$5*1000)))</f>
        <v>0</v>
      </c>
      <c r="O305">
        <f>G305*(1000-(1000*0.61365*exp(17.502*S305/(240.97+S305))/(BZ305+CA305)+BU305)/2)/(1000*0.61365*exp(17.502*S305/(240.97+S305))/(BZ305+CA305)-BU305)</f>
        <v>0</v>
      </c>
      <c r="P305">
        <f>1/((BO305+1)/(M305/1.6)+1/(N305/1.37)) + BO305/((BO305+1)/(M305/1.6) + BO305/(N305/1.37))</f>
        <v>0</v>
      </c>
      <c r="Q305">
        <f>(BK305*BM305)</f>
        <v>0</v>
      </c>
      <c r="R305">
        <f>(CB305+(Q305+2*0.95*5.67E-8*(((CB305+$B$7)+273)^4-(CB305+273)^4)-44100*G305)/(1.84*29.3*N305+8*0.95*5.67E-8*(CB305+273)^3))</f>
        <v>0</v>
      </c>
      <c r="S305">
        <f>($C$7*CC305+$D$7*CD305+$E$7*R305)</f>
        <v>0</v>
      </c>
      <c r="T305">
        <f>0.61365*exp(17.502*S305/(240.97+S305))</f>
        <v>0</v>
      </c>
      <c r="U305">
        <f>(V305/W305*100)</f>
        <v>0</v>
      </c>
      <c r="V305">
        <f>BU305*(BZ305+CA305)/1000</f>
        <v>0</v>
      </c>
      <c r="W305">
        <f>0.61365*exp(17.502*CB305/(240.97+CB305))</f>
        <v>0</v>
      </c>
      <c r="X305">
        <f>(T305-BU305*(BZ305+CA305)/1000)</f>
        <v>0</v>
      </c>
      <c r="Y305">
        <f>(-G305*44100)</f>
        <v>0</v>
      </c>
      <c r="Z305">
        <f>2*29.3*N305*0.92*(CB305-S305)</f>
        <v>0</v>
      </c>
      <c r="AA305">
        <f>2*0.95*5.67E-8*(((CB305+$B$7)+273)^4-(S305+273)^4)</f>
        <v>0</v>
      </c>
      <c r="AB305">
        <f>Q305+AA305+Y305+Z305</f>
        <v>0</v>
      </c>
      <c r="AC305">
        <v>0</v>
      </c>
      <c r="AD305">
        <v>0</v>
      </c>
      <c r="AE305">
        <f>IF(AC305*$H$13&gt;=AG305,1.0,(AG305/(AG305-AC305*$H$13)))</f>
        <v>0</v>
      </c>
      <c r="AF305">
        <f>(AE305-1)*100</f>
        <v>0</v>
      </c>
      <c r="AG305">
        <f>MAX(0,($B$13+$C$13*CG305)/(1+$D$13*CG305)*BZ305/(CB305+273)*$E$13)</f>
        <v>0</v>
      </c>
      <c r="AH305" t="s">
        <v>271</v>
      </c>
      <c r="AI305" t="s">
        <v>271</v>
      </c>
      <c r="AJ305">
        <v>0</v>
      </c>
      <c r="AK305">
        <v>0</v>
      </c>
      <c r="AL305">
        <f>AK305-AJ305</f>
        <v>0</v>
      </c>
      <c r="AM305">
        <f>AL305/AK305</f>
        <v>0</v>
      </c>
      <c r="AN305">
        <v>0</v>
      </c>
      <c r="AO305" t="s">
        <v>271</v>
      </c>
      <c r="AP305" t="s">
        <v>271</v>
      </c>
      <c r="AQ305">
        <v>0</v>
      </c>
      <c r="AR305">
        <v>0</v>
      </c>
      <c r="AS305">
        <f>1-AQ305/AR305</f>
        <v>0</v>
      </c>
      <c r="AT305">
        <v>0.5</v>
      </c>
      <c r="AU305">
        <f>BK305</f>
        <v>0</v>
      </c>
      <c r="AV305">
        <f>H305</f>
        <v>0</v>
      </c>
      <c r="AW305">
        <f>AS305*AT305*AU305</f>
        <v>0</v>
      </c>
      <c r="AX305">
        <f>BC305/AR305</f>
        <v>0</v>
      </c>
      <c r="AY305">
        <f>(AV305-AN305)/AU305</f>
        <v>0</v>
      </c>
      <c r="AZ305">
        <f>(AK305-AR305)/AR305</f>
        <v>0</v>
      </c>
      <c r="BA305" t="s">
        <v>271</v>
      </c>
      <c r="BB305">
        <v>0</v>
      </c>
      <c r="BC305">
        <f>AR305-BB305</f>
        <v>0</v>
      </c>
      <c r="BD305">
        <f>(AR305-AQ305)/(AR305-BB305)</f>
        <v>0</v>
      </c>
      <c r="BE305">
        <f>(AK305-AR305)/(AK305-BB305)</f>
        <v>0</v>
      </c>
      <c r="BF305">
        <f>(AR305-AQ305)/(AR305-AJ305)</f>
        <v>0</v>
      </c>
      <c r="BG305">
        <f>(AK305-AR305)/(AK305-AJ305)</f>
        <v>0</v>
      </c>
      <c r="BH305">
        <f>(BD305*BB305/AQ305)</f>
        <v>0</v>
      </c>
      <c r="BI305">
        <f>(1-BH305)</f>
        <v>0</v>
      </c>
      <c r="BJ305">
        <f>$B$11*CH305+$C$11*CI305+$F$11*CJ305*(1-CM305)</f>
        <v>0</v>
      </c>
      <c r="BK305">
        <f>BJ305*BL305</f>
        <v>0</v>
      </c>
      <c r="BL305">
        <f>($B$11*$D$9+$C$11*$D$9+$F$11*((CW305+CO305)/MAX(CW305+CO305+CX305, 0.1)*$I$9+CX305/MAX(CW305+CO305+CX305, 0.1)*$J$9))/($B$11+$C$11+$F$11)</f>
        <v>0</v>
      </c>
      <c r="BM305">
        <f>($B$11*$K$9+$C$11*$K$9+$F$11*((CW305+CO305)/MAX(CW305+CO305+CX305, 0.1)*$P$9+CX305/MAX(CW305+CO305+CX305, 0.1)*$Q$9))/($B$11+$C$11+$F$11)</f>
        <v>0</v>
      </c>
      <c r="BN305">
        <v>6</v>
      </c>
      <c r="BO305">
        <v>0.5</v>
      </c>
      <c r="BP305" t="s">
        <v>272</v>
      </c>
      <c r="BQ305">
        <v>2</v>
      </c>
      <c r="BR305">
        <v>1604418804.6</v>
      </c>
      <c r="BS305">
        <v>913.732</v>
      </c>
      <c r="BT305">
        <v>966.207</v>
      </c>
      <c r="BU305">
        <v>21.6476</v>
      </c>
      <c r="BV305">
        <v>19.9477</v>
      </c>
      <c r="BW305">
        <v>913.578</v>
      </c>
      <c r="BX305">
        <v>21.3209</v>
      </c>
      <c r="BY305">
        <v>500.082</v>
      </c>
      <c r="BZ305">
        <v>100.526</v>
      </c>
      <c r="CA305">
        <v>0.100416</v>
      </c>
      <c r="CB305">
        <v>25.1621</v>
      </c>
      <c r="CC305">
        <v>24.9973</v>
      </c>
      <c r="CD305">
        <v>999.9</v>
      </c>
      <c r="CE305">
        <v>0</v>
      </c>
      <c r="CF305">
        <v>0</v>
      </c>
      <c r="CG305">
        <v>9965.62</v>
      </c>
      <c r="CH305">
        <v>0</v>
      </c>
      <c r="CI305">
        <v>1.06395</v>
      </c>
      <c r="CJ305">
        <v>1200.07</v>
      </c>
      <c r="CK305">
        <v>0.967003</v>
      </c>
      <c r="CL305">
        <v>0.0329973</v>
      </c>
      <c r="CM305">
        <v>0</v>
      </c>
      <c r="CN305">
        <v>2.5623</v>
      </c>
      <c r="CO305">
        <v>0</v>
      </c>
      <c r="CP305">
        <v>10385.4</v>
      </c>
      <c r="CQ305">
        <v>11402</v>
      </c>
      <c r="CR305">
        <v>38</v>
      </c>
      <c r="CS305">
        <v>41.125</v>
      </c>
      <c r="CT305">
        <v>39.5</v>
      </c>
      <c r="CU305">
        <v>39.812</v>
      </c>
      <c r="CV305">
        <v>38.312</v>
      </c>
      <c r="CW305">
        <v>1160.47</v>
      </c>
      <c r="CX305">
        <v>39.6</v>
      </c>
      <c r="CY305">
        <v>0</v>
      </c>
      <c r="CZ305">
        <v>1604418804.5</v>
      </c>
      <c r="DA305">
        <v>0</v>
      </c>
      <c r="DB305">
        <v>2.64531153846154</v>
      </c>
      <c r="DC305">
        <v>-0.12351792641849</v>
      </c>
      <c r="DD305">
        <v>229.353845788274</v>
      </c>
      <c r="DE305">
        <v>10356.7</v>
      </c>
      <c r="DF305">
        <v>15</v>
      </c>
      <c r="DG305">
        <v>1604417947.1</v>
      </c>
      <c r="DH305" t="s">
        <v>273</v>
      </c>
      <c r="DI305">
        <v>1604417940.1</v>
      </c>
      <c r="DJ305">
        <v>1604417947.1</v>
      </c>
      <c r="DK305">
        <v>1</v>
      </c>
      <c r="DL305">
        <v>-0.134</v>
      </c>
      <c r="DM305">
        <v>0.013</v>
      </c>
      <c r="DN305">
        <v>0.037</v>
      </c>
      <c r="DO305">
        <v>0.31</v>
      </c>
      <c r="DP305">
        <v>420</v>
      </c>
      <c r="DQ305">
        <v>20</v>
      </c>
      <c r="DR305">
        <v>0.08</v>
      </c>
      <c r="DS305">
        <v>0.06</v>
      </c>
      <c r="DT305">
        <v>0</v>
      </c>
      <c r="DU305">
        <v>0</v>
      </c>
      <c r="DV305" t="s">
        <v>274</v>
      </c>
      <c r="DW305">
        <v>100</v>
      </c>
      <c r="DX305">
        <v>100</v>
      </c>
      <c r="DY305">
        <v>0.154</v>
      </c>
      <c r="DZ305">
        <v>0.3267</v>
      </c>
      <c r="EA305">
        <v>-0.278027610152098</v>
      </c>
      <c r="EB305">
        <v>0.00106189765250334</v>
      </c>
      <c r="EC305">
        <v>-8.23004791133579e-07</v>
      </c>
      <c r="ED305">
        <v>1.95222372915411e-10</v>
      </c>
      <c r="EE305">
        <v>0.0605696754882689</v>
      </c>
      <c r="EF305">
        <v>0.0242991256848972</v>
      </c>
      <c r="EG305">
        <v>-0.00102667963148939</v>
      </c>
      <c r="EH305">
        <v>2.21636158600722e-05</v>
      </c>
      <c r="EI305">
        <v>2</v>
      </c>
      <c r="EJ305">
        <v>2037</v>
      </c>
      <c r="EK305">
        <v>1</v>
      </c>
      <c r="EL305">
        <v>24</v>
      </c>
      <c r="EM305">
        <v>14.4</v>
      </c>
      <c r="EN305">
        <v>14.3</v>
      </c>
      <c r="EO305">
        <v>2</v>
      </c>
      <c r="EP305">
        <v>511.488</v>
      </c>
      <c r="EQ305">
        <v>528.714</v>
      </c>
      <c r="ER305">
        <v>22.8294</v>
      </c>
      <c r="ES305">
        <v>25.3661</v>
      </c>
      <c r="ET305">
        <v>29.9999</v>
      </c>
      <c r="EU305">
        <v>25.2552</v>
      </c>
      <c r="EV305">
        <v>25.2249</v>
      </c>
      <c r="EW305">
        <v>41.198</v>
      </c>
      <c r="EX305">
        <v>26.8481</v>
      </c>
      <c r="EY305">
        <v>100</v>
      </c>
      <c r="EZ305">
        <v>22.8315</v>
      </c>
      <c r="FA305">
        <v>975.82</v>
      </c>
      <c r="FB305">
        <v>20</v>
      </c>
      <c r="FC305">
        <v>102.341</v>
      </c>
      <c r="FD305">
        <v>102.116</v>
      </c>
    </row>
    <row r="306" spans="1:160">
      <c r="A306">
        <v>290</v>
      </c>
      <c r="B306">
        <v>1604418806.6</v>
      </c>
      <c r="C306">
        <v>577.5</v>
      </c>
      <c r="D306" t="s">
        <v>851</v>
      </c>
      <c r="E306" t="s">
        <v>852</v>
      </c>
      <c r="F306">
        <v>1604418806.6</v>
      </c>
      <c r="G306">
        <f>BY306*AE306*(BU306-BV306)/(100*BN306*(1000-AE306*BU306))</f>
        <v>0</v>
      </c>
      <c r="H306">
        <f>BY306*AE306*(BT306-BS306*(1000-AE306*BV306)/(1000-AE306*BU306))/(100*BN306)</f>
        <v>0</v>
      </c>
      <c r="I306">
        <f>BS306 - IF(AE306&gt;1, H306*BN306*100.0/(AG306*CG306), 0)</f>
        <v>0</v>
      </c>
      <c r="J306">
        <f>((P306-G306/2)*I306-H306)/(P306+G306/2)</f>
        <v>0</v>
      </c>
      <c r="K306">
        <f>J306*(BZ306+CA306)/1000.0</f>
        <v>0</v>
      </c>
      <c r="L306">
        <f>(BS306 - IF(AE306&gt;1, H306*BN306*100.0/(AG306*CG306), 0))*(BZ306+CA306)/1000.0</f>
        <v>0</v>
      </c>
      <c r="M306">
        <f>2.0/((1/O306-1/N306)+SIGN(O306)*SQRT((1/O306-1/N306)*(1/O306-1/N306) + 4*BO306/((BO306+1)*(BO306+1))*(2*1/O306*1/N306-1/N306*1/N306)))</f>
        <v>0</v>
      </c>
      <c r="N306">
        <f>IF(LEFT(BP306,1)&lt;&gt;"0",IF(LEFT(BP306,1)="1",3.0,BQ306),$D$5+$E$5*(CG306*BZ306/($K$5*1000))+$F$5*(CG306*BZ306/($K$5*1000))*MAX(MIN(BN306,$J$5),$I$5)*MAX(MIN(BN306,$J$5),$I$5)+$G$5*MAX(MIN(BN306,$J$5),$I$5)*(CG306*BZ306/($K$5*1000))+$H$5*(CG306*BZ306/($K$5*1000))*(CG306*BZ306/($K$5*1000)))</f>
        <v>0</v>
      </c>
      <c r="O306">
        <f>G306*(1000-(1000*0.61365*exp(17.502*S306/(240.97+S306))/(BZ306+CA306)+BU306)/2)/(1000*0.61365*exp(17.502*S306/(240.97+S306))/(BZ306+CA306)-BU306)</f>
        <v>0</v>
      </c>
      <c r="P306">
        <f>1/((BO306+1)/(M306/1.6)+1/(N306/1.37)) + BO306/((BO306+1)/(M306/1.6) + BO306/(N306/1.37))</f>
        <v>0</v>
      </c>
      <c r="Q306">
        <f>(BK306*BM306)</f>
        <v>0</v>
      </c>
      <c r="R306">
        <f>(CB306+(Q306+2*0.95*5.67E-8*(((CB306+$B$7)+273)^4-(CB306+273)^4)-44100*G306)/(1.84*29.3*N306+8*0.95*5.67E-8*(CB306+273)^3))</f>
        <v>0</v>
      </c>
      <c r="S306">
        <f>($C$7*CC306+$D$7*CD306+$E$7*R306)</f>
        <v>0</v>
      </c>
      <c r="T306">
        <f>0.61365*exp(17.502*S306/(240.97+S306))</f>
        <v>0</v>
      </c>
      <c r="U306">
        <f>(V306/W306*100)</f>
        <v>0</v>
      </c>
      <c r="V306">
        <f>BU306*(BZ306+CA306)/1000</f>
        <v>0</v>
      </c>
      <c r="W306">
        <f>0.61365*exp(17.502*CB306/(240.97+CB306))</f>
        <v>0</v>
      </c>
      <c r="X306">
        <f>(T306-BU306*(BZ306+CA306)/1000)</f>
        <v>0</v>
      </c>
      <c r="Y306">
        <f>(-G306*44100)</f>
        <v>0</v>
      </c>
      <c r="Z306">
        <f>2*29.3*N306*0.92*(CB306-S306)</f>
        <v>0</v>
      </c>
      <c r="AA306">
        <f>2*0.95*5.67E-8*(((CB306+$B$7)+273)^4-(S306+273)^4)</f>
        <v>0</v>
      </c>
      <c r="AB306">
        <f>Q306+AA306+Y306+Z306</f>
        <v>0</v>
      </c>
      <c r="AC306">
        <v>0</v>
      </c>
      <c r="AD306">
        <v>0</v>
      </c>
      <c r="AE306">
        <f>IF(AC306*$H$13&gt;=AG306,1.0,(AG306/(AG306-AC306*$H$13)))</f>
        <v>0</v>
      </c>
      <c r="AF306">
        <f>(AE306-1)*100</f>
        <v>0</v>
      </c>
      <c r="AG306">
        <f>MAX(0,($B$13+$C$13*CG306)/(1+$D$13*CG306)*BZ306/(CB306+273)*$E$13)</f>
        <v>0</v>
      </c>
      <c r="AH306" t="s">
        <v>271</v>
      </c>
      <c r="AI306" t="s">
        <v>271</v>
      </c>
      <c r="AJ306">
        <v>0</v>
      </c>
      <c r="AK306">
        <v>0</v>
      </c>
      <c r="AL306">
        <f>AK306-AJ306</f>
        <v>0</v>
      </c>
      <c r="AM306">
        <f>AL306/AK306</f>
        <v>0</v>
      </c>
      <c r="AN306">
        <v>0</v>
      </c>
      <c r="AO306" t="s">
        <v>271</v>
      </c>
      <c r="AP306" t="s">
        <v>271</v>
      </c>
      <c r="AQ306">
        <v>0</v>
      </c>
      <c r="AR306">
        <v>0</v>
      </c>
      <c r="AS306">
        <f>1-AQ306/AR306</f>
        <v>0</v>
      </c>
      <c r="AT306">
        <v>0.5</v>
      </c>
      <c r="AU306">
        <f>BK306</f>
        <v>0</v>
      </c>
      <c r="AV306">
        <f>H306</f>
        <v>0</v>
      </c>
      <c r="AW306">
        <f>AS306*AT306*AU306</f>
        <v>0</v>
      </c>
      <c r="AX306">
        <f>BC306/AR306</f>
        <v>0</v>
      </c>
      <c r="AY306">
        <f>(AV306-AN306)/AU306</f>
        <v>0</v>
      </c>
      <c r="AZ306">
        <f>(AK306-AR306)/AR306</f>
        <v>0</v>
      </c>
      <c r="BA306" t="s">
        <v>271</v>
      </c>
      <c r="BB306">
        <v>0</v>
      </c>
      <c r="BC306">
        <f>AR306-BB306</f>
        <v>0</v>
      </c>
      <c r="BD306">
        <f>(AR306-AQ306)/(AR306-BB306)</f>
        <v>0</v>
      </c>
      <c r="BE306">
        <f>(AK306-AR306)/(AK306-BB306)</f>
        <v>0</v>
      </c>
      <c r="BF306">
        <f>(AR306-AQ306)/(AR306-AJ306)</f>
        <v>0</v>
      </c>
      <c r="BG306">
        <f>(AK306-AR306)/(AK306-AJ306)</f>
        <v>0</v>
      </c>
      <c r="BH306">
        <f>(BD306*BB306/AQ306)</f>
        <v>0</v>
      </c>
      <c r="BI306">
        <f>(1-BH306)</f>
        <v>0</v>
      </c>
      <c r="BJ306">
        <f>$B$11*CH306+$C$11*CI306+$F$11*CJ306*(1-CM306)</f>
        <v>0</v>
      </c>
      <c r="BK306">
        <f>BJ306*BL306</f>
        <v>0</v>
      </c>
      <c r="BL306">
        <f>($B$11*$D$9+$C$11*$D$9+$F$11*((CW306+CO306)/MAX(CW306+CO306+CX306, 0.1)*$I$9+CX306/MAX(CW306+CO306+CX306, 0.1)*$J$9))/($B$11+$C$11+$F$11)</f>
        <v>0</v>
      </c>
      <c r="BM306">
        <f>($B$11*$K$9+$C$11*$K$9+$F$11*((CW306+CO306)/MAX(CW306+CO306+CX306, 0.1)*$P$9+CX306/MAX(CW306+CO306+CX306, 0.1)*$Q$9))/($B$11+$C$11+$F$11)</f>
        <v>0</v>
      </c>
      <c r="BN306">
        <v>6</v>
      </c>
      <c r="BO306">
        <v>0.5</v>
      </c>
      <c r="BP306" t="s">
        <v>272</v>
      </c>
      <c r="BQ306">
        <v>2</v>
      </c>
      <c r="BR306">
        <v>1604418806.6</v>
      </c>
      <c r="BS306">
        <v>916.978</v>
      </c>
      <c r="BT306">
        <v>969.684</v>
      </c>
      <c r="BU306">
        <v>21.648</v>
      </c>
      <c r="BV306">
        <v>19.9465</v>
      </c>
      <c r="BW306">
        <v>916.824</v>
      </c>
      <c r="BX306">
        <v>21.3213</v>
      </c>
      <c r="BY306">
        <v>499.957</v>
      </c>
      <c r="BZ306">
        <v>100.526</v>
      </c>
      <c r="CA306">
        <v>0.100095</v>
      </c>
      <c r="CB306">
        <v>25.1647</v>
      </c>
      <c r="CC306">
        <v>24.9942</v>
      </c>
      <c r="CD306">
        <v>999.9</v>
      </c>
      <c r="CE306">
        <v>0</v>
      </c>
      <c r="CF306">
        <v>0</v>
      </c>
      <c r="CG306">
        <v>9960</v>
      </c>
      <c r="CH306">
        <v>0</v>
      </c>
      <c r="CI306">
        <v>1.06395</v>
      </c>
      <c r="CJ306">
        <v>1200.07</v>
      </c>
      <c r="CK306">
        <v>0.967003</v>
      </c>
      <c r="CL306">
        <v>0.0329973</v>
      </c>
      <c r="CM306">
        <v>0</v>
      </c>
      <c r="CN306">
        <v>2.7499</v>
      </c>
      <c r="CO306">
        <v>0</v>
      </c>
      <c r="CP306">
        <v>10392.3</v>
      </c>
      <c r="CQ306">
        <v>11402</v>
      </c>
      <c r="CR306">
        <v>38</v>
      </c>
      <c r="CS306">
        <v>41.125</v>
      </c>
      <c r="CT306">
        <v>39.5</v>
      </c>
      <c r="CU306">
        <v>39.812</v>
      </c>
      <c r="CV306">
        <v>38.312</v>
      </c>
      <c r="CW306">
        <v>1160.47</v>
      </c>
      <c r="CX306">
        <v>39.6</v>
      </c>
      <c r="CY306">
        <v>0</v>
      </c>
      <c r="CZ306">
        <v>1604418806.3</v>
      </c>
      <c r="DA306">
        <v>0</v>
      </c>
      <c r="DB306">
        <v>2.639276</v>
      </c>
      <c r="DC306">
        <v>0.549507713293141</v>
      </c>
      <c r="DD306">
        <v>224.015384878318</v>
      </c>
      <c r="DE306">
        <v>10364.672</v>
      </c>
      <c r="DF306">
        <v>15</v>
      </c>
      <c r="DG306">
        <v>1604417947.1</v>
      </c>
      <c r="DH306" t="s">
        <v>273</v>
      </c>
      <c r="DI306">
        <v>1604417940.1</v>
      </c>
      <c r="DJ306">
        <v>1604417947.1</v>
      </c>
      <c r="DK306">
        <v>1</v>
      </c>
      <c r="DL306">
        <v>-0.134</v>
      </c>
      <c r="DM306">
        <v>0.013</v>
      </c>
      <c r="DN306">
        <v>0.037</v>
      </c>
      <c r="DO306">
        <v>0.31</v>
      </c>
      <c r="DP306">
        <v>420</v>
      </c>
      <c r="DQ306">
        <v>20</v>
      </c>
      <c r="DR306">
        <v>0.08</v>
      </c>
      <c r="DS306">
        <v>0.06</v>
      </c>
      <c r="DT306">
        <v>0</v>
      </c>
      <c r="DU306">
        <v>0</v>
      </c>
      <c r="DV306" t="s">
        <v>274</v>
      </c>
      <c r="DW306">
        <v>100</v>
      </c>
      <c r="DX306">
        <v>100</v>
      </c>
      <c r="DY306">
        <v>0.154</v>
      </c>
      <c r="DZ306">
        <v>0.3267</v>
      </c>
      <c r="EA306">
        <v>-0.278027610152098</v>
      </c>
      <c r="EB306">
        <v>0.00106189765250334</v>
      </c>
      <c r="EC306">
        <v>-8.23004791133579e-07</v>
      </c>
      <c r="ED306">
        <v>1.95222372915411e-10</v>
      </c>
      <c r="EE306">
        <v>0.0605696754882689</v>
      </c>
      <c r="EF306">
        <v>0.0242991256848972</v>
      </c>
      <c r="EG306">
        <v>-0.00102667963148939</v>
      </c>
      <c r="EH306">
        <v>2.21636158600722e-05</v>
      </c>
      <c r="EI306">
        <v>2</v>
      </c>
      <c r="EJ306">
        <v>2037</v>
      </c>
      <c r="EK306">
        <v>1</v>
      </c>
      <c r="EL306">
        <v>24</v>
      </c>
      <c r="EM306">
        <v>14.4</v>
      </c>
      <c r="EN306">
        <v>14.3</v>
      </c>
      <c r="EO306">
        <v>2</v>
      </c>
      <c r="EP306">
        <v>511.316</v>
      </c>
      <c r="EQ306">
        <v>528.886</v>
      </c>
      <c r="ER306">
        <v>22.8314</v>
      </c>
      <c r="ES306">
        <v>25.3651</v>
      </c>
      <c r="ET306">
        <v>29.9999</v>
      </c>
      <c r="EU306">
        <v>25.2551</v>
      </c>
      <c r="EV306">
        <v>25.2249</v>
      </c>
      <c r="EW306">
        <v>41.3258</v>
      </c>
      <c r="EX306">
        <v>26.8481</v>
      </c>
      <c r="EY306">
        <v>100</v>
      </c>
      <c r="EZ306">
        <v>22.8315</v>
      </c>
      <c r="FA306">
        <v>980.88</v>
      </c>
      <c r="FB306">
        <v>20</v>
      </c>
      <c r="FC306">
        <v>102.342</v>
      </c>
      <c r="FD306">
        <v>102.115</v>
      </c>
    </row>
    <row r="307" spans="1:160">
      <c r="A307">
        <v>291</v>
      </c>
      <c r="B307">
        <v>1604418808.6</v>
      </c>
      <c r="C307">
        <v>579.5</v>
      </c>
      <c r="D307" t="s">
        <v>853</v>
      </c>
      <c r="E307" t="s">
        <v>854</v>
      </c>
      <c r="F307">
        <v>1604418808.6</v>
      </c>
      <c r="G307">
        <f>BY307*AE307*(BU307-BV307)/(100*BN307*(1000-AE307*BU307))</f>
        <v>0</v>
      </c>
      <c r="H307">
        <f>BY307*AE307*(BT307-BS307*(1000-AE307*BV307)/(1000-AE307*BU307))/(100*BN307)</f>
        <v>0</v>
      </c>
      <c r="I307">
        <f>BS307 - IF(AE307&gt;1, H307*BN307*100.0/(AG307*CG307), 0)</f>
        <v>0</v>
      </c>
      <c r="J307">
        <f>((P307-G307/2)*I307-H307)/(P307+G307/2)</f>
        <v>0</v>
      </c>
      <c r="K307">
        <f>J307*(BZ307+CA307)/1000.0</f>
        <v>0</v>
      </c>
      <c r="L307">
        <f>(BS307 - IF(AE307&gt;1, H307*BN307*100.0/(AG307*CG307), 0))*(BZ307+CA307)/1000.0</f>
        <v>0</v>
      </c>
      <c r="M307">
        <f>2.0/((1/O307-1/N307)+SIGN(O307)*SQRT((1/O307-1/N307)*(1/O307-1/N307) + 4*BO307/((BO307+1)*(BO307+1))*(2*1/O307*1/N307-1/N307*1/N307)))</f>
        <v>0</v>
      </c>
      <c r="N307">
        <f>IF(LEFT(BP307,1)&lt;&gt;"0",IF(LEFT(BP307,1)="1",3.0,BQ307),$D$5+$E$5*(CG307*BZ307/($K$5*1000))+$F$5*(CG307*BZ307/($K$5*1000))*MAX(MIN(BN307,$J$5),$I$5)*MAX(MIN(BN307,$J$5),$I$5)+$G$5*MAX(MIN(BN307,$J$5),$I$5)*(CG307*BZ307/($K$5*1000))+$H$5*(CG307*BZ307/($K$5*1000))*(CG307*BZ307/($K$5*1000)))</f>
        <v>0</v>
      </c>
      <c r="O307">
        <f>G307*(1000-(1000*0.61365*exp(17.502*S307/(240.97+S307))/(BZ307+CA307)+BU307)/2)/(1000*0.61365*exp(17.502*S307/(240.97+S307))/(BZ307+CA307)-BU307)</f>
        <v>0</v>
      </c>
      <c r="P307">
        <f>1/((BO307+1)/(M307/1.6)+1/(N307/1.37)) + BO307/((BO307+1)/(M307/1.6) + BO307/(N307/1.37))</f>
        <v>0</v>
      </c>
      <c r="Q307">
        <f>(BK307*BM307)</f>
        <v>0</v>
      </c>
      <c r="R307">
        <f>(CB307+(Q307+2*0.95*5.67E-8*(((CB307+$B$7)+273)^4-(CB307+273)^4)-44100*G307)/(1.84*29.3*N307+8*0.95*5.67E-8*(CB307+273)^3))</f>
        <v>0</v>
      </c>
      <c r="S307">
        <f>($C$7*CC307+$D$7*CD307+$E$7*R307)</f>
        <v>0</v>
      </c>
      <c r="T307">
        <f>0.61365*exp(17.502*S307/(240.97+S307))</f>
        <v>0</v>
      </c>
      <c r="U307">
        <f>(V307/W307*100)</f>
        <v>0</v>
      </c>
      <c r="V307">
        <f>BU307*(BZ307+CA307)/1000</f>
        <v>0</v>
      </c>
      <c r="W307">
        <f>0.61365*exp(17.502*CB307/(240.97+CB307))</f>
        <v>0</v>
      </c>
      <c r="X307">
        <f>(T307-BU307*(BZ307+CA307)/1000)</f>
        <v>0</v>
      </c>
      <c r="Y307">
        <f>(-G307*44100)</f>
        <v>0</v>
      </c>
      <c r="Z307">
        <f>2*29.3*N307*0.92*(CB307-S307)</f>
        <v>0</v>
      </c>
      <c r="AA307">
        <f>2*0.95*5.67E-8*(((CB307+$B$7)+273)^4-(S307+273)^4)</f>
        <v>0</v>
      </c>
      <c r="AB307">
        <f>Q307+AA307+Y307+Z307</f>
        <v>0</v>
      </c>
      <c r="AC307">
        <v>0</v>
      </c>
      <c r="AD307">
        <v>0</v>
      </c>
      <c r="AE307">
        <f>IF(AC307*$H$13&gt;=AG307,1.0,(AG307/(AG307-AC307*$H$13)))</f>
        <v>0</v>
      </c>
      <c r="AF307">
        <f>(AE307-1)*100</f>
        <v>0</v>
      </c>
      <c r="AG307">
        <f>MAX(0,($B$13+$C$13*CG307)/(1+$D$13*CG307)*BZ307/(CB307+273)*$E$13)</f>
        <v>0</v>
      </c>
      <c r="AH307" t="s">
        <v>271</v>
      </c>
      <c r="AI307" t="s">
        <v>271</v>
      </c>
      <c r="AJ307">
        <v>0</v>
      </c>
      <c r="AK307">
        <v>0</v>
      </c>
      <c r="AL307">
        <f>AK307-AJ307</f>
        <v>0</v>
      </c>
      <c r="AM307">
        <f>AL307/AK307</f>
        <v>0</v>
      </c>
      <c r="AN307">
        <v>0</v>
      </c>
      <c r="AO307" t="s">
        <v>271</v>
      </c>
      <c r="AP307" t="s">
        <v>271</v>
      </c>
      <c r="AQ307">
        <v>0</v>
      </c>
      <c r="AR307">
        <v>0</v>
      </c>
      <c r="AS307">
        <f>1-AQ307/AR307</f>
        <v>0</v>
      </c>
      <c r="AT307">
        <v>0.5</v>
      </c>
      <c r="AU307">
        <f>BK307</f>
        <v>0</v>
      </c>
      <c r="AV307">
        <f>H307</f>
        <v>0</v>
      </c>
      <c r="AW307">
        <f>AS307*AT307*AU307</f>
        <v>0</v>
      </c>
      <c r="AX307">
        <f>BC307/AR307</f>
        <v>0</v>
      </c>
      <c r="AY307">
        <f>(AV307-AN307)/AU307</f>
        <v>0</v>
      </c>
      <c r="AZ307">
        <f>(AK307-AR307)/AR307</f>
        <v>0</v>
      </c>
      <c r="BA307" t="s">
        <v>271</v>
      </c>
      <c r="BB307">
        <v>0</v>
      </c>
      <c r="BC307">
        <f>AR307-BB307</f>
        <v>0</v>
      </c>
      <c r="BD307">
        <f>(AR307-AQ307)/(AR307-BB307)</f>
        <v>0</v>
      </c>
      <c r="BE307">
        <f>(AK307-AR307)/(AK307-BB307)</f>
        <v>0</v>
      </c>
      <c r="BF307">
        <f>(AR307-AQ307)/(AR307-AJ307)</f>
        <v>0</v>
      </c>
      <c r="BG307">
        <f>(AK307-AR307)/(AK307-AJ307)</f>
        <v>0</v>
      </c>
      <c r="BH307">
        <f>(BD307*BB307/AQ307)</f>
        <v>0</v>
      </c>
      <c r="BI307">
        <f>(1-BH307)</f>
        <v>0</v>
      </c>
      <c r="BJ307">
        <f>$B$11*CH307+$C$11*CI307+$F$11*CJ307*(1-CM307)</f>
        <v>0</v>
      </c>
      <c r="BK307">
        <f>BJ307*BL307</f>
        <v>0</v>
      </c>
      <c r="BL307">
        <f>($B$11*$D$9+$C$11*$D$9+$F$11*((CW307+CO307)/MAX(CW307+CO307+CX307, 0.1)*$I$9+CX307/MAX(CW307+CO307+CX307, 0.1)*$J$9))/($B$11+$C$11+$F$11)</f>
        <v>0</v>
      </c>
      <c r="BM307">
        <f>($B$11*$K$9+$C$11*$K$9+$F$11*((CW307+CO307)/MAX(CW307+CO307+CX307, 0.1)*$P$9+CX307/MAX(CW307+CO307+CX307, 0.1)*$Q$9))/($B$11+$C$11+$F$11)</f>
        <v>0</v>
      </c>
      <c r="BN307">
        <v>6</v>
      </c>
      <c r="BO307">
        <v>0.5</v>
      </c>
      <c r="BP307" t="s">
        <v>272</v>
      </c>
      <c r="BQ307">
        <v>2</v>
      </c>
      <c r="BR307">
        <v>1604418808.6</v>
      </c>
      <c r="BS307">
        <v>920.258</v>
      </c>
      <c r="BT307">
        <v>973.004</v>
      </c>
      <c r="BU307">
        <v>21.6474</v>
      </c>
      <c r="BV307">
        <v>19.9461</v>
      </c>
      <c r="BW307">
        <v>920.104</v>
      </c>
      <c r="BX307">
        <v>21.3207</v>
      </c>
      <c r="BY307">
        <v>500.031</v>
      </c>
      <c r="BZ307">
        <v>100.526</v>
      </c>
      <c r="CA307">
        <v>0.100128</v>
      </c>
      <c r="CB307">
        <v>25.1626</v>
      </c>
      <c r="CC307">
        <v>24.9942</v>
      </c>
      <c r="CD307">
        <v>999.9</v>
      </c>
      <c r="CE307">
        <v>0</v>
      </c>
      <c r="CF307">
        <v>0</v>
      </c>
      <c r="CG307">
        <v>9985</v>
      </c>
      <c r="CH307">
        <v>0</v>
      </c>
      <c r="CI307">
        <v>1.06395</v>
      </c>
      <c r="CJ307">
        <v>1200.06</v>
      </c>
      <c r="CK307">
        <v>0.967003</v>
      </c>
      <c r="CL307">
        <v>0.0329973</v>
      </c>
      <c r="CM307">
        <v>0</v>
      </c>
      <c r="CN307">
        <v>2.5103</v>
      </c>
      <c r="CO307">
        <v>0</v>
      </c>
      <c r="CP307">
        <v>10400.8</v>
      </c>
      <c r="CQ307">
        <v>11402</v>
      </c>
      <c r="CR307">
        <v>38</v>
      </c>
      <c r="CS307">
        <v>41.125</v>
      </c>
      <c r="CT307">
        <v>39.5</v>
      </c>
      <c r="CU307">
        <v>39.812</v>
      </c>
      <c r="CV307">
        <v>38.312</v>
      </c>
      <c r="CW307">
        <v>1160.46</v>
      </c>
      <c r="CX307">
        <v>39.6</v>
      </c>
      <c r="CY307">
        <v>0</v>
      </c>
      <c r="CZ307">
        <v>1604418808.7</v>
      </c>
      <c r="DA307">
        <v>0</v>
      </c>
      <c r="DB307">
        <v>2.598572</v>
      </c>
      <c r="DC307">
        <v>0.350346159485672</v>
      </c>
      <c r="DD307">
        <v>223.738461488333</v>
      </c>
      <c r="DE307">
        <v>10373.776</v>
      </c>
      <c r="DF307">
        <v>15</v>
      </c>
      <c r="DG307">
        <v>1604417947.1</v>
      </c>
      <c r="DH307" t="s">
        <v>273</v>
      </c>
      <c r="DI307">
        <v>1604417940.1</v>
      </c>
      <c r="DJ307">
        <v>1604417947.1</v>
      </c>
      <c r="DK307">
        <v>1</v>
      </c>
      <c r="DL307">
        <v>-0.134</v>
      </c>
      <c r="DM307">
        <v>0.013</v>
      </c>
      <c r="DN307">
        <v>0.037</v>
      </c>
      <c r="DO307">
        <v>0.31</v>
      </c>
      <c r="DP307">
        <v>420</v>
      </c>
      <c r="DQ307">
        <v>20</v>
      </c>
      <c r="DR307">
        <v>0.08</v>
      </c>
      <c r="DS307">
        <v>0.06</v>
      </c>
      <c r="DT307">
        <v>0</v>
      </c>
      <c r="DU307">
        <v>0</v>
      </c>
      <c r="DV307" t="s">
        <v>274</v>
      </c>
      <c r="DW307">
        <v>100</v>
      </c>
      <c r="DX307">
        <v>100</v>
      </c>
      <c r="DY307">
        <v>0.154</v>
      </c>
      <c r="DZ307">
        <v>0.3267</v>
      </c>
      <c r="EA307">
        <v>-0.278027610152098</v>
      </c>
      <c r="EB307">
        <v>0.00106189765250334</v>
      </c>
      <c r="EC307">
        <v>-8.23004791133579e-07</v>
      </c>
      <c r="ED307">
        <v>1.95222372915411e-10</v>
      </c>
      <c r="EE307">
        <v>0.0605696754882689</v>
      </c>
      <c r="EF307">
        <v>0.0242991256848972</v>
      </c>
      <c r="EG307">
        <v>-0.00102667963148939</v>
      </c>
      <c r="EH307">
        <v>2.21636158600722e-05</v>
      </c>
      <c r="EI307">
        <v>2</v>
      </c>
      <c r="EJ307">
        <v>2037</v>
      </c>
      <c r="EK307">
        <v>1</v>
      </c>
      <c r="EL307">
        <v>24</v>
      </c>
      <c r="EM307">
        <v>14.5</v>
      </c>
      <c r="EN307">
        <v>14.4</v>
      </c>
      <c r="EO307">
        <v>2</v>
      </c>
      <c r="EP307">
        <v>511.473</v>
      </c>
      <c r="EQ307">
        <v>528.771</v>
      </c>
      <c r="ER307">
        <v>22.8329</v>
      </c>
      <c r="ES307">
        <v>25.364</v>
      </c>
      <c r="ET307">
        <v>29.9999</v>
      </c>
      <c r="EU307">
        <v>25.2551</v>
      </c>
      <c r="EV307">
        <v>25.2249</v>
      </c>
      <c r="EW307">
        <v>41.4058</v>
      </c>
      <c r="EX307">
        <v>26.8481</v>
      </c>
      <c r="EY307">
        <v>100</v>
      </c>
      <c r="EZ307">
        <v>22.8341</v>
      </c>
      <c r="FA307">
        <v>980.88</v>
      </c>
      <c r="FB307">
        <v>20</v>
      </c>
      <c r="FC307">
        <v>102.342</v>
      </c>
      <c r="FD307">
        <v>102.115</v>
      </c>
    </row>
    <row r="308" spans="1:160">
      <c r="A308">
        <v>292</v>
      </c>
      <c r="B308">
        <v>1604418810.6</v>
      </c>
      <c r="C308">
        <v>581.5</v>
      </c>
      <c r="D308" t="s">
        <v>855</v>
      </c>
      <c r="E308" t="s">
        <v>856</v>
      </c>
      <c r="F308">
        <v>1604418810.6</v>
      </c>
      <c r="G308">
        <f>BY308*AE308*(BU308-BV308)/(100*BN308*(1000-AE308*BU308))</f>
        <v>0</v>
      </c>
      <c r="H308">
        <f>BY308*AE308*(BT308-BS308*(1000-AE308*BV308)/(1000-AE308*BU308))/(100*BN308)</f>
        <v>0</v>
      </c>
      <c r="I308">
        <f>BS308 - IF(AE308&gt;1, H308*BN308*100.0/(AG308*CG308), 0)</f>
        <v>0</v>
      </c>
      <c r="J308">
        <f>((P308-G308/2)*I308-H308)/(P308+G308/2)</f>
        <v>0</v>
      </c>
      <c r="K308">
        <f>J308*(BZ308+CA308)/1000.0</f>
        <v>0</v>
      </c>
      <c r="L308">
        <f>(BS308 - IF(AE308&gt;1, H308*BN308*100.0/(AG308*CG308), 0))*(BZ308+CA308)/1000.0</f>
        <v>0</v>
      </c>
      <c r="M308">
        <f>2.0/((1/O308-1/N308)+SIGN(O308)*SQRT((1/O308-1/N308)*(1/O308-1/N308) + 4*BO308/((BO308+1)*(BO308+1))*(2*1/O308*1/N308-1/N308*1/N308)))</f>
        <v>0</v>
      </c>
      <c r="N308">
        <f>IF(LEFT(BP308,1)&lt;&gt;"0",IF(LEFT(BP308,1)="1",3.0,BQ308),$D$5+$E$5*(CG308*BZ308/($K$5*1000))+$F$5*(CG308*BZ308/($K$5*1000))*MAX(MIN(BN308,$J$5),$I$5)*MAX(MIN(BN308,$J$5),$I$5)+$G$5*MAX(MIN(BN308,$J$5),$I$5)*(CG308*BZ308/($K$5*1000))+$H$5*(CG308*BZ308/($K$5*1000))*(CG308*BZ308/($K$5*1000)))</f>
        <v>0</v>
      </c>
      <c r="O308">
        <f>G308*(1000-(1000*0.61365*exp(17.502*S308/(240.97+S308))/(BZ308+CA308)+BU308)/2)/(1000*0.61365*exp(17.502*S308/(240.97+S308))/(BZ308+CA308)-BU308)</f>
        <v>0</v>
      </c>
      <c r="P308">
        <f>1/((BO308+1)/(M308/1.6)+1/(N308/1.37)) + BO308/((BO308+1)/(M308/1.6) + BO308/(N308/1.37))</f>
        <v>0</v>
      </c>
      <c r="Q308">
        <f>(BK308*BM308)</f>
        <v>0</v>
      </c>
      <c r="R308">
        <f>(CB308+(Q308+2*0.95*5.67E-8*(((CB308+$B$7)+273)^4-(CB308+273)^4)-44100*G308)/(1.84*29.3*N308+8*0.95*5.67E-8*(CB308+273)^3))</f>
        <v>0</v>
      </c>
      <c r="S308">
        <f>($C$7*CC308+$D$7*CD308+$E$7*R308)</f>
        <v>0</v>
      </c>
      <c r="T308">
        <f>0.61365*exp(17.502*S308/(240.97+S308))</f>
        <v>0</v>
      </c>
      <c r="U308">
        <f>(V308/W308*100)</f>
        <v>0</v>
      </c>
      <c r="V308">
        <f>BU308*(BZ308+CA308)/1000</f>
        <v>0</v>
      </c>
      <c r="W308">
        <f>0.61365*exp(17.502*CB308/(240.97+CB308))</f>
        <v>0</v>
      </c>
      <c r="X308">
        <f>(T308-BU308*(BZ308+CA308)/1000)</f>
        <v>0</v>
      </c>
      <c r="Y308">
        <f>(-G308*44100)</f>
        <v>0</v>
      </c>
      <c r="Z308">
        <f>2*29.3*N308*0.92*(CB308-S308)</f>
        <v>0</v>
      </c>
      <c r="AA308">
        <f>2*0.95*5.67E-8*(((CB308+$B$7)+273)^4-(S308+273)^4)</f>
        <v>0</v>
      </c>
      <c r="AB308">
        <f>Q308+AA308+Y308+Z308</f>
        <v>0</v>
      </c>
      <c r="AC308">
        <v>0</v>
      </c>
      <c r="AD308">
        <v>0</v>
      </c>
      <c r="AE308">
        <f>IF(AC308*$H$13&gt;=AG308,1.0,(AG308/(AG308-AC308*$H$13)))</f>
        <v>0</v>
      </c>
      <c r="AF308">
        <f>(AE308-1)*100</f>
        <v>0</v>
      </c>
      <c r="AG308">
        <f>MAX(0,($B$13+$C$13*CG308)/(1+$D$13*CG308)*BZ308/(CB308+273)*$E$13)</f>
        <v>0</v>
      </c>
      <c r="AH308" t="s">
        <v>271</v>
      </c>
      <c r="AI308" t="s">
        <v>271</v>
      </c>
      <c r="AJ308">
        <v>0</v>
      </c>
      <c r="AK308">
        <v>0</v>
      </c>
      <c r="AL308">
        <f>AK308-AJ308</f>
        <v>0</v>
      </c>
      <c r="AM308">
        <f>AL308/AK308</f>
        <v>0</v>
      </c>
      <c r="AN308">
        <v>0</v>
      </c>
      <c r="AO308" t="s">
        <v>271</v>
      </c>
      <c r="AP308" t="s">
        <v>271</v>
      </c>
      <c r="AQ308">
        <v>0</v>
      </c>
      <c r="AR308">
        <v>0</v>
      </c>
      <c r="AS308">
        <f>1-AQ308/AR308</f>
        <v>0</v>
      </c>
      <c r="AT308">
        <v>0.5</v>
      </c>
      <c r="AU308">
        <f>BK308</f>
        <v>0</v>
      </c>
      <c r="AV308">
        <f>H308</f>
        <v>0</v>
      </c>
      <c r="AW308">
        <f>AS308*AT308*AU308</f>
        <v>0</v>
      </c>
      <c r="AX308">
        <f>BC308/AR308</f>
        <v>0</v>
      </c>
      <c r="AY308">
        <f>(AV308-AN308)/AU308</f>
        <v>0</v>
      </c>
      <c r="AZ308">
        <f>(AK308-AR308)/AR308</f>
        <v>0</v>
      </c>
      <c r="BA308" t="s">
        <v>271</v>
      </c>
      <c r="BB308">
        <v>0</v>
      </c>
      <c r="BC308">
        <f>AR308-BB308</f>
        <v>0</v>
      </c>
      <c r="BD308">
        <f>(AR308-AQ308)/(AR308-BB308)</f>
        <v>0</v>
      </c>
      <c r="BE308">
        <f>(AK308-AR308)/(AK308-BB308)</f>
        <v>0</v>
      </c>
      <c r="BF308">
        <f>(AR308-AQ308)/(AR308-AJ308)</f>
        <v>0</v>
      </c>
      <c r="BG308">
        <f>(AK308-AR308)/(AK308-AJ308)</f>
        <v>0</v>
      </c>
      <c r="BH308">
        <f>(BD308*BB308/AQ308)</f>
        <v>0</v>
      </c>
      <c r="BI308">
        <f>(1-BH308)</f>
        <v>0</v>
      </c>
      <c r="BJ308">
        <f>$B$11*CH308+$C$11*CI308+$F$11*CJ308*(1-CM308)</f>
        <v>0</v>
      </c>
      <c r="BK308">
        <f>BJ308*BL308</f>
        <v>0</v>
      </c>
      <c r="BL308">
        <f>($B$11*$D$9+$C$11*$D$9+$F$11*((CW308+CO308)/MAX(CW308+CO308+CX308, 0.1)*$I$9+CX308/MAX(CW308+CO308+CX308, 0.1)*$J$9))/($B$11+$C$11+$F$11)</f>
        <v>0</v>
      </c>
      <c r="BM308">
        <f>($B$11*$K$9+$C$11*$K$9+$F$11*((CW308+CO308)/MAX(CW308+CO308+CX308, 0.1)*$P$9+CX308/MAX(CW308+CO308+CX308, 0.1)*$Q$9))/($B$11+$C$11+$F$11)</f>
        <v>0</v>
      </c>
      <c r="BN308">
        <v>6</v>
      </c>
      <c r="BO308">
        <v>0.5</v>
      </c>
      <c r="BP308" t="s">
        <v>272</v>
      </c>
      <c r="BQ308">
        <v>2</v>
      </c>
      <c r="BR308">
        <v>1604418810.6</v>
      </c>
      <c r="BS308">
        <v>923.536</v>
      </c>
      <c r="BT308">
        <v>976.26</v>
      </c>
      <c r="BU308">
        <v>21.6449</v>
      </c>
      <c r="BV308">
        <v>19.9459</v>
      </c>
      <c r="BW308">
        <v>923.381</v>
      </c>
      <c r="BX308">
        <v>21.3182</v>
      </c>
      <c r="BY308">
        <v>500.072</v>
      </c>
      <c r="BZ308">
        <v>100.525</v>
      </c>
      <c r="CA308">
        <v>0.0999425</v>
      </c>
      <c r="CB308">
        <v>25.1621</v>
      </c>
      <c r="CC308">
        <v>24.996</v>
      </c>
      <c r="CD308">
        <v>999.9</v>
      </c>
      <c r="CE308">
        <v>0</v>
      </c>
      <c r="CF308">
        <v>0</v>
      </c>
      <c r="CG308">
        <v>10013.8</v>
      </c>
      <c r="CH308">
        <v>0</v>
      </c>
      <c r="CI308">
        <v>1.06395</v>
      </c>
      <c r="CJ308">
        <v>1200.06</v>
      </c>
      <c r="CK308">
        <v>0.967003</v>
      </c>
      <c r="CL308">
        <v>0.0329973</v>
      </c>
      <c r="CM308">
        <v>0</v>
      </c>
      <c r="CN308">
        <v>2.6891</v>
      </c>
      <c r="CO308">
        <v>0</v>
      </c>
      <c r="CP308">
        <v>10407.3</v>
      </c>
      <c r="CQ308">
        <v>11402</v>
      </c>
      <c r="CR308">
        <v>38</v>
      </c>
      <c r="CS308">
        <v>41.125</v>
      </c>
      <c r="CT308">
        <v>39.5</v>
      </c>
      <c r="CU308">
        <v>39.812</v>
      </c>
      <c r="CV308">
        <v>38.312</v>
      </c>
      <c r="CW308">
        <v>1160.46</v>
      </c>
      <c r="CX308">
        <v>39.6</v>
      </c>
      <c r="CY308">
        <v>0</v>
      </c>
      <c r="CZ308">
        <v>1604418810.5</v>
      </c>
      <c r="DA308">
        <v>0</v>
      </c>
      <c r="DB308">
        <v>2.61390769230769</v>
      </c>
      <c r="DC308">
        <v>0.493374364794835</v>
      </c>
      <c r="DD308">
        <v>219.784615030939</v>
      </c>
      <c r="DE308">
        <v>10379.0961538462</v>
      </c>
      <c r="DF308">
        <v>15</v>
      </c>
      <c r="DG308">
        <v>1604417947.1</v>
      </c>
      <c r="DH308" t="s">
        <v>273</v>
      </c>
      <c r="DI308">
        <v>1604417940.1</v>
      </c>
      <c r="DJ308">
        <v>1604417947.1</v>
      </c>
      <c r="DK308">
        <v>1</v>
      </c>
      <c r="DL308">
        <v>-0.134</v>
      </c>
      <c r="DM308">
        <v>0.013</v>
      </c>
      <c r="DN308">
        <v>0.037</v>
      </c>
      <c r="DO308">
        <v>0.31</v>
      </c>
      <c r="DP308">
        <v>420</v>
      </c>
      <c r="DQ308">
        <v>20</v>
      </c>
      <c r="DR308">
        <v>0.08</v>
      </c>
      <c r="DS308">
        <v>0.06</v>
      </c>
      <c r="DT308">
        <v>0</v>
      </c>
      <c r="DU308">
        <v>0</v>
      </c>
      <c r="DV308" t="s">
        <v>274</v>
      </c>
      <c r="DW308">
        <v>100</v>
      </c>
      <c r="DX308">
        <v>100</v>
      </c>
      <c r="DY308">
        <v>0.155</v>
      </c>
      <c r="DZ308">
        <v>0.3267</v>
      </c>
      <c r="EA308">
        <v>-0.278027610152098</v>
      </c>
      <c r="EB308">
        <v>0.00106189765250334</v>
      </c>
      <c r="EC308">
        <v>-8.23004791133579e-07</v>
      </c>
      <c r="ED308">
        <v>1.95222372915411e-10</v>
      </c>
      <c r="EE308">
        <v>0.0605696754882689</v>
      </c>
      <c r="EF308">
        <v>0.0242991256848972</v>
      </c>
      <c r="EG308">
        <v>-0.00102667963148939</v>
      </c>
      <c r="EH308">
        <v>2.21636158600722e-05</v>
      </c>
      <c r="EI308">
        <v>2</v>
      </c>
      <c r="EJ308">
        <v>2037</v>
      </c>
      <c r="EK308">
        <v>1</v>
      </c>
      <c r="EL308">
        <v>24</v>
      </c>
      <c r="EM308">
        <v>14.5</v>
      </c>
      <c r="EN308">
        <v>14.4</v>
      </c>
      <c r="EO308">
        <v>2</v>
      </c>
      <c r="EP308">
        <v>511.513</v>
      </c>
      <c r="EQ308">
        <v>528.752</v>
      </c>
      <c r="ER308">
        <v>22.8339</v>
      </c>
      <c r="ES308">
        <v>25.364</v>
      </c>
      <c r="ET308">
        <v>29.9999</v>
      </c>
      <c r="EU308">
        <v>25.2547</v>
      </c>
      <c r="EV308">
        <v>25.2249</v>
      </c>
      <c r="EW308">
        <v>41.554</v>
      </c>
      <c r="EX308">
        <v>26.8481</v>
      </c>
      <c r="EY308">
        <v>100</v>
      </c>
      <c r="EZ308">
        <v>22.8341</v>
      </c>
      <c r="FA308">
        <v>985.91</v>
      </c>
      <c r="FB308">
        <v>20</v>
      </c>
      <c r="FC308">
        <v>102.341</v>
      </c>
      <c r="FD308">
        <v>102.114</v>
      </c>
    </row>
    <row r="309" spans="1:160">
      <c r="A309">
        <v>293</v>
      </c>
      <c r="B309">
        <v>1604418812.6</v>
      </c>
      <c r="C309">
        <v>583.5</v>
      </c>
      <c r="D309" t="s">
        <v>857</v>
      </c>
      <c r="E309" t="s">
        <v>858</v>
      </c>
      <c r="F309">
        <v>1604418812.6</v>
      </c>
      <c r="G309">
        <f>BY309*AE309*(BU309-BV309)/(100*BN309*(1000-AE309*BU309))</f>
        <v>0</v>
      </c>
      <c r="H309">
        <f>BY309*AE309*(BT309-BS309*(1000-AE309*BV309)/(1000-AE309*BU309))/(100*BN309)</f>
        <v>0</v>
      </c>
      <c r="I309">
        <f>BS309 - IF(AE309&gt;1, H309*BN309*100.0/(AG309*CG309), 0)</f>
        <v>0</v>
      </c>
      <c r="J309">
        <f>((P309-G309/2)*I309-H309)/(P309+G309/2)</f>
        <v>0</v>
      </c>
      <c r="K309">
        <f>J309*(BZ309+CA309)/1000.0</f>
        <v>0</v>
      </c>
      <c r="L309">
        <f>(BS309 - IF(AE309&gt;1, H309*BN309*100.0/(AG309*CG309), 0))*(BZ309+CA309)/1000.0</f>
        <v>0</v>
      </c>
      <c r="M309">
        <f>2.0/((1/O309-1/N309)+SIGN(O309)*SQRT((1/O309-1/N309)*(1/O309-1/N309) + 4*BO309/((BO309+1)*(BO309+1))*(2*1/O309*1/N309-1/N309*1/N309)))</f>
        <v>0</v>
      </c>
      <c r="N309">
        <f>IF(LEFT(BP309,1)&lt;&gt;"0",IF(LEFT(BP309,1)="1",3.0,BQ309),$D$5+$E$5*(CG309*BZ309/($K$5*1000))+$F$5*(CG309*BZ309/($K$5*1000))*MAX(MIN(BN309,$J$5),$I$5)*MAX(MIN(BN309,$J$5),$I$5)+$G$5*MAX(MIN(BN309,$J$5),$I$5)*(CG309*BZ309/($K$5*1000))+$H$5*(CG309*BZ309/($K$5*1000))*(CG309*BZ309/($K$5*1000)))</f>
        <v>0</v>
      </c>
      <c r="O309">
        <f>G309*(1000-(1000*0.61365*exp(17.502*S309/(240.97+S309))/(BZ309+CA309)+BU309)/2)/(1000*0.61365*exp(17.502*S309/(240.97+S309))/(BZ309+CA309)-BU309)</f>
        <v>0</v>
      </c>
      <c r="P309">
        <f>1/((BO309+1)/(M309/1.6)+1/(N309/1.37)) + BO309/((BO309+1)/(M309/1.6) + BO309/(N309/1.37))</f>
        <v>0</v>
      </c>
      <c r="Q309">
        <f>(BK309*BM309)</f>
        <v>0</v>
      </c>
      <c r="R309">
        <f>(CB309+(Q309+2*0.95*5.67E-8*(((CB309+$B$7)+273)^4-(CB309+273)^4)-44100*G309)/(1.84*29.3*N309+8*0.95*5.67E-8*(CB309+273)^3))</f>
        <v>0</v>
      </c>
      <c r="S309">
        <f>($C$7*CC309+$D$7*CD309+$E$7*R309)</f>
        <v>0</v>
      </c>
      <c r="T309">
        <f>0.61365*exp(17.502*S309/(240.97+S309))</f>
        <v>0</v>
      </c>
      <c r="U309">
        <f>(V309/W309*100)</f>
        <v>0</v>
      </c>
      <c r="V309">
        <f>BU309*(BZ309+CA309)/1000</f>
        <v>0</v>
      </c>
      <c r="W309">
        <f>0.61365*exp(17.502*CB309/(240.97+CB309))</f>
        <v>0</v>
      </c>
      <c r="X309">
        <f>(T309-BU309*(BZ309+CA309)/1000)</f>
        <v>0</v>
      </c>
      <c r="Y309">
        <f>(-G309*44100)</f>
        <v>0</v>
      </c>
      <c r="Z309">
        <f>2*29.3*N309*0.92*(CB309-S309)</f>
        <v>0</v>
      </c>
      <c r="AA309">
        <f>2*0.95*5.67E-8*(((CB309+$B$7)+273)^4-(S309+273)^4)</f>
        <v>0</v>
      </c>
      <c r="AB309">
        <f>Q309+AA309+Y309+Z309</f>
        <v>0</v>
      </c>
      <c r="AC309">
        <v>0</v>
      </c>
      <c r="AD309">
        <v>0</v>
      </c>
      <c r="AE309">
        <f>IF(AC309*$H$13&gt;=AG309,1.0,(AG309/(AG309-AC309*$H$13)))</f>
        <v>0</v>
      </c>
      <c r="AF309">
        <f>(AE309-1)*100</f>
        <v>0</v>
      </c>
      <c r="AG309">
        <f>MAX(0,($B$13+$C$13*CG309)/(1+$D$13*CG309)*BZ309/(CB309+273)*$E$13)</f>
        <v>0</v>
      </c>
      <c r="AH309" t="s">
        <v>271</v>
      </c>
      <c r="AI309" t="s">
        <v>271</v>
      </c>
      <c r="AJ309">
        <v>0</v>
      </c>
      <c r="AK309">
        <v>0</v>
      </c>
      <c r="AL309">
        <f>AK309-AJ309</f>
        <v>0</v>
      </c>
      <c r="AM309">
        <f>AL309/AK309</f>
        <v>0</v>
      </c>
      <c r="AN309">
        <v>0</v>
      </c>
      <c r="AO309" t="s">
        <v>271</v>
      </c>
      <c r="AP309" t="s">
        <v>271</v>
      </c>
      <c r="AQ309">
        <v>0</v>
      </c>
      <c r="AR309">
        <v>0</v>
      </c>
      <c r="AS309">
        <f>1-AQ309/AR309</f>
        <v>0</v>
      </c>
      <c r="AT309">
        <v>0.5</v>
      </c>
      <c r="AU309">
        <f>BK309</f>
        <v>0</v>
      </c>
      <c r="AV309">
        <f>H309</f>
        <v>0</v>
      </c>
      <c r="AW309">
        <f>AS309*AT309*AU309</f>
        <v>0</v>
      </c>
      <c r="AX309">
        <f>BC309/AR309</f>
        <v>0</v>
      </c>
      <c r="AY309">
        <f>(AV309-AN309)/AU309</f>
        <v>0</v>
      </c>
      <c r="AZ309">
        <f>(AK309-AR309)/AR309</f>
        <v>0</v>
      </c>
      <c r="BA309" t="s">
        <v>271</v>
      </c>
      <c r="BB309">
        <v>0</v>
      </c>
      <c r="BC309">
        <f>AR309-BB309</f>
        <v>0</v>
      </c>
      <c r="BD309">
        <f>(AR309-AQ309)/(AR309-BB309)</f>
        <v>0</v>
      </c>
      <c r="BE309">
        <f>(AK309-AR309)/(AK309-BB309)</f>
        <v>0</v>
      </c>
      <c r="BF309">
        <f>(AR309-AQ309)/(AR309-AJ309)</f>
        <v>0</v>
      </c>
      <c r="BG309">
        <f>(AK309-AR309)/(AK309-AJ309)</f>
        <v>0</v>
      </c>
      <c r="BH309">
        <f>(BD309*BB309/AQ309)</f>
        <v>0</v>
      </c>
      <c r="BI309">
        <f>(1-BH309)</f>
        <v>0</v>
      </c>
      <c r="BJ309">
        <f>$B$11*CH309+$C$11*CI309+$F$11*CJ309*(1-CM309)</f>
        <v>0</v>
      </c>
      <c r="BK309">
        <f>BJ309*BL309</f>
        <v>0</v>
      </c>
      <c r="BL309">
        <f>($B$11*$D$9+$C$11*$D$9+$F$11*((CW309+CO309)/MAX(CW309+CO309+CX309, 0.1)*$I$9+CX309/MAX(CW309+CO309+CX309, 0.1)*$J$9))/($B$11+$C$11+$F$11)</f>
        <v>0</v>
      </c>
      <c r="BM309">
        <f>($B$11*$K$9+$C$11*$K$9+$F$11*((CW309+CO309)/MAX(CW309+CO309+CX309, 0.1)*$P$9+CX309/MAX(CW309+CO309+CX309, 0.1)*$Q$9))/($B$11+$C$11+$F$11)</f>
        <v>0</v>
      </c>
      <c r="BN309">
        <v>6</v>
      </c>
      <c r="BO309">
        <v>0.5</v>
      </c>
      <c r="BP309" t="s">
        <v>272</v>
      </c>
      <c r="BQ309">
        <v>2</v>
      </c>
      <c r="BR309">
        <v>1604418812.6</v>
      </c>
      <c r="BS309">
        <v>926.746</v>
      </c>
      <c r="BT309">
        <v>979.654</v>
      </c>
      <c r="BU309">
        <v>21.6444</v>
      </c>
      <c r="BV309">
        <v>19.9442</v>
      </c>
      <c r="BW309">
        <v>926.591</v>
      </c>
      <c r="BX309">
        <v>21.3177</v>
      </c>
      <c r="BY309">
        <v>499.926</v>
      </c>
      <c r="BZ309">
        <v>100.527</v>
      </c>
      <c r="CA309">
        <v>0.0997862</v>
      </c>
      <c r="CB309">
        <v>25.1637</v>
      </c>
      <c r="CC309">
        <v>24.9967</v>
      </c>
      <c r="CD309">
        <v>999.9</v>
      </c>
      <c r="CE309">
        <v>0</v>
      </c>
      <c r="CF309">
        <v>0</v>
      </c>
      <c r="CG309">
        <v>10001.2</v>
      </c>
      <c r="CH309">
        <v>0</v>
      </c>
      <c r="CI309">
        <v>1.06395</v>
      </c>
      <c r="CJ309">
        <v>1200.08</v>
      </c>
      <c r="CK309">
        <v>0.967003</v>
      </c>
      <c r="CL309">
        <v>0.0329973</v>
      </c>
      <c r="CM309">
        <v>0</v>
      </c>
      <c r="CN309">
        <v>2.8533</v>
      </c>
      <c r="CO309">
        <v>0</v>
      </c>
      <c r="CP309">
        <v>10414.1</v>
      </c>
      <c r="CQ309">
        <v>11402.1</v>
      </c>
      <c r="CR309">
        <v>38</v>
      </c>
      <c r="CS309">
        <v>41.125</v>
      </c>
      <c r="CT309">
        <v>39.5</v>
      </c>
      <c r="CU309">
        <v>39.812</v>
      </c>
      <c r="CV309">
        <v>38.312</v>
      </c>
      <c r="CW309">
        <v>1160.48</v>
      </c>
      <c r="CX309">
        <v>39.6</v>
      </c>
      <c r="CY309">
        <v>0</v>
      </c>
      <c r="CZ309">
        <v>1604418812.3</v>
      </c>
      <c r="DA309">
        <v>0</v>
      </c>
      <c r="DB309">
        <v>2.628584</v>
      </c>
      <c r="DC309">
        <v>0.228300002696887</v>
      </c>
      <c r="DD309">
        <v>222.130769493424</v>
      </c>
      <c r="DE309">
        <v>10386.964</v>
      </c>
      <c r="DF309">
        <v>15</v>
      </c>
      <c r="DG309">
        <v>1604417947.1</v>
      </c>
      <c r="DH309" t="s">
        <v>273</v>
      </c>
      <c r="DI309">
        <v>1604417940.1</v>
      </c>
      <c r="DJ309">
        <v>1604417947.1</v>
      </c>
      <c r="DK309">
        <v>1</v>
      </c>
      <c r="DL309">
        <v>-0.134</v>
      </c>
      <c r="DM309">
        <v>0.013</v>
      </c>
      <c r="DN309">
        <v>0.037</v>
      </c>
      <c r="DO309">
        <v>0.31</v>
      </c>
      <c r="DP309">
        <v>420</v>
      </c>
      <c r="DQ309">
        <v>20</v>
      </c>
      <c r="DR309">
        <v>0.08</v>
      </c>
      <c r="DS309">
        <v>0.06</v>
      </c>
      <c r="DT309">
        <v>0</v>
      </c>
      <c r="DU309">
        <v>0</v>
      </c>
      <c r="DV309" t="s">
        <v>274</v>
      </c>
      <c r="DW309">
        <v>100</v>
      </c>
      <c r="DX309">
        <v>100</v>
      </c>
      <c r="DY309">
        <v>0.155</v>
      </c>
      <c r="DZ309">
        <v>0.3267</v>
      </c>
      <c r="EA309">
        <v>-0.278027610152098</v>
      </c>
      <c r="EB309">
        <v>0.00106189765250334</v>
      </c>
      <c r="EC309">
        <v>-8.23004791133579e-07</v>
      </c>
      <c r="ED309">
        <v>1.95222372915411e-10</v>
      </c>
      <c r="EE309">
        <v>0.0605696754882689</v>
      </c>
      <c r="EF309">
        <v>0.0242991256848972</v>
      </c>
      <c r="EG309">
        <v>-0.00102667963148939</v>
      </c>
      <c r="EH309">
        <v>2.21636158600722e-05</v>
      </c>
      <c r="EI309">
        <v>2</v>
      </c>
      <c r="EJ309">
        <v>2037</v>
      </c>
      <c r="EK309">
        <v>1</v>
      </c>
      <c r="EL309">
        <v>24</v>
      </c>
      <c r="EM309">
        <v>14.5</v>
      </c>
      <c r="EN309">
        <v>14.4</v>
      </c>
      <c r="EO309">
        <v>2</v>
      </c>
      <c r="EP309">
        <v>511.375</v>
      </c>
      <c r="EQ309">
        <v>528.845</v>
      </c>
      <c r="ER309">
        <v>22.8351</v>
      </c>
      <c r="ES309">
        <v>25.3629</v>
      </c>
      <c r="ET309">
        <v>30</v>
      </c>
      <c r="EU309">
        <v>25.2536</v>
      </c>
      <c r="EV309">
        <v>25.2245</v>
      </c>
      <c r="EW309">
        <v>41.6847</v>
      </c>
      <c r="EX309">
        <v>26.8481</v>
      </c>
      <c r="EY309">
        <v>100</v>
      </c>
      <c r="EZ309">
        <v>22.8341</v>
      </c>
      <c r="FA309">
        <v>990.94</v>
      </c>
      <c r="FB309">
        <v>20</v>
      </c>
      <c r="FC309">
        <v>102.34</v>
      </c>
      <c r="FD309">
        <v>102.114</v>
      </c>
    </row>
    <row r="310" spans="1:160">
      <c r="A310">
        <v>294</v>
      </c>
      <c r="B310">
        <v>1604418814.6</v>
      </c>
      <c r="C310">
        <v>585.5</v>
      </c>
      <c r="D310" t="s">
        <v>859</v>
      </c>
      <c r="E310" t="s">
        <v>860</v>
      </c>
      <c r="F310">
        <v>1604418814.6</v>
      </c>
      <c r="G310">
        <f>BY310*AE310*(BU310-BV310)/(100*BN310*(1000-AE310*BU310))</f>
        <v>0</v>
      </c>
      <c r="H310">
        <f>BY310*AE310*(BT310-BS310*(1000-AE310*BV310)/(1000-AE310*BU310))/(100*BN310)</f>
        <v>0</v>
      </c>
      <c r="I310">
        <f>BS310 - IF(AE310&gt;1, H310*BN310*100.0/(AG310*CG310), 0)</f>
        <v>0</v>
      </c>
      <c r="J310">
        <f>((P310-G310/2)*I310-H310)/(P310+G310/2)</f>
        <v>0</v>
      </c>
      <c r="K310">
        <f>J310*(BZ310+CA310)/1000.0</f>
        <v>0</v>
      </c>
      <c r="L310">
        <f>(BS310 - IF(AE310&gt;1, H310*BN310*100.0/(AG310*CG310), 0))*(BZ310+CA310)/1000.0</f>
        <v>0</v>
      </c>
      <c r="M310">
        <f>2.0/((1/O310-1/N310)+SIGN(O310)*SQRT((1/O310-1/N310)*(1/O310-1/N310) + 4*BO310/((BO310+1)*(BO310+1))*(2*1/O310*1/N310-1/N310*1/N310)))</f>
        <v>0</v>
      </c>
      <c r="N310">
        <f>IF(LEFT(BP310,1)&lt;&gt;"0",IF(LEFT(BP310,1)="1",3.0,BQ310),$D$5+$E$5*(CG310*BZ310/($K$5*1000))+$F$5*(CG310*BZ310/($K$5*1000))*MAX(MIN(BN310,$J$5),$I$5)*MAX(MIN(BN310,$J$5),$I$5)+$G$5*MAX(MIN(BN310,$J$5),$I$5)*(CG310*BZ310/($K$5*1000))+$H$5*(CG310*BZ310/($K$5*1000))*(CG310*BZ310/($K$5*1000)))</f>
        <v>0</v>
      </c>
      <c r="O310">
        <f>G310*(1000-(1000*0.61365*exp(17.502*S310/(240.97+S310))/(BZ310+CA310)+BU310)/2)/(1000*0.61365*exp(17.502*S310/(240.97+S310))/(BZ310+CA310)-BU310)</f>
        <v>0</v>
      </c>
      <c r="P310">
        <f>1/((BO310+1)/(M310/1.6)+1/(N310/1.37)) + BO310/((BO310+1)/(M310/1.6) + BO310/(N310/1.37))</f>
        <v>0</v>
      </c>
      <c r="Q310">
        <f>(BK310*BM310)</f>
        <v>0</v>
      </c>
      <c r="R310">
        <f>(CB310+(Q310+2*0.95*5.67E-8*(((CB310+$B$7)+273)^4-(CB310+273)^4)-44100*G310)/(1.84*29.3*N310+8*0.95*5.67E-8*(CB310+273)^3))</f>
        <v>0</v>
      </c>
      <c r="S310">
        <f>($C$7*CC310+$D$7*CD310+$E$7*R310)</f>
        <v>0</v>
      </c>
      <c r="T310">
        <f>0.61365*exp(17.502*S310/(240.97+S310))</f>
        <v>0</v>
      </c>
      <c r="U310">
        <f>(V310/W310*100)</f>
        <v>0</v>
      </c>
      <c r="V310">
        <f>BU310*(BZ310+CA310)/1000</f>
        <v>0</v>
      </c>
      <c r="W310">
        <f>0.61365*exp(17.502*CB310/(240.97+CB310))</f>
        <v>0</v>
      </c>
      <c r="X310">
        <f>(T310-BU310*(BZ310+CA310)/1000)</f>
        <v>0</v>
      </c>
      <c r="Y310">
        <f>(-G310*44100)</f>
        <v>0</v>
      </c>
      <c r="Z310">
        <f>2*29.3*N310*0.92*(CB310-S310)</f>
        <v>0</v>
      </c>
      <c r="AA310">
        <f>2*0.95*5.67E-8*(((CB310+$B$7)+273)^4-(S310+273)^4)</f>
        <v>0</v>
      </c>
      <c r="AB310">
        <f>Q310+AA310+Y310+Z310</f>
        <v>0</v>
      </c>
      <c r="AC310">
        <v>0</v>
      </c>
      <c r="AD310">
        <v>0</v>
      </c>
      <c r="AE310">
        <f>IF(AC310*$H$13&gt;=AG310,1.0,(AG310/(AG310-AC310*$H$13)))</f>
        <v>0</v>
      </c>
      <c r="AF310">
        <f>(AE310-1)*100</f>
        <v>0</v>
      </c>
      <c r="AG310">
        <f>MAX(0,($B$13+$C$13*CG310)/(1+$D$13*CG310)*BZ310/(CB310+273)*$E$13)</f>
        <v>0</v>
      </c>
      <c r="AH310" t="s">
        <v>271</v>
      </c>
      <c r="AI310" t="s">
        <v>271</v>
      </c>
      <c r="AJ310">
        <v>0</v>
      </c>
      <c r="AK310">
        <v>0</v>
      </c>
      <c r="AL310">
        <f>AK310-AJ310</f>
        <v>0</v>
      </c>
      <c r="AM310">
        <f>AL310/AK310</f>
        <v>0</v>
      </c>
      <c r="AN310">
        <v>0</v>
      </c>
      <c r="AO310" t="s">
        <v>271</v>
      </c>
      <c r="AP310" t="s">
        <v>271</v>
      </c>
      <c r="AQ310">
        <v>0</v>
      </c>
      <c r="AR310">
        <v>0</v>
      </c>
      <c r="AS310">
        <f>1-AQ310/AR310</f>
        <v>0</v>
      </c>
      <c r="AT310">
        <v>0.5</v>
      </c>
      <c r="AU310">
        <f>BK310</f>
        <v>0</v>
      </c>
      <c r="AV310">
        <f>H310</f>
        <v>0</v>
      </c>
      <c r="AW310">
        <f>AS310*AT310*AU310</f>
        <v>0</v>
      </c>
      <c r="AX310">
        <f>BC310/AR310</f>
        <v>0</v>
      </c>
      <c r="AY310">
        <f>(AV310-AN310)/AU310</f>
        <v>0</v>
      </c>
      <c r="AZ310">
        <f>(AK310-AR310)/AR310</f>
        <v>0</v>
      </c>
      <c r="BA310" t="s">
        <v>271</v>
      </c>
      <c r="BB310">
        <v>0</v>
      </c>
      <c r="BC310">
        <f>AR310-BB310</f>
        <v>0</v>
      </c>
      <c r="BD310">
        <f>(AR310-AQ310)/(AR310-BB310)</f>
        <v>0</v>
      </c>
      <c r="BE310">
        <f>(AK310-AR310)/(AK310-BB310)</f>
        <v>0</v>
      </c>
      <c r="BF310">
        <f>(AR310-AQ310)/(AR310-AJ310)</f>
        <v>0</v>
      </c>
      <c r="BG310">
        <f>(AK310-AR310)/(AK310-AJ310)</f>
        <v>0</v>
      </c>
      <c r="BH310">
        <f>(BD310*BB310/AQ310)</f>
        <v>0</v>
      </c>
      <c r="BI310">
        <f>(1-BH310)</f>
        <v>0</v>
      </c>
      <c r="BJ310">
        <f>$B$11*CH310+$C$11*CI310+$F$11*CJ310*(1-CM310)</f>
        <v>0</v>
      </c>
      <c r="BK310">
        <f>BJ310*BL310</f>
        <v>0</v>
      </c>
      <c r="BL310">
        <f>($B$11*$D$9+$C$11*$D$9+$F$11*((CW310+CO310)/MAX(CW310+CO310+CX310, 0.1)*$I$9+CX310/MAX(CW310+CO310+CX310, 0.1)*$J$9))/($B$11+$C$11+$F$11)</f>
        <v>0</v>
      </c>
      <c r="BM310">
        <f>($B$11*$K$9+$C$11*$K$9+$F$11*((CW310+CO310)/MAX(CW310+CO310+CX310, 0.1)*$P$9+CX310/MAX(CW310+CO310+CX310, 0.1)*$Q$9))/($B$11+$C$11+$F$11)</f>
        <v>0</v>
      </c>
      <c r="BN310">
        <v>6</v>
      </c>
      <c r="BO310">
        <v>0.5</v>
      </c>
      <c r="BP310" t="s">
        <v>272</v>
      </c>
      <c r="BQ310">
        <v>2</v>
      </c>
      <c r="BR310">
        <v>1604418814.6</v>
      </c>
      <c r="BS310">
        <v>930.014</v>
      </c>
      <c r="BT310">
        <v>983.063</v>
      </c>
      <c r="BU310">
        <v>21.6433</v>
      </c>
      <c r="BV310">
        <v>19.944</v>
      </c>
      <c r="BW310">
        <v>929.86</v>
      </c>
      <c r="BX310">
        <v>21.3166</v>
      </c>
      <c r="BY310">
        <v>500.003</v>
      </c>
      <c r="BZ310">
        <v>100.527</v>
      </c>
      <c r="CA310">
        <v>0.0997871</v>
      </c>
      <c r="CB310">
        <v>25.1647</v>
      </c>
      <c r="CC310">
        <v>24.9948</v>
      </c>
      <c r="CD310">
        <v>999.9</v>
      </c>
      <c r="CE310">
        <v>0</v>
      </c>
      <c r="CF310">
        <v>0</v>
      </c>
      <c r="CG310">
        <v>10030</v>
      </c>
      <c r="CH310">
        <v>0</v>
      </c>
      <c r="CI310">
        <v>1.06395</v>
      </c>
      <c r="CJ310">
        <v>1200.07</v>
      </c>
      <c r="CK310">
        <v>0.967003</v>
      </c>
      <c r="CL310">
        <v>0.0329973</v>
      </c>
      <c r="CM310">
        <v>0</v>
      </c>
      <c r="CN310">
        <v>2.6986</v>
      </c>
      <c r="CO310">
        <v>0</v>
      </c>
      <c r="CP310">
        <v>10422.7</v>
      </c>
      <c r="CQ310">
        <v>11402.1</v>
      </c>
      <c r="CR310">
        <v>38</v>
      </c>
      <c r="CS310">
        <v>41.125</v>
      </c>
      <c r="CT310">
        <v>39.437</v>
      </c>
      <c r="CU310">
        <v>39.812</v>
      </c>
      <c r="CV310">
        <v>38.312</v>
      </c>
      <c r="CW310">
        <v>1160.47</v>
      </c>
      <c r="CX310">
        <v>39.6</v>
      </c>
      <c r="CY310">
        <v>0</v>
      </c>
      <c r="CZ310">
        <v>1604418814.7</v>
      </c>
      <c r="DA310">
        <v>0</v>
      </c>
      <c r="DB310">
        <v>2.657728</v>
      </c>
      <c r="DC310">
        <v>0.164615383939869</v>
      </c>
      <c r="DD310">
        <v>220.069230739874</v>
      </c>
      <c r="DE310">
        <v>10395.796</v>
      </c>
      <c r="DF310">
        <v>15</v>
      </c>
      <c r="DG310">
        <v>1604417947.1</v>
      </c>
      <c r="DH310" t="s">
        <v>273</v>
      </c>
      <c r="DI310">
        <v>1604417940.1</v>
      </c>
      <c r="DJ310">
        <v>1604417947.1</v>
      </c>
      <c r="DK310">
        <v>1</v>
      </c>
      <c r="DL310">
        <v>-0.134</v>
      </c>
      <c r="DM310">
        <v>0.013</v>
      </c>
      <c r="DN310">
        <v>0.037</v>
      </c>
      <c r="DO310">
        <v>0.31</v>
      </c>
      <c r="DP310">
        <v>420</v>
      </c>
      <c r="DQ310">
        <v>20</v>
      </c>
      <c r="DR310">
        <v>0.08</v>
      </c>
      <c r="DS310">
        <v>0.06</v>
      </c>
      <c r="DT310">
        <v>0</v>
      </c>
      <c r="DU310">
        <v>0</v>
      </c>
      <c r="DV310" t="s">
        <v>274</v>
      </c>
      <c r="DW310">
        <v>100</v>
      </c>
      <c r="DX310">
        <v>100</v>
      </c>
      <c r="DY310">
        <v>0.154</v>
      </c>
      <c r="DZ310">
        <v>0.3267</v>
      </c>
      <c r="EA310">
        <v>-0.278027610152098</v>
      </c>
      <c r="EB310">
        <v>0.00106189765250334</v>
      </c>
      <c r="EC310">
        <v>-8.23004791133579e-07</v>
      </c>
      <c r="ED310">
        <v>1.95222372915411e-10</v>
      </c>
      <c r="EE310">
        <v>0.0605696754882689</v>
      </c>
      <c r="EF310">
        <v>0.0242991256848972</v>
      </c>
      <c r="EG310">
        <v>-0.00102667963148939</v>
      </c>
      <c r="EH310">
        <v>2.21636158600722e-05</v>
      </c>
      <c r="EI310">
        <v>2</v>
      </c>
      <c r="EJ310">
        <v>2037</v>
      </c>
      <c r="EK310">
        <v>1</v>
      </c>
      <c r="EL310">
        <v>24</v>
      </c>
      <c r="EM310">
        <v>14.6</v>
      </c>
      <c r="EN310">
        <v>14.5</v>
      </c>
      <c r="EO310">
        <v>2</v>
      </c>
      <c r="EP310">
        <v>511.441</v>
      </c>
      <c r="EQ310">
        <v>528.776</v>
      </c>
      <c r="ER310">
        <v>22.8359</v>
      </c>
      <c r="ES310">
        <v>25.3619</v>
      </c>
      <c r="ET310">
        <v>30.0001</v>
      </c>
      <c r="EU310">
        <v>25.253</v>
      </c>
      <c r="EV310">
        <v>25.2234</v>
      </c>
      <c r="EW310">
        <v>41.7602</v>
      </c>
      <c r="EX310">
        <v>26.8481</v>
      </c>
      <c r="EY310">
        <v>100</v>
      </c>
      <c r="EZ310">
        <v>22.8372</v>
      </c>
      <c r="FA310">
        <v>990.94</v>
      </c>
      <c r="FB310">
        <v>20</v>
      </c>
      <c r="FC310">
        <v>102.34</v>
      </c>
      <c r="FD310">
        <v>102.115</v>
      </c>
    </row>
    <row r="311" spans="1:160">
      <c r="A311">
        <v>295</v>
      </c>
      <c r="B311">
        <v>1604418816.6</v>
      </c>
      <c r="C311">
        <v>587.5</v>
      </c>
      <c r="D311" t="s">
        <v>861</v>
      </c>
      <c r="E311" t="s">
        <v>862</v>
      </c>
      <c r="F311">
        <v>1604418816.6</v>
      </c>
      <c r="G311">
        <f>BY311*AE311*(BU311-BV311)/(100*BN311*(1000-AE311*BU311))</f>
        <v>0</v>
      </c>
      <c r="H311">
        <f>BY311*AE311*(BT311-BS311*(1000-AE311*BV311)/(1000-AE311*BU311))/(100*BN311)</f>
        <v>0</v>
      </c>
      <c r="I311">
        <f>BS311 - IF(AE311&gt;1, H311*BN311*100.0/(AG311*CG311), 0)</f>
        <v>0</v>
      </c>
      <c r="J311">
        <f>((P311-G311/2)*I311-H311)/(P311+G311/2)</f>
        <v>0</v>
      </c>
      <c r="K311">
        <f>J311*(BZ311+CA311)/1000.0</f>
        <v>0</v>
      </c>
      <c r="L311">
        <f>(BS311 - IF(AE311&gt;1, H311*BN311*100.0/(AG311*CG311), 0))*(BZ311+CA311)/1000.0</f>
        <v>0</v>
      </c>
      <c r="M311">
        <f>2.0/((1/O311-1/N311)+SIGN(O311)*SQRT((1/O311-1/N311)*(1/O311-1/N311) + 4*BO311/((BO311+1)*(BO311+1))*(2*1/O311*1/N311-1/N311*1/N311)))</f>
        <v>0</v>
      </c>
      <c r="N311">
        <f>IF(LEFT(BP311,1)&lt;&gt;"0",IF(LEFT(BP311,1)="1",3.0,BQ311),$D$5+$E$5*(CG311*BZ311/($K$5*1000))+$F$5*(CG311*BZ311/($K$5*1000))*MAX(MIN(BN311,$J$5),$I$5)*MAX(MIN(BN311,$J$5),$I$5)+$G$5*MAX(MIN(BN311,$J$5),$I$5)*(CG311*BZ311/($K$5*1000))+$H$5*(CG311*BZ311/($K$5*1000))*(CG311*BZ311/($K$5*1000)))</f>
        <v>0</v>
      </c>
      <c r="O311">
        <f>G311*(1000-(1000*0.61365*exp(17.502*S311/(240.97+S311))/(BZ311+CA311)+BU311)/2)/(1000*0.61365*exp(17.502*S311/(240.97+S311))/(BZ311+CA311)-BU311)</f>
        <v>0</v>
      </c>
      <c r="P311">
        <f>1/((BO311+1)/(M311/1.6)+1/(N311/1.37)) + BO311/((BO311+1)/(M311/1.6) + BO311/(N311/1.37))</f>
        <v>0</v>
      </c>
      <c r="Q311">
        <f>(BK311*BM311)</f>
        <v>0</v>
      </c>
      <c r="R311">
        <f>(CB311+(Q311+2*0.95*5.67E-8*(((CB311+$B$7)+273)^4-(CB311+273)^4)-44100*G311)/(1.84*29.3*N311+8*0.95*5.67E-8*(CB311+273)^3))</f>
        <v>0</v>
      </c>
      <c r="S311">
        <f>($C$7*CC311+$D$7*CD311+$E$7*R311)</f>
        <v>0</v>
      </c>
      <c r="T311">
        <f>0.61365*exp(17.502*S311/(240.97+S311))</f>
        <v>0</v>
      </c>
      <c r="U311">
        <f>(V311/W311*100)</f>
        <v>0</v>
      </c>
      <c r="V311">
        <f>BU311*(BZ311+CA311)/1000</f>
        <v>0</v>
      </c>
      <c r="W311">
        <f>0.61365*exp(17.502*CB311/(240.97+CB311))</f>
        <v>0</v>
      </c>
      <c r="X311">
        <f>(T311-BU311*(BZ311+CA311)/1000)</f>
        <v>0</v>
      </c>
      <c r="Y311">
        <f>(-G311*44100)</f>
        <v>0</v>
      </c>
      <c r="Z311">
        <f>2*29.3*N311*0.92*(CB311-S311)</f>
        <v>0</v>
      </c>
      <c r="AA311">
        <f>2*0.95*5.67E-8*(((CB311+$B$7)+273)^4-(S311+273)^4)</f>
        <v>0</v>
      </c>
      <c r="AB311">
        <f>Q311+AA311+Y311+Z311</f>
        <v>0</v>
      </c>
      <c r="AC311">
        <v>0</v>
      </c>
      <c r="AD311">
        <v>0</v>
      </c>
      <c r="AE311">
        <f>IF(AC311*$H$13&gt;=AG311,1.0,(AG311/(AG311-AC311*$H$13)))</f>
        <v>0</v>
      </c>
      <c r="AF311">
        <f>(AE311-1)*100</f>
        <v>0</v>
      </c>
      <c r="AG311">
        <f>MAX(0,($B$13+$C$13*CG311)/(1+$D$13*CG311)*BZ311/(CB311+273)*$E$13)</f>
        <v>0</v>
      </c>
      <c r="AH311" t="s">
        <v>271</v>
      </c>
      <c r="AI311" t="s">
        <v>271</v>
      </c>
      <c r="AJ311">
        <v>0</v>
      </c>
      <c r="AK311">
        <v>0</v>
      </c>
      <c r="AL311">
        <f>AK311-AJ311</f>
        <v>0</v>
      </c>
      <c r="AM311">
        <f>AL311/AK311</f>
        <v>0</v>
      </c>
      <c r="AN311">
        <v>0</v>
      </c>
      <c r="AO311" t="s">
        <v>271</v>
      </c>
      <c r="AP311" t="s">
        <v>271</v>
      </c>
      <c r="AQ311">
        <v>0</v>
      </c>
      <c r="AR311">
        <v>0</v>
      </c>
      <c r="AS311">
        <f>1-AQ311/AR311</f>
        <v>0</v>
      </c>
      <c r="AT311">
        <v>0.5</v>
      </c>
      <c r="AU311">
        <f>BK311</f>
        <v>0</v>
      </c>
      <c r="AV311">
        <f>H311</f>
        <v>0</v>
      </c>
      <c r="AW311">
        <f>AS311*AT311*AU311</f>
        <v>0</v>
      </c>
      <c r="AX311">
        <f>BC311/AR311</f>
        <v>0</v>
      </c>
      <c r="AY311">
        <f>(AV311-AN311)/AU311</f>
        <v>0</v>
      </c>
      <c r="AZ311">
        <f>(AK311-AR311)/AR311</f>
        <v>0</v>
      </c>
      <c r="BA311" t="s">
        <v>271</v>
      </c>
      <c r="BB311">
        <v>0</v>
      </c>
      <c r="BC311">
        <f>AR311-BB311</f>
        <v>0</v>
      </c>
      <c r="BD311">
        <f>(AR311-AQ311)/(AR311-BB311)</f>
        <v>0</v>
      </c>
      <c r="BE311">
        <f>(AK311-AR311)/(AK311-BB311)</f>
        <v>0</v>
      </c>
      <c r="BF311">
        <f>(AR311-AQ311)/(AR311-AJ311)</f>
        <v>0</v>
      </c>
      <c r="BG311">
        <f>(AK311-AR311)/(AK311-AJ311)</f>
        <v>0</v>
      </c>
      <c r="BH311">
        <f>(BD311*BB311/AQ311)</f>
        <v>0</v>
      </c>
      <c r="BI311">
        <f>(1-BH311)</f>
        <v>0</v>
      </c>
      <c r="BJ311">
        <f>$B$11*CH311+$C$11*CI311+$F$11*CJ311*(1-CM311)</f>
        <v>0</v>
      </c>
      <c r="BK311">
        <f>BJ311*BL311</f>
        <v>0</v>
      </c>
      <c r="BL311">
        <f>($B$11*$D$9+$C$11*$D$9+$F$11*((CW311+CO311)/MAX(CW311+CO311+CX311, 0.1)*$I$9+CX311/MAX(CW311+CO311+CX311, 0.1)*$J$9))/($B$11+$C$11+$F$11)</f>
        <v>0</v>
      </c>
      <c r="BM311">
        <f>($B$11*$K$9+$C$11*$K$9+$F$11*((CW311+CO311)/MAX(CW311+CO311+CX311, 0.1)*$P$9+CX311/MAX(CW311+CO311+CX311, 0.1)*$Q$9))/($B$11+$C$11+$F$11)</f>
        <v>0</v>
      </c>
      <c r="BN311">
        <v>6</v>
      </c>
      <c r="BO311">
        <v>0.5</v>
      </c>
      <c r="BP311" t="s">
        <v>272</v>
      </c>
      <c r="BQ311">
        <v>2</v>
      </c>
      <c r="BR311">
        <v>1604418816.6</v>
      </c>
      <c r="BS311">
        <v>933.311</v>
      </c>
      <c r="BT311">
        <v>986.4</v>
      </c>
      <c r="BU311">
        <v>21.642</v>
      </c>
      <c r="BV311">
        <v>19.9434</v>
      </c>
      <c r="BW311">
        <v>933.156</v>
      </c>
      <c r="BX311">
        <v>21.3153</v>
      </c>
      <c r="BY311">
        <v>500.05</v>
      </c>
      <c r="BZ311">
        <v>100.524</v>
      </c>
      <c r="CA311">
        <v>0.0998392</v>
      </c>
      <c r="CB311">
        <v>25.1642</v>
      </c>
      <c r="CC311">
        <v>24.997</v>
      </c>
      <c r="CD311">
        <v>999.9</v>
      </c>
      <c r="CE311">
        <v>0</v>
      </c>
      <c r="CF311">
        <v>0</v>
      </c>
      <c r="CG311">
        <v>10040</v>
      </c>
      <c r="CH311">
        <v>0</v>
      </c>
      <c r="CI311">
        <v>1.06395</v>
      </c>
      <c r="CJ311">
        <v>1199.77</v>
      </c>
      <c r="CK311">
        <v>0.966994</v>
      </c>
      <c r="CL311">
        <v>0.0330056</v>
      </c>
      <c r="CM311">
        <v>0</v>
      </c>
      <c r="CN311">
        <v>2.5209</v>
      </c>
      <c r="CO311">
        <v>0</v>
      </c>
      <c r="CP311">
        <v>10426.3</v>
      </c>
      <c r="CQ311">
        <v>11399.2</v>
      </c>
      <c r="CR311">
        <v>38</v>
      </c>
      <c r="CS311">
        <v>41.125</v>
      </c>
      <c r="CT311">
        <v>39.5</v>
      </c>
      <c r="CU311">
        <v>39.812</v>
      </c>
      <c r="CV311">
        <v>38.312</v>
      </c>
      <c r="CW311">
        <v>1160.17</v>
      </c>
      <c r="CX311">
        <v>39.6</v>
      </c>
      <c r="CY311">
        <v>0</v>
      </c>
      <c r="CZ311">
        <v>1604418816.5</v>
      </c>
      <c r="DA311">
        <v>0</v>
      </c>
      <c r="DB311">
        <v>2.66986538461538</v>
      </c>
      <c r="DC311">
        <v>-0.25628375267973</v>
      </c>
      <c r="DD311">
        <v>219.671794541787</v>
      </c>
      <c r="DE311">
        <v>10401.1846153846</v>
      </c>
      <c r="DF311">
        <v>15</v>
      </c>
      <c r="DG311">
        <v>1604417947.1</v>
      </c>
      <c r="DH311" t="s">
        <v>273</v>
      </c>
      <c r="DI311">
        <v>1604417940.1</v>
      </c>
      <c r="DJ311">
        <v>1604417947.1</v>
      </c>
      <c r="DK311">
        <v>1</v>
      </c>
      <c r="DL311">
        <v>-0.134</v>
      </c>
      <c r="DM311">
        <v>0.013</v>
      </c>
      <c r="DN311">
        <v>0.037</v>
      </c>
      <c r="DO311">
        <v>0.31</v>
      </c>
      <c r="DP311">
        <v>420</v>
      </c>
      <c r="DQ311">
        <v>20</v>
      </c>
      <c r="DR311">
        <v>0.08</v>
      </c>
      <c r="DS311">
        <v>0.06</v>
      </c>
      <c r="DT311">
        <v>0</v>
      </c>
      <c r="DU311">
        <v>0</v>
      </c>
      <c r="DV311" t="s">
        <v>274</v>
      </c>
      <c r="DW311">
        <v>100</v>
      </c>
      <c r="DX311">
        <v>100</v>
      </c>
      <c r="DY311">
        <v>0.155</v>
      </c>
      <c r="DZ311">
        <v>0.3267</v>
      </c>
      <c r="EA311">
        <v>-0.278027610152098</v>
      </c>
      <c r="EB311">
        <v>0.00106189765250334</v>
      </c>
      <c r="EC311">
        <v>-8.23004791133579e-07</v>
      </c>
      <c r="ED311">
        <v>1.95222372915411e-10</v>
      </c>
      <c r="EE311">
        <v>0.0605696754882689</v>
      </c>
      <c r="EF311">
        <v>0.0242991256848972</v>
      </c>
      <c r="EG311">
        <v>-0.00102667963148939</v>
      </c>
      <c r="EH311">
        <v>2.21636158600722e-05</v>
      </c>
      <c r="EI311">
        <v>2</v>
      </c>
      <c r="EJ311">
        <v>2037</v>
      </c>
      <c r="EK311">
        <v>1</v>
      </c>
      <c r="EL311">
        <v>24</v>
      </c>
      <c r="EM311">
        <v>14.6</v>
      </c>
      <c r="EN311">
        <v>14.5</v>
      </c>
      <c r="EO311">
        <v>2</v>
      </c>
      <c r="EP311">
        <v>511.555</v>
      </c>
      <c r="EQ311">
        <v>528.826</v>
      </c>
      <c r="ER311">
        <v>22.8369</v>
      </c>
      <c r="ES311">
        <v>25.3619</v>
      </c>
      <c r="ET311">
        <v>30.0001</v>
      </c>
      <c r="EU311">
        <v>25.253</v>
      </c>
      <c r="EV311">
        <v>25.2228</v>
      </c>
      <c r="EW311">
        <v>41.9108</v>
      </c>
      <c r="EX311">
        <v>26.8481</v>
      </c>
      <c r="EY311">
        <v>100</v>
      </c>
      <c r="EZ311">
        <v>22.8372</v>
      </c>
      <c r="FA311">
        <v>995.96</v>
      </c>
      <c r="FB311">
        <v>20</v>
      </c>
      <c r="FC311">
        <v>102.338</v>
      </c>
      <c r="FD311">
        <v>102.115</v>
      </c>
    </row>
    <row r="312" spans="1:160">
      <c r="A312">
        <v>296</v>
      </c>
      <c r="B312">
        <v>1604418818.6</v>
      </c>
      <c r="C312">
        <v>589.5</v>
      </c>
      <c r="D312" t="s">
        <v>863</v>
      </c>
      <c r="E312" t="s">
        <v>864</v>
      </c>
      <c r="F312">
        <v>1604418818.6</v>
      </c>
      <c r="G312">
        <f>BY312*AE312*(BU312-BV312)/(100*BN312*(1000-AE312*BU312))</f>
        <v>0</v>
      </c>
      <c r="H312">
        <f>BY312*AE312*(BT312-BS312*(1000-AE312*BV312)/(1000-AE312*BU312))/(100*BN312)</f>
        <v>0</v>
      </c>
      <c r="I312">
        <f>BS312 - IF(AE312&gt;1, H312*BN312*100.0/(AG312*CG312), 0)</f>
        <v>0</v>
      </c>
      <c r="J312">
        <f>((P312-G312/2)*I312-H312)/(P312+G312/2)</f>
        <v>0</v>
      </c>
      <c r="K312">
        <f>J312*(BZ312+CA312)/1000.0</f>
        <v>0</v>
      </c>
      <c r="L312">
        <f>(BS312 - IF(AE312&gt;1, H312*BN312*100.0/(AG312*CG312), 0))*(BZ312+CA312)/1000.0</f>
        <v>0</v>
      </c>
      <c r="M312">
        <f>2.0/((1/O312-1/N312)+SIGN(O312)*SQRT((1/O312-1/N312)*(1/O312-1/N312) + 4*BO312/((BO312+1)*(BO312+1))*(2*1/O312*1/N312-1/N312*1/N312)))</f>
        <v>0</v>
      </c>
      <c r="N312">
        <f>IF(LEFT(BP312,1)&lt;&gt;"0",IF(LEFT(BP312,1)="1",3.0,BQ312),$D$5+$E$5*(CG312*BZ312/($K$5*1000))+$F$5*(CG312*BZ312/($K$5*1000))*MAX(MIN(BN312,$J$5),$I$5)*MAX(MIN(BN312,$J$5),$I$5)+$G$5*MAX(MIN(BN312,$J$5),$I$5)*(CG312*BZ312/($K$5*1000))+$H$5*(CG312*BZ312/($K$5*1000))*(CG312*BZ312/($K$5*1000)))</f>
        <v>0</v>
      </c>
      <c r="O312">
        <f>G312*(1000-(1000*0.61365*exp(17.502*S312/(240.97+S312))/(BZ312+CA312)+BU312)/2)/(1000*0.61365*exp(17.502*S312/(240.97+S312))/(BZ312+CA312)-BU312)</f>
        <v>0</v>
      </c>
      <c r="P312">
        <f>1/((BO312+1)/(M312/1.6)+1/(N312/1.37)) + BO312/((BO312+1)/(M312/1.6) + BO312/(N312/1.37))</f>
        <v>0</v>
      </c>
      <c r="Q312">
        <f>(BK312*BM312)</f>
        <v>0</v>
      </c>
      <c r="R312">
        <f>(CB312+(Q312+2*0.95*5.67E-8*(((CB312+$B$7)+273)^4-(CB312+273)^4)-44100*G312)/(1.84*29.3*N312+8*0.95*5.67E-8*(CB312+273)^3))</f>
        <v>0</v>
      </c>
      <c r="S312">
        <f>($C$7*CC312+$D$7*CD312+$E$7*R312)</f>
        <v>0</v>
      </c>
      <c r="T312">
        <f>0.61365*exp(17.502*S312/(240.97+S312))</f>
        <v>0</v>
      </c>
      <c r="U312">
        <f>(V312/W312*100)</f>
        <v>0</v>
      </c>
      <c r="V312">
        <f>BU312*(BZ312+CA312)/1000</f>
        <v>0</v>
      </c>
      <c r="W312">
        <f>0.61365*exp(17.502*CB312/(240.97+CB312))</f>
        <v>0</v>
      </c>
      <c r="X312">
        <f>(T312-BU312*(BZ312+CA312)/1000)</f>
        <v>0</v>
      </c>
      <c r="Y312">
        <f>(-G312*44100)</f>
        <v>0</v>
      </c>
      <c r="Z312">
        <f>2*29.3*N312*0.92*(CB312-S312)</f>
        <v>0</v>
      </c>
      <c r="AA312">
        <f>2*0.95*5.67E-8*(((CB312+$B$7)+273)^4-(S312+273)^4)</f>
        <v>0</v>
      </c>
      <c r="AB312">
        <f>Q312+AA312+Y312+Z312</f>
        <v>0</v>
      </c>
      <c r="AC312">
        <v>0</v>
      </c>
      <c r="AD312">
        <v>0</v>
      </c>
      <c r="AE312">
        <f>IF(AC312*$H$13&gt;=AG312,1.0,(AG312/(AG312-AC312*$H$13)))</f>
        <v>0</v>
      </c>
      <c r="AF312">
        <f>(AE312-1)*100</f>
        <v>0</v>
      </c>
      <c r="AG312">
        <f>MAX(0,($B$13+$C$13*CG312)/(1+$D$13*CG312)*BZ312/(CB312+273)*$E$13)</f>
        <v>0</v>
      </c>
      <c r="AH312" t="s">
        <v>271</v>
      </c>
      <c r="AI312" t="s">
        <v>271</v>
      </c>
      <c r="AJ312">
        <v>0</v>
      </c>
      <c r="AK312">
        <v>0</v>
      </c>
      <c r="AL312">
        <f>AK312-AJ312</f>
        <v>0</v>
      </c>
      <c r="AM312">
        <f>AL312/AK312</f>
        <v>0</v>
      </c>
      <c r="AN312">
        <v>0</v>
      </c>
      <c r="AO312" t="s">
        <v>271</v>
      </c>
      <c r="AP312" t="s">
        <v>271</v>
      </c>
      <c r="AQ312">
        <v>0</v>
      </c>
      <c r="AR312">
        <v>0</v>
      </c>
      <c r="AS312">
        <f>1-AQ312/AR312</f>
        <v>0</v>
      </c>
      <c r="AT312">
        <v>0.5</v>
      </c>
      <c r="AU312">
        <f>BK312</f>
        <v>0</v>
      </c>
      <c r="AV312">
        <f>H312</f>
        <v>0</v>
      </c>
      <c r="AW312">
        <f>AS312*AT312*AU312</f>
        <v>0</v>
      </c>
      <c r="AX312">
        <f>BC312/AR312</f>
        <v>0</v>
      </c>
      <c r="AY312">
        <f>(AV312-AN312)/AU312</f>
        <v>0</v>
      </c>
      <c r="AZ312">
        <f>(AK312-AR312)/AR312</f>
        <v>0</v>
      </c>
      <c r="BA312" t="s">
        <v>271</v>
      </c>
      <c r="BB312">
        <v>0</v>
      </c>
      <c r="BC312">
        <f>AR312-BB312</f>
        <v>0</v>
      </c>
      <c r="BD312">
        <f>(AR312-AQ312)/(AR312-BB312)</f>
        <v>0</v>
      </c>
      <c r="BE312">
        <f>(AK312-AR312)/(AK312-BB312)</f>
        <v>0</v>
      </c>
      <c r="BF312">
        <f>(AR312-AQ312)/(AR312-AJ312)</f>
        <v>0</v>
      </c>
      <c r="BG312">
        <f>(AK312-AR312)/(AK312-AJ312)</f>
        <v>0</v>
      </c>
      <c r="BH312">
        <f>(BD312*BB312/AQ312)</f>
        <v>0</v>
      </c>
      <c r="BI312">
        <f>(1-BH312)</f>
        <v>0</v>
      </c>
      <c r="BJ312">
        <f>$B$11*CH312+$C$11*CI312+$F$11*CJ312*(1-CM312)</f>
        <v>0</v>
      </c>
      <c r="BK312">
        <f>BJ312*BL312</f>
        <v>0</v>
      </c>
      <c r="BL312">
        <f>($B$11*$D$9+$C$11*$D$9+$F$11*((CW312+CO312)/MAX(CW312+CO312+CX312, 0.1)*$I$9+CX312/MAX(CW312+CO312+CX312, 0.1)*$J$9))/($B$11+$C$11+$F$11)</f>
        <v>0</v>
      </c>
      <c r="BM312">
        <f>($B$11*$K$9+$C$11*$K$9+$F$11*((CW312+CO312)/MAX(CW312+CO312+CX312, 0.1)*$P$9+CX312/MAX(CW312+CO312+CX312, 0.1)*$Q$9))/($B$11+$C$11+$F$11)</f>
        <v>0</v>
      </c>
      <c r="BN312">
        <v>6</v>
      </c>
      <c r="BO312">
        <v>0.5</v>
      </c>
      <c r="BP312" t="s">
        <v>272</v>
      </c>
      <c r="BQ312">
        <v>2</v>
      </c>
      <c r="BR312">
        <v>1604418818.6</v>
      </c>
      <c r="BS312">
        <v>936.586</v>
      </c>
      <c r="BT312">
        <v>989.775</v>
      </c>
      <c r="BU312">
        <v>21.6417</v>
      </c>
      <c r="BV312">
        <v>19.9426</v>
      </c>
      <c r="BW312">
        <v>936.431</v>
      </c>
      <c r="BX312">
        <v>21.3151</v>
      </c>
      <c r="BY312">
        <v>499.974</v>
      </c>
      <c r="BZ312">
        <v>100.525</v>
      </c>
      <c r="CA312">
        <v>0.0999979</v>
      </c>
      <c r="CB312">
        <v>25.1632</v>
      </c>
      <c r="CC312">
        <v>24.9993</v>
      </c>
      <c r="CD312">
        <v>999.9</v>
      </c>
      <c r="CE312">
        <v>0</v>
      </c>
      <c r="CF312">
        <v>0</v>
      </c>
      <c r="CG312">
        <v>9997.5</v>
      </c>
      <c r="CH312">
        <v>0</v>
      </c>
      <c r="CI312">
        <v>1.06395</v>
      </c>
      <c r="CJ312">
        <v>1200.07</v>
      </c>
      <c r="CK312">
        <v>0.967003</v>
      </c>
      <c r="CL312">
        <v>0.0329973</v>
      </c>
      <c r="CM312">
        <v>0</v>
      </c>
      <c r="CN312">
        <v>2.5355</v>
      </c>
      <c r="CO312">
        <v>0</v>
      </c>
      <c r="CP312">
        <v>10435.5</v>
      </c>
      <c r="CQ312">
        <v>11402.1</v>
      </c>
      <c r="CR312">
        <v>38</v>
      </c>
      <c r="CS312">
        <v>41.125</v>
      </c>
      <c r="CT312">
        <v>39.437</v>
      </c>
      <c r="CU312">
        <v>39.812</v>
      </c>
      <c r="CV312">
        <v>38.312</v>
      </c>
      <c r="CW312">
        <v>1160.47</v>
      </c>
      <c r="CX312">
        <v>39.6</v>
      </c>
      <c r="CY312">
        <v>0</v>
      </c>
      <c r="CZ312">
        <v>1604418818.3</v>
      </c>
      <c r="DA312">
        <v>0</v>
      </c>
      <c r="DB312">
        <v>2.626532</v>
      </c>
      <c r="DC312">
        <v>-0.561592305341719</v>
      </c>
      <c r="DD312">
        <v>216.269231106292</v>
      </c>
      <c r="DE312">
        <v>10408.82</v>
      </c>
      <c r="DF312">
        <v>15</v>
      </c>
      <c r="DG312">
        <v>1604417947.1</v>
      </c>
      <c r="DH312" t="s">
        <v>273</v>
      </c>
      <c r="DI312">
        <v>1604417940.1</v>
      </c>
      <c r="DJ312">
        <v>1604417947.1</v>
      </c>
      <c r="DK312">
        <v>1</v>
      </c>
      <c r="DL312">
        <v>-0.134</v>
      </c>
      <c r="DM312">
        <v>0.013</v>
      </c>
      <c r="DN312">
        <v>0.037</v>
      </c>
      <c r="DO312">
        <v>0.31</v>
      </c>
      <c r="DP312">
        <v>420</v>
      </c>
      <c r="DQ312">
        <v>20</v>
      </c>
      <c r="DR312">
        <v>0.08</v>
      </c>
      <c r="DS312">
        <v>0.06</v>
      </c>
      <c r="DT312">
        <v>0</v>
      </c>
      <c r="DU312">
        <v>0</v>
      </c>
      <c r="DV312" t="s">
        <v>274</v>
      </c>
      <c r="DW312">
        <v>100</v>
      </c>
      <c r="DX312">
        <v>100</v>
      </c>
      <c r="DY312">
        <v>0.155</v>
      </c>
      <c r="DZ312">
        <v>0.3266</v>
      </c>
      <c r="EA312">
        <v>-0.278027610152098</v>
      </c>
      <c r="EB312">
        <v>0.00106189765250334</v>
      </c>
      <c r="EC312">
        <v>-8.23004791133579e-07</v>
      </c>
      <c r="ED312">
        <v>1.95222372915411e-10</v>
      </c>
      <c r="EE312">
        <v>0.0605696754882689</v>
      </c>
      <c r="EF312">
        <v>0.0242991256848972</v>
      </c>
      <c r="EG312">
        <v>-0.00102667963148939</v>
      </c>
      <c r="EH312">
        <v>2.21636158600722e-05</v>
      </c>
      <c r="EI312">
        <v>2</v>
      </c>
      <c r="EJ312">
        <v>2037</v>
      </c>
      <c r="EK312">
        <v>1</v>
      </c>
      <c r="EL312">
        <v>24</v>
      </c>
      <c r="EM312">
        <v>14.6</v>
      </c>
      <c r="EN312">
        <v>14.5</v>
      </c>
      <c r="EO312">
        <v>2</v>
      </c>
      <c r="EP312">
        <v>511.495</v>
      </c>
      <c r="EQ312">
        <v>528.864</v>
      </c>
      <c r="ER312">
        <v>22.8381</v>
      </c>
      <c r="ES312">
        <v>25.3613</v>
      </c>
      <c r="ET312">
        <v>30.0001</v>
      </c>
      <c r="EU312">
        <v>25.2525</v>
      </c>
      <c r="EV312">
        <v>25.2228</v>
      </c>
      <c r="EW312">
        <v>42.0384</v>
      </c>
      <c r="EX312">
        <v>26.8481</v>
      </c>
      <c r="EY312">
        <v>100</v>
      </c>
      <c r="EZ312">
        <v>22.8409</v>
      </c>
      <c r="FA312">
        <v>1001.14</v>
      </c>
      <c r="FB312">
        <v>20</v>
      </c>
      <c r="FC312">
        <v>102.338</v>
      </c>
      <c r="FD312">
        <v>102.115</v>
      </c>
    </row>
    <row r="313" spans="1:160">
      <c r="A313">
        <v>297</v>
      </c>
      <c r="B313">
        <v>1604418820.6</v>
      </c>
      <c r="C313">
        <v>591.5</v>
      </c>
      <c r="D313" t="s">
        <v>865</v>
      </c>
      <c r="E313" t="s">
        <v>866</v>
      </c>
      <c r="F313">
        <v>1604418820.6</v>
      </c>
      <c r="G313">
        <f>BY313*AE313*(BU313-BV313)/(100*BN313*(1000-AE313*BU313))</f>
        <v>0</v>
      </c>
      <c r="H313">
        <f>BY313*AE313*(BT313-BS313*(1000-AE313*BV313)/(1000-AE313*BU313))/(100*BN313)</f>
        <v>0</v>
      </c>
      <c r="I313">
        <f>BS313 - IF(AE313&gt;1, H313*BN313*100.0/(AG313*CG313), 0)</f>
        <v>0</v>
      </c>
      <c r="J313">
        <f>((P313-G313/2)*I313-H313)/(P313+G313/2)</f>
        <v>0</v>
      </c>
      <c r="K313">
        <f>J313*(BZ313+CA313)/1000.0</f>
        <v>0</v>
      </c>
      <c r="L313">
        <f>(BS313 - IF(AE313&gt;1, H313*BN313*100.0/(AG313*CG313), 0))*(BZ313+CA313)/1000.0</f>
        <v>0</v>
      </c>
      <c r="M313">
        <f>2.0/((1/O313-1/N313)+SIGN(O313)*SQRT((1/O313-1/N313)*(1/O313-1/N313) + 4*BO313/((BO313+1)*(BO313+1))*(2*1/O313*1/N313-1/N313*1/N313)))</f>
        <v>0</v>
      </c>
      <c r="N313">
        <f>IF(LEFT(BP313,1)&lt;&gt;"0",IF(LEFT(BP313,1)="1",3.0,BQ313),$D$5+$E$5*(CG313*BZ313/($K$5*1000))+$F$5*(CG313*BZ313/($K$5*1000))*MAX(MIN(BN313,$J$5),$I$5)*MAX(MIN(BN313,$J$5),$I$5)+$G$5*MAX(MIN(BN313,$J$5),$I$5)*(CG313*BZ313/($K$5*1000))+$H$5*(CG313*BZ313/($K$5*1000))*(CG313*BZ313/($K$5*1000)))</f>
        <v>0</v>
      </c>
      <c r="O313">
        <f>G313*(1000-(1000*0.61365*exp(17.502*S313/(240.97+S313))/(BZ313+CA313)+BU313)/2)/(1000*0.61365*exp(17.502*S313/(240.97+S313))/(BZ313+CA313)-BU313)</f>
        <v>0</v>
      </c>
      <c r="P313">
        <f>1/((BO313+1)/(M313/1.6)+1/(N313/1.37)) + BO313/((BO313+1)/(M313/1.6) + BO313/(N313/1.37))</f>
        <v>0</v>
      </c>
      <c r="Q313">
        <f>(BK313*BM313)</f>
        <v>0</v>
      </c>
      <c r="R313">
        <f>(CB313+(Q313+2*0.95*5.67E-8*(((CB313+$B$7)+273)^4-(CB313+273)^4)-44100*G313)/(1.84*29.3*N313+8*0.95*5.67E-8*(CB313+273)^3))</f>
        <v>0</v>
      </c>
      <c r="S313">
        <f>($C$7*CC313+$D$7*CD313+$E$7*R313)</f>
        <v>0</v>
      </c>
      <c r="T313">
        <f>0.61365*exp(17.502*S313/(240.97+S313))</f>
        <v>0</v>
      </c>
      <c r="U313">
        <f>(V313/W313*100)</f>
        <v>0</v>
      </c>
      <c r="V313">
        <f>BU313*(BZ313+CA313)/1000</f>
        <v>0</v>
      </c>
      <c r="W313">
        <f>0.61365*exp(17.502*CB313/(240.97+CB313))</f>
        <v>0</v>
      </c>
      <c r="X313">
        <f>(T313-BU313*(BZ313+CA313)/1000)</f>
        <v>0</v>
      </c>
      <c r="Y313">
        <f>(-G313*44100)</f>
        <v>0</v>
      </c>
      <c r="Z313">
        <f>2*29.3*N313*0.92*(CB313-S313)</f>
        <v>0</v>
      </c>
      <c r="AA313">
        <f>2*0.95*5.67E-8*(((CB313+$B$7)+273)^4-(S313+273)^4)</f>
        <v>0</v>
      </c>
      <c r="AB313">
        <f>Q313+AA313+Y313+Z313</f>
        <v>0</v>
      </c>
      <c r="AC313">
        <v>0</v>
      </c>
      <c r="AD313">
        <v>0</v>
      </c>
      <c r="AE313">
        <f>IF(AC313*$H$13&gt;=AG313,1.0,(AG313/(AG313-AC313*$H$13)))</f>
        <v>0</v>
      </c>
      <c r="AF313">
        <f>(AE313-1)*100</f>
        <v>0</v>
      </c>
      <c r="AG313">
        <f>MAX(0,($B$13+$C$13*CG313)/(1+$D$13*CG313)*BZ313/(CB313+273)*$E$13)</f>
        <v>0</v>
      </c>
      <c r="AH313" t="s">
        <v>271</v>
      </c>
      <c r="AI313" t="s">
        <v>271</v>
      </c>
      <c r="AJ313">
        <v>0</v>
      </c>
      <c r="AK313">
        <v>0</v>
      </c>
      <c r="AL313">
        <f>AK313-AJ313</f>
        <v>0</v>
      </c>
      <c r="AM313">
        <f>AL313/AK313</f>
        <v>0</v>
      </c>
      <c r="AN313">
        <v>0</v>
      </c>
      <c r="AO313" t="s">
        <v>271</v>
      </c>
      <c r="AP313" t="s">
        <v>271</v>
      </c>
      <c r="AQ313">
        <v>0</v>
      </c>
      <c r="AR313">
        <v>0</v>
      </c>
      <c r="AS313">
        <f>1-AQ313/AR313</f>
        <v>0</v>
      </c>
      <c r="AT313">
        <v>0.5</v>
      </c>
      <c r="AU313">
        <f>BK313</f>
        <v>0</v>
      </c>
      <c r="AV313">
        <f>H313</f>
        <v>0</v>
      </c>
      <c r="AW313">
        <f>AS313*AT313*AU313</f>
        <v>0</v>
      </c>
      <c r="AX313">
        <f>BC313/AR313</f>
        <v>0</v>
      </c>
      <c r="AY313">
        <f>(AV313-AN313)/AU313</f>
        <v>0</v>
      </c>
      <c r="AZ313">
        <f>(AK313-AR313)/AR313</f>
        <v>0</v>
      </c>
      <c r="BA313" t="s">
        <v>271</v>
      </c>
      <c r="BB313">
        <v>0</v>
      </c>
      <c r="BC313">
        <f>AR313-BB313</f>
        <v>0</v>
      </c>
      <c r="BD313">
        <f>(AR313-AQ313)/(AR313-BB313)</f>
        <v>0</v>
      </c>
      <c r="BE313">
        <f>(AK313-AR313)/(AK313-BB313)</f>
        <v>0</v>
      </c>
      <c r="BF313">
        <f>(AR313-AQ313)/(AR313-AJ313)</f>
        <v>0</v>
      </c>
      <c r="BG313">
        <f>(AK313-AR313)/(AK313-AJ313)</f>
        <v>0</v>
      </c>
      <c r="BH313">
        <f>(BD313*BB313/AQ313)</f>
        <v>0</v>
      </c>
      <c r="BI313">
        <f>(1-BH313)</f>
        <v>0</v>
      </c>
      <c r="BJ313">
        <f>$B$11*CH313+$C$11*CI313+$F$11*CJ313*(1-CM313)</f>
        <v>0</v>
      </c>
      <c r="BK313">
        <f>BJ313*BL313</f>
        <v>0</v>
      </c>
      <c r="BL313">
        <f>($B$11*$D$9+$C$11*$D$9+$F$11*((CW313+CO313)/MAX(CW313+CO313+CX313, 0.1)*$I$9+CX313/MAX(CW313+CO313+CX313, 0.1)*$J$9))/($B$11+$C$11+$F$11)</f>
        <v>0</v>
      </c>
      <c r="BM313">
        <f>($B$11*$K$9+$C$11*$K$9+$F$11*((CW313+CO313)/MAX(CW313+CO313+CX313, 0.1)*$P$9+CX313/MAX(CW313+CO313+CX313, 0.1)*$Q$9))/($B$11+$C$11+$F$11)</f>
        <v>0</v>
      </c>
      <c r="BN313">
        <v>6</v>
      </c>
      <c r="BO313">
        <v>0.5</v>
      </c>
      <c r="BP313" t="s">
        <v>272</v>
      </c>
      <c r="BQ313">
        <v>2</v>
      </c>
      <c r="BR313">
        <v>1604418820.6</v>
      </c>
      <c r="BS313">
        <v>939.853</v>
      </c>
      <c r="BT313">
        <v>993.083</v>
      </c>
      <c r="BU313">
        <v>21.6398</v>
      </c>
      <c r="BV313">
        <v>19.9411</v>
      </c>
      <c r="BW313">
        <v>939.698</v>
      </c>
      <c r="BX313">
        <v>21.3132</v>
      </c>
      <c r="BY313">
        <v>500.054</v>
      </c>
      <c r="BZ313">
        <v>100.527</v>
      </c>
      <c r="CA313">
        <v>0.10021</v>
      </c>
      <c r="CB313">
        <v>25.1648</v>
      </c>
      <c r="CC313">
        <v>25.0054</v>
      </c>
      <c r="CD313">
        <v>999.9</v>
      </c>
      <c r="CE313">
        <v>0</v>
      </c>
      <c r="CF313">
        <v>0</v>
      </c>
      <c r="CG313">
        <v>9996.25</v>
      </c>
      <c r="CH313">
        <v>0</v>
      </c>
      <c r="CI313">
        <v>1.06395</v>
      </c>
      <c r="CJ313">
        <v>1200.07</v>
      </c>
      <c r="CK313">
        <v>0.967003</v>
      </c>
      <c r="CL313">
        <v>0.0329973</v>
      </c>
      <c r="CM313">
        <v>0</v>
      </c>
      <c r="CN313">
        <v>2.3171</v>
      </c>
      <c r="CO313">
        <v>0</v>
      </c>
      <c r="CP313">
        <v>10444.1</v>
      </c>
      <c r="CQ313">
        <v>11402.1</v>
      </c>
      <c r="CR313">
        <v>38</v>
      </c>
      <c r="CS313">
        <v>41.125</v>
      </c>
      <c r="CT313">
        <v>39.5</v>
      </c>
      <c r="CU313">
        <v>39.812</v>
      </c>
      <c r="CV313">
        <v>38.312</v>
      </c>
      <c r="CW313">
        <v>1160.47</v>
      </c>
      <c r="CX313">
        <v>39.6</v>
      </c>
      <c r="CY313">
        <v>0</v>
      </c>
      <c r="CZ313">
        <v>1604418820.7</v>
      </c>
      <c r="DA313">
        <v>0</v>
      </c>
      <c r="DB313">
        <v>2.610008</v>
      </c>
      <c r="DC313">
        <v>0.133223066158786</v>
      </c>
      <c r="DD313">
        <v>213.23076931026</v>
      </c>
      <c r="DE313">
        <v>10417.488</v>
      </c>
      <c r="DF313">
        <v>15</v>
      </c>
      <c r="DG313">
        <v>1604417947.1</v>
      </c>
      <c r="DH313" t="s">
        <v>273</v>
      </c>
      <c r="DI313">
        <v>1604417940.1</v>
      </c>
      <c r="DJ313">
        <v>1604417947.1</v>
      </c>
      <c r="DK313">
        <v>1</v>
      </c>
      <c r="DL313">
        <v>-0.134</v>
      </c>
      <c r="DM313">
        <v>0.013</v>
      </c>
      <c r="DN313">
        <v>0.037</v>
      </c>
      <c r="DO313">
        <v>0.31</v>
      </c>
      <c r="DP313">
        <v>420</v>
      </c>
      <c r="DQ313">
        <v>20</v>
      </c>
      <c r="DR313">
        <v>0.08</v>
      </c>
      <c r="DS313">
        <v>0.06</v>
      </c>
      <c r="DT313">
        <v>0</v>
      </c>
      <c r="DU313">
        <v>0</v>
      </c>
      <c r="DV313" t="s">
        <v>274</v>
      </c>
      <c r="DW313">
        <v>100</v>
      </c>
      <c r="DX313">
        <v>100</v>
      </c>
      <c r="DY313">
        <v>0.155</v>
      </c>
      <c r="DZ313">
        <v>0.3266</v>
      </c>
      <c r="EA313">
        <v>-0.278027610152098</v>
      </c>
      <c r="EB313">
        <v>0.00106189765250334</v>
      </c>
      <c r="EC313">
        <v>-8.23004791133579e-07</v>
      </c>
      <c r="ED313">
        <v>1.95222372915411e-10</v>
      </c>
      <c r="EE313">
        <v>0.0605696754882689</v>
      </c>
      <c r="EF313">
        <v>0.0242991256848972</v>
      </c>
      <c r="EG313">
        <v>-0.00102667963148939</v>
      </c>
      <c r="EH313">
        <v>2.21636158600722e-05</v>
      </c>
      <c r="EI313">
        <v>2</v>
      </c>
      <c r="EJ313">
        <v>2037</v>
      </c>
      <c r="EK313">
        <v>1</v>
      </c>
      <c r="EL313">
        <v>24</v>
      </c>
      <c r="EM313">
        <v>14.7</v>
      </c>
      <c r="EN313">
        <v>14.6</v>
      </c>
      <c r="EO313">
        <v>2</v>
      </c>
      <c r="EP313">
        <v>511.571</v>
      </c>
      <c r="EQ313">
        <v>528.768</v>
      </c>
      <c r="ER313">
        <v>22.8389</v>
      </c>
      <c r="ES313">
        <v>25.3603</v>
      </c>
      <c r="ET313">
        <v>30.0001</v>
      </c>
      <c r="EU313">
        <v>25.2515</v>
      </c>
      <c r="EV313">
        <v>25.2228</v>
      </c>
      <c r="EW313">
        <v>42.1241</v>
      </c>
      <c r="EX313">
        <v>26.8481</v>
      </c>
      <c r="EY313">
        <v>100</v>
      </c>
      <c r="EZ313">
        <v>22.8409</v>
      </c>
      <c r="FA313">
        <v>1001.14</v>
      </c>
      <c r="FB313">
        <v>20</v>
      </c>
      <c r="FC313">
        <v>102.338</v>
      </c>
      <c r="FD313">
        <v>102.116</v>
      </c>
    </row>
    <row r="314" spans="1:160">
      <c r="A314">
        <v>298</v>
      </c>
      <c r="B314">
        <v>1604418822.6</v>
      </c>
      <c r="C314">
        <v>593.5</v>
      </c>
      <c r="D314" t="s">
        <v>867</v>
      </c>
      <c r="E314" t="s">
        <v>868</v>
      </c>
      <c r="F314">
        <v>1604418822.6</v>
      </c>
      <c r="G314">
        <f>BY314*AE314*(BU314-BV314)/(100*BN314*(1000-AE314*BU314))</f>
        <v>0</v>
      </c>
      <c r="H314">
        <f>BY314*AE314*(BT314-BS314*(1000-AE314*BV314)/(1000-AE314*BU314))/(100*BN314)</f>
        <v>0</v>
      </c>
      <c r="I314">
        <f>BS314 - IF(AE314&gt;1, H314*BN314*100.0/(AG314*CG314), 0)</f>
        <v>0</v>
      </c>
      <c r="J314">
        <f>((P314-G314/2)*I314-H314)/(P314+G314/2)</f>
        <v>0</v>
      </c>
      <c r="K314">
        <f>J314*(BZ314+CA314)/1000.0</f>
        <v>0</v>
      </c>
      <c r="L314">
        <f>(BS314 - IF(AE314&gt;1, H314*BN314*100.0/(AG314*CG314), 0))*(BZ314+CA314)/1000.0</f>
        <v>0</v>
      </c>
      <c r="M314">
        <f>2.0/((1/O314-1/N314)+SIGN(O314)*SQRT((1/O314-1/N314)*(1/O314-1/N314) + 4*BO314/((BO314+1)*(BO314+1))*(2*1/O314*1/N314-1/N314*1/N314)))</f>
        <v>0</v>
      </c>
      <c r="N314">
        <f>IF(LEFT(BP314,1)&lt;&gt;"0",IF(LEFT(BP314,1)="1",3.0,BQ314),$D$5+$E$5*(CG314*BZ314/($K$5*1000))+$F$5*(CG314*BZ314/($K$5*1000))*MAX(MIN(BN314,$J$5),$I$5)*MAX(MIN(BN314,$J$5),$I$5)+$G$5*MAX(MIN(BN314,$J$5),$I$5)*(CG314*BZ314/($K$5*1000))+$H$5*(CG314*BZ314/($K$5*1000))*(CG314*BZ314/($K$5*1000)))</f>
        <v>0</v>
      </c>
      <c r="O314">
        <f>G314*(1000-(1000*0.61365*exp(17.502*S314/(240.97+S314))/(BZ314+CA314)+BU314)/2)/(1000*0.61365*exp(17.502*S314/(240.97+S314))/(BZ314+CA314)-BU314)</f>
        <v>0</v>
      </c>
      <c r="P314">
        <f>1/((BO314+1)/(M314/1.6)+1/(N314/1.37)) + BO314/((BO314+1)/(M314/1.6) + BO314/(N314/1.37))</f>
        <v>0</v>
      </c>
      <c r="Q314">
        <f>(BK314*BM314)</f>
        <v>0</v>
      </c>
      <c r="R314">
        <f>(CB314+(Q314+2*0.95*5.67E-8*(((CB314+$B$7)+273)^4-(CB314+273)^4)-44100*G314)/(1.84*29.3*N314+8*0.95*5.67E-8*(CB314+273)^3))</f>
        <v>0</v>
      </c>
      <c r="S314">
        <f>($C$7*CC314+$D$7*CD314+$E$7*R314)</f>
        <v>0</v>
      </c>
      <c r="T314">
        <f>0.61365*exp(17.502*S314/(240.97+S314))</f>
        <v>0</v>
      </c>
      <c r="U314">
        <f>(V314/W314*100)</f>
        <v>0</v>
      </c>
      <c r="V314">
        <f>BU314*(BZ314+CA314)/1000</f>
        <v>0</v>
      </c>
      <c r="W314">
        <f>0.61365*exp(17.502*CB314/(240.97+CB314))</f>
        <v>0</v>
      </c>
      <c r="X314">
        <f>(T314-BU314*(BZ314+CA314)/1000)</f>
        <v>0</v>
      </c>
      <c r="Y314">
        <f>(-G314*44100)</f>
        <v>0</v>
      </c>
      <c r="Z314">
        <f>2*29.3*N314*0.92*(CB314-S314)</f>
        <v>0</v>
      </c>
      <c r="AA314">
        <f>2*0.95*5.67E-8*(((CB314+$B$7)+273)^4-(S314+273)^4)</f>
        <v>0</v>
      </c>
      <c r="AB314">
        <f>Q314+AA314+Y314+Z314</f>
        <v>0</v>
      </c>
      <c r="AC314">
        <v>0</v>
      </c>
      <c r="AD314">
        <v>0</v>
      </c>
      <c r="AE314">
        <f>IF(AC314*$H$13&gt;=AG314,1.0,(AG314/(AG314-AC314*$H$13)))</f>
        <v>0</v>
      </c>
      <c r="AF314">
        <f>(AE314-1)*100</f>
        <v>0</v>
      </c>
      <c r="AG314">
        <f>MAX(0,($B$13+$C$13*CG314)/(1+$D$13*CG314)*BZ314/(CB314+273)*$E$13)</f>
        <v>0</v>
      </c>
      <c r="AH314" t="s">
        <v>271</v>
      </c>
      <c r="AI314" t="s">
        <v>271</v>
      </c>
      <c r="AJ314">
        <v>0</v>
      </c>
      <c r="AK314">
        <v>0</v>
      </c>
      <c r="AL314">
        <f>AK314-AJ314</f>
        <v>0</v>
      </c>
      <c r="AM314">
        <f>AL314/AK314</f>
        <v>0</v>
      </c>
      <c r="AN314">
        <v>0</v>
      </c>
      <c r="AO314" t="s">
        <v>271</v>
      </c>
      <c r="AP314" t="s">
        <v>271</v>
      </c>
      <c r="AQ314">
        <v>0</v>
      </c>
      <c r="AR314">
        <v>0</v>
      </c>
      <c r="AS314">
        <f>1-AQ314/AR314</f>
        <v>0</v>
      </c>
      <c r="AT314">
        <v>0.5</v>
      </c>
      <c r="AU314">
        <f>BK314</f>
        <v>0</v>
      </c>
      <c r="AV314">
        <f>H314</f>
        <v>0</v>
      </c>
      <c r="AW314">
        <f>AS314*AT314*AU314</f>
        <v>0</v>
      </c>
      <c r="AX314">
        <f>BC314/AR314</f>
        <v>0</v>
      </c>
      <c r="AY314">
        <f>(AV314-AN314)/AU314</f>
        <v>0</v>
      </c>
      <c r="AZ314">
        <f>(AK314-AR314)/AR314</f>
        <v>0</v>
      </c>
      <c r="BA314" t="s">
        <v>271</v>
      </c>
      <c r="BB314">
        <v>0</v>
      </c>
      <c r="BC314">
        <f>AR314-BB314</f>
        <v>0</v>
      </c>
      <c r="BD314">
        <f>(AR314-AQ314)/(AR314-BB314)</f>
        <v>0</v>
      </c>
      <c r="BE314">
        <f>(AK314-AR314)/(AK314-BB314)</f>
        <v>0</v>
      </c>
      <c r="BF314">
        <f>(AR314-AQ314)/(AR314-AJ314)</f>
        <v>0</v>
      </c>
      <c r="BG314">
        <f>(AK314-AR314)/(AK314-AJ314)</f>
        <v>0</v>
      </c>
      <c r="BH314">
        <f>(BD314*BB314/AQ314)</f>
        <v>0</v>
      </c>
      <c r="BI314">
        <f>(1-BH314)</f>
        <v>0</v>
      </c>
      <c r="BJ314">
        <f>$B$11*CH314+$C$11*CI314+$F$11*CJ314*(1-CM314)</f>
        <v>0</v>
      </c>
      <c r="BK314">
        <f>BJ314*BL314</f>
        <v>0</v>
      </c>
      <c r="BL314">
        <f>($B$11*$D$9+$C$11*$D$9+$F$11*((CW314+CO314)/MAX(CW314+CO314+CX314, 0.1)*$I$9+CX314/MAX(CW314+CO314+CX314, 0.1)*$J$9))/($B$11+$C$11+$F$11)</f>
        <v>0</v>
      </c>
      <c r="BM314">
        <f>($B$11*$K$9+$C$11*$K$9+$F$11*((CW314+CO314)/MAX(CW314+CO314+CX314, 0.1)*$P$9+CX314/MAX(CW314+CO314+CX314, 0.1)*$Q$9))/($B$11+$C$11+$F$11)</f>
        <v>0</v>
      </c>
      <c r="BN314">
        <v>6</v>
      </c>
      <c r="BO314">
        <v>0.5</v>
      </c>
      <c r="BP314" t="s">
        <v>272</v>
      </c>
      <c r="BQ314">
        <v>2</v>
      </c>
      <c r="BR314">
        <v>1604418822.6</v>
      </c>
      <c r="BS314">
        <v>943.136</v>
      </c>
      <c r="BT314">
        <v>996.433</v>
      </c>
      <c r="BU314">
        <v>21.6384</v>
      </c>
      <c r="BV314">
        <v>19.9413</v>
      </c>
      <c r="BW314">
        <v>942.981</v>
      </c>
      <c r="BX314">
        <v>21.3117</v>
      </c>
      <c r="BY314">
        <v>500.037</v>
      </c>
      <c r="BZ314">
        <v>100.527</v>
      </c>
      <c r="CA314">
        <v>0.100202</v>
      </c>
      <c r="CB314">
        <v>25.1658</v>
      </c>
      <c r="CC314">
        <v>25.0113</v>
      </c>
      <c r="CD314">
        <v>999.9</v>
      </c>
      <c r="CE314">
        <v>0</v>
      </c>
      <c r="CF314">
        <v>0</v>
      </c>
      <c r="CG314">
        <v>9983.75</v>
      </c>
      <c r="CH314">
        <v>0</v>
      </c>
      <c r="CI314">
        <v>1.06395</v>
      </c>
      <c r="CJ314">
        <v>1200.06</v>
      </c>
      <c r="CK314">
        <v>0.967003</v>
      </c>
      <c r="CL314">
        <v>0.0329973</v>
      </c>
      <c r="CM314">
        <v>0</v>
      </c>
      <c r="CN314">
        <v>2.5807</v>
      </c>
      <c r="CO314">
        <v>0</v>
      </c>
      <c r="CP314">
        <v>10450.3</v>
      </c>
      <c r="CQ314">
        <v>11402</v>
      </c>
      <c r="CR314">
        <v>38</v>
      </c>
      <c r="CS314">
        <v>41.125</v>
      </c>
      <c r="CT314">
        <v>39.5</v>
      </c>
      <c r="CU314">
        <v>39.812</v>
      </c>
      <c r="CV314">
        <v>38.312</v>
      </c>
      <c r="CW314">
        <v>1160.46</v>
      </c>
      <c r="CX314">
        <v>39.6</v>
      </c>
      <c r="CY314">
        <v>0</v>
      </c>
      <c r="CZ314">
        <v>1604418822.5</v>
      </c>
      <c r="DA314">
        <v>0</v>
      </c>
      <c r="DB314">
        <v>2.63116923076923</v>
      </c>
      <c r="DC314">
        <v>-0.178933335364214</v>
      </c>
      <c r="DD314">
        <v>215.637606608195</v>
      </c>
      <c r="DE314">
        <v>10422.8538461538</v>
      </c>
      <c r="DF314">
        <v>15</v>
      </c>
      <c r="DG314">
        <v>1604417947.1</v>
      </c>
      <c r="DH314" t="s">
        <v>273</v>
      </c>
      <c r="DI314">
        <v>1604417940.1</v>
      </c>
      <c r="DJ314">
        <v>1604417947.1</v>
      </c>
      <c r="DK314">
        <v>1</v>
      </c>
      <c r="DL314">
        <v>-0.134</v>
      </c>
      <c r="DM314">
        <v>0.013</v>
      </c>
      <c r="DN314">
        <v>0.037</v>
      </c>
      <c r="DO314">
        <v>0.31</v>
      </c>
      <c r="DP314">
        <v>420</v>
      </c>
      <c r="DQ314">
        <v>20</v>
      </c>
      <c r="DR314">
        <v>0.08</v>
      </c>
      <c r="DS314">
        <v>0.06</v>
      </c>
      <c r="DT314">
        <v>0</v>
      </c>
      <c r="DU314">
        <v>0</v>
      </c>
      <c r="DV314" t="s">
        <v>274</v>
      </c>
      <c r="DW314">
        <v>100</v>
      </c>
      <c r="DX314">
        <v>100</v>
      </c>
      <c r="DY314">
        <v>0.155</v>
      </c>
      <c r="DZ314">
        <v>0.3267</v>
      </c>
      <c r="EA314">
        <v>-0.278027610152098</v>
      </c>
      <c r="EB314">
        <v>0.00106189765250334</v>
      </c>
      <c r="EC314">
        <v>-8.23004791133579e-07</v>
      </c>
      <c r="ED314">
        <v>1.95222372915411e-10</v>
      </c>
      <c r="EE314">
        <v>0.0605696754882689</v>
      </c>
      <c r="EF314">
        <v>0.0242991256848972</v>
      </c>
      <c r="EG314">
        <v>-0.00102667963148939</v>
      </c>
      <c r="EH314">
        <v>2.21636158600722e-05</v>
      </c>
      <c r="EI314">
        <v>2</v>
      </c>
      <c r="EJ314">
        <v>2037</v>
      </c>
      <c r="EK314">
        <v>1</v>
      </c>
      <c r="EL314">
        <v>24</v>
      </c>
      <c r="EM314">
        <v>14.7</v>
      </c>
      <c r="EN314">
        <v>14.6</v>
      </c>
      <c r="EO314">
        <v>2</v>
      </c>
      <c r="EP314">
        <v>511.552</v>
      </c>
      <c r="EQ314">
        <v>528.765</v>
      </c>
      <c r="ER314">
        <v>22.8404</v>
      </c>
      <c r="ES314">
        <v>25.3597</v>
      </c>
      <c r="ET314">
        <v>30.0001</v>
      </c>
      <c r="EU314">
        <v>25.2509</v>
      </c>
      <c r="EV314">
        <v>25.2224</v>
      </c>
      <c r="EW314">
        <v>42.2493</v>
      </c>
      <c r="EX314">
        <v>26.8481</v>
      </c>
      <c r="EY314">
        <v>100</v>
      </c>
      <c r="EZ314">
        <v>22.8409</v>
      </c>
      <c r="FA314">
        <v>1006.24</v>
      </c>
      <c r="FB314">
        <v>20</v>
      </c>
      <c r="FC314">
        <v>102.338</v>
      </c>
      <c r="FD314">
        <v>102.116</v>
      </c>
    </row>
    <row r="315" spans="1:160">
      <c r="A315">
        <v>299</v>
      </c>
      <c r="B315">
        <v>1604418824.6</v>
      </c>
      <c r="C315">
        <v>595.5</v>
      </c>
      <c r="D315" t="s">
        <v>869</v>
      </c>
      <c r="E315" t="s">
        <v>870</v>
      </c>
      <c r="F315">
        <v>1604418824.6</v>
      </c>
      <c r="G315">
        <f>BY315*AE315*(BU315-BV315)/(100*BN315*(1000-AE315*BU315))</f>
        <v>0</v>
      </c>
      <c r="H315">
        <f>BY315*AE315*(BT315-BS315*(1000-AE315*BV315)/(1000-AE315*BU315))/(100*BN315)</f>
        <v>0</v>
      </c>
      <c r="I315">
        <f>BS315 - IF(AE315&gt;1, H315*BN315*100.0/(AG315*CG315), 0)</f>
        <v>0</v>
      </c>
      <c r="J315">
        <f>((P315-G315/2)*I315-H315)/(P315+G315/2)</f>
        <v>0</v>
      </c>
      <c r="K315">
        <f>J315*(BZ315+CA315)/1000.0</f>
        <v>0</v>
      </c>
      <c r="L315">
        <f>(BS315 - IF(AE315&gt;1, H315*BN315*100.0/(AG315*CG315), 0))*(BZ315+CA315)/1000.0</f>
        <v>0</v>
      </c>
      <c r="M315">
        <f>2.0/((1/O315-1/N315)+SIGN(O315)*SQRT((1/O315-1/N315)*(1/O315-1/N315) + 4*BO315/((BO315+1)*(BO315+1))*(2*1/O315*1/N315-1/N315*1/N315)))</f>
        <v>0</v>
      </c>
      <c r="N315">
        <f>IF(LEFT(BP315,1)&lt;&gt;"0",IF(LEFT(BP315,1)="1",3.0,BQ315),$D$5+$E$5*(CG315*BZ315/($K$5*1000))+$F$5*(CG315*BZ315/($K$5*1000))*MAX(MIN(BN315,$J$5),$I$5)*MAX(MIN(BN315,$J$5),$I$5)+$G$5*MAX(MIN(BN315,$J$5),$I$5)*(CG315*BZ315/($K$5*1000))+$H$5*(CG315*BZ315/($K$5*1000))*(CG315*BZ315/($K$5*1000)))</f>
        <v>0</v>
      </c>
      <c r="O315">
        <f>G315*(1000-(1000*0.61365*exp(17.502*S315/(240.97+S315))/(BZ315+CA315)+BU315)/2)/(1000*0.61365*exp(17.502*S315/(240.97+S315))/(BZ315+CA315)-BU315)</f>
        <v>0</v>
      </c>
      <c r="P315">
        <f>1/((BO315+1)/(M315/1.6)+1/(N315/1.37)) + BO315/((BO315+1)/(M315/1.6) + BO315/(N315/1.37))</f>
        <v>0</v>
      </c>
      <c r="Q315">
        <f>(BK315*BM315)</f>
        <v>0</v>
      </c>
      <c r="R315">
        <f>(CB315+(Q315+2*0.95*5.67E-8*(((CB315+$B$7)+273)^4-(CB315+273)^4)-44100*G315)/(1.84*29.3*N315+8*0.95*5.67E-8*(CB315+273)^3))</f>
        <v>0</v>
      </c>
      <c r="S315">
        <f>($C$7*CC315+$D$7*CD315+$E$7*R315)</f>
        <v>0</v>
      </c>
      <c r="T315">
        <f>0.61365*exp(17.502*S315/(240.97+S315))</f>
        <v>0</v>
      </c>
      <c r="U315">
        <f>(V315/W315*100)</f>
        <v>0</v>
      </c>
      <c r="V315">
        <f>BU315*(BZ315+CA315)/1000</f>
        <v>0</v>
      </c>
      <c r="W315">
        <f>0.61365*exp(17.502*CB315/(240.97+CB315))</f>
        <v>0</v>
      </c>
      <c r="X315">
        <f>(T315-BU315*(BZ315+CA315)/1000)</f>
        <v>0</v>
      </c>
      <c r="Y315">
        <f>(-G315*44100)</f>
        <v>0</v>
      </c>
      <c r="Z315">
        <f>2*29.3*N315*0.92*(CB315-S315)</f>
        <v>0</v>
      </c>
      <c r="AA315">
        <f>2*0.95*5.67E-8*(((CB315+$B$7)+273)^4-(S315+273)^4)</f>
        <v>0</v>
      </c>
      <c r="AB315">
        <f>Q315+AA315+Y315+Z315</f>
        <v>0</v>
      </c>
      <c r="AC315">
        <v>0</v>
      </c>
      <c r="AD315">
        <v>0</v>
      </c>
      <c r="AE315">
        <f>IF(AC315*$H$13&gt;=AG315,1.0,(AG315/(AG315-AC315*$H$13)))</f>
        <v>0</v>
      </c>
      <c r="AF315">
        <f>(AE315-1)*100</f>
        <v>0</v>
      </c>
      <c r="AG315">
        <f>MAX(0,($B$13+$C$13*CG315)/(1+$D$13*CG315)*BZ315/(CB315+273)*$E$13)</f>
        <v>0</v>
      </c>
      <c r="AH315" t="s">
        <v>271</v>
      </c>
      <c r="AI315" t="s">
        <v>271</v>
      </c>
      <c r="AJ315">
        <v>0</v>
      </c>
      <c r="AK315">
        <v>0</v>
      </c>
      <c r="AL315">
        <f>AK315-AJ315</f>
        <v>0</v>
      </c>
      <c r="AM315">
        <f>AL315/AK315</f>
        <v>0</v>
      </c>
      <c r="AN315">
        <v>0</v>
      </c>
      <c r="AO315" t="s">
        <v>271</v>
      </c>
      <c r="AP315" t="s">
        <v>271</v>
      </c>
      <c r="AQ315">
        <v>0</v>
      </c>
      <c r="AR315">
        <v>0</v>
      </c>
      <c r="AS315">
        <f>1-AQ315/AR315</f>
        <v>0</v>
      </c>
      <c r="AT315">
        <v>0.5</v>
      </c>
      <c r="AU315">
        <f>BK315</f>
        <v>0</v>
      </c>
      <c r="AV315">
        <f>H315</f>
        <v>0</v>
      </c>
      <c r="AW315">
        <f>AS315*AT315*AU315</f>
        <v>0</v>
      </c>
      <c r="AX315">
        <f>BC315/AR315</f>
        <v>0</v>
      </c>
      <c r="AY315">
        <f>(AV315-AN315)/AU315</f>
        <v>0</v>
      </c>
      <c r="AZ315">
        <f>(AK315-AR315)/AR315</f>
        <v>0</v>
      </c>
      <c r="BA315" t="s">
        <v>271</v>
      </c>
      <c r="BB315">
        <v>0</v>
      </c>
      <c r="BC315">
        <f>AR315-BB315</f>
        <v>0</v>
      </c>
      <c r="BD315">
        <f>(AR315-AQ315)/(AR315-BB315)</f>
        <v>0</v>
      </c>
      <c r="BE315">
        <f>(AK315-AR315)/(AK315-BB315)</f>
        <v>0</v>
      </c>
      <c r="BF315">
        <f>(AR315-AQ315)/(AR315-AJ315)</f>
        <v>0</v>
      </c>
      <c r="BG315">
        <f>(AK315-AR315)/(AK315-AJ315)</f>
        <v>0</v>
      </c>
      <c r="BH315">
        <f>(BD315*BB315/AQ315)</f>
        <v>0</v>
      </c>
      <c r="BI315">
        <f>(1-BH315)</f>
        <v>0</v>
      </c>
      <c r="BJ315">
        <f>$B$11*CH315+$C$11*CI315+$F$11*CJ315*(1-CM315)</f>
        <v>0</v>
      </c>
      <c r="BK315">
        <f>BJ315*BL315</f>
        <v>0</v>
      </c>
      <c r="BL315">
        <f>($B$11*$D$9+$C$11*$D$9+$F$11*((CW315+CO315)/MAX(CW315+CO315+CX315, 0.1)*$I$9+CX315/MAX(CW315+CO315+CX315, 0.1)*$J$9))/($B$11+$C$11+$F$11)</f>
        <v>0</v>
      </c>
      <c r="BM315">
        <f>($B$11*$K$9+$C$11*$K$9+$F$11*((CW315+CO315)/MAX(CW315+CO315+CX315, 0.1)*$P$9+CX315/MAX(CW315+CO315+CX315, 0.1)*$Q$9))/($B$11+$C$11+$F$11)</f>
        <v>0</v>
      </c>
      <c r="BN315">
        <v>6</v>
      </c>
      <c r="BO315">
        <v>0.5</v>
      </c>
      <c r="BP315" t="s">
        <v>272</v>
      </c>
      <c r="BQ315">
        <v>2</v>
      </c>
      <c r="BR315">
        <v>1604418824.6</v>
      </c>
      <c r="BS315">
        <v>946.411</v>
      </c>
      <c r="BT315">
        <v>999.729</v>
      </c>
      <c r="BU315">
        <v>21.638</v>
      </c>
      <c r="BV315">
        <v>19.9427</v>
      </c>
      <c r="BW315">
        <v>946.256</v>
      </c>
      <c r="BX315">
        <v>21.3114</v>
      </c>
      <c r="BY315">
        <v>499.996</v>
      </c>
      <c r="BZ315">
        <v>100.527</v>
      </c>
      <c r="CA315">
        <v>0.0999943</v>
      </c>
      <c r="CB315">
        <v>25.1658</v>
      </c>
      <c r="CC315">
        <v>25.0074</v>
      </c>
      <c r="CD315">
        <v>999.9</v>
      </c>
      <c r="CE315">
        <v>0</v>
      </c>
      <c r="CF315">
        <v>0</v>
      </c>
      <c r="CG315">
        <v>9975</v>
      </c>
      <c r="CH315">
        <v>0</v>
      </c>
      <c r="CI315">
        <v>1.06395</v>
      </c>
      <c r="CJ315">
        <v>1199.76</v>
      </c>
      <c r="CK315">
        <v>0.966994</v>
      </c>
      <c r="CL315">
        <v>0.0330056</v>
      </c>
      <c r="CM315">
        <v>0</v>
      </c>
      <c r="CN315">
        <v>2.7613</v>
      </c>
      <c r="CO315">
        <v>0</v>
      </c>
      <c r="CP315">
        <v>10453.2</v>
      </c>
      <c r="CQ315">
        <v>11399.1</v>
      </c>
      <c r="CR315">
        <v>38</v>
      </c>
      <c r="CS315">
        <v>41.125</v>
      </c>
      <c r="CT315">
        <v>39.437</v>
      </c>
      <c r="CU315">
        <v>39.812</v>
      </c>
      <c r="CV315">
        <v>38.312</v>
      </c>
      <c r="CW315">
        <v>1160.16</v>
      </c>
      <c r="CX315">
        <v>39.6</v>
      </c>
      <c r="CY315">
        <v>0</v>
      </c>
      <c r="CZ315">
        <v>1604418824.3</v>
      </c>
      <c r="DA315">
        <v>0</v>
      </c>
      <c r="DB315">
        <v>2.634256</v>
      </c>
      <c r="DC315">
        <v>-0.313523079239775</v>
      </c>
      <c r="DD315">
        <v>209.70000036159</v>
      </c>
      <c r="DE315">
        <v>10430.22</v>
      </c>
      <c r="DF315">
        <v>15</v>
      </c>
      <c r="DG315">
        <v>1604417947.1</v>
      </c>
      <c r="DH315" t="s">
        <v>273</v>
      </c>
      <c r="DI315">
        <v>1604417940.1</v>
      </c>
      <c r="DJ315">
        <v>1604417947.1</v>
      </c>
      <c r="DK315">
        <v>1</v>
      </c>
      <c r="DL315">
        <v>-0.134</v>
      </c>
      <c r="DM315">
        <v>0.013</v>
      </c>
      <c r="DN315">
        <v>0.037</v>
      </c>
      <c r="DO315">
        <v>0.31</v>
      </c>
      <c r="DP315">
        <v>420</v>
      </c>
      <c r="DQ315">
        <v>20</v>
      </c>
      <c r="DR315">
        <v>0.08</v>
      </c>
      <c r="DS315">
        <v>0.06</v>
      </c>
      <c r="DT315">
        <v>0</v>
      </c>
      <c r="DU315">
        <v>0</v>
      </c>
      <c r="DV315" t="s">
        <v>274</v>
      </c>
      <c r="DW315">
        <v>100</v>
      </c>
      <c r="DX315">
        <v>100</v>
      </c>
      <c r="DY315">
        <v>0.155</v>
      </c>
      <c r="DZ315">
        <v>0.3266</v>
      </c>
      <c r="EA315">
        <v>-0.278027610152098</v>
      </c>
      <c r="EB315">
        <v>0.00106189765250334</v>
      </c>
      <c r="EC315">
        <v>-8.23004791133579e-07</v>
      </c>
      <c r="ED315">
        <v>1.95222372915411e-10</v>
      </c>
      <c r="EE315">
        <v>0.0605696754882689</v>
      </c>
      <c r="EF315">
        <v>0.0242991256848972</v>
      </c>
      <c r="EG315">
        <v>-0.00102667963148939</v>
      </c>
      <c r="EH315">
        <v>2.21636158600722e-05</v>
      </c>
      <c r="EI315">
        <v>2</v>
      </c>
      <c r="EJ315">
        <v>2037</v>
      </c>
      <c r="EK315">
        <v>1</v>
      </c>
      <c r="EL315">
        <v>24</v>
      </c>
      <c r="EM315">
        <v>14.7</v>
      </c>
      <c r="EN315">
        <v>14.6</v>
      </c>
      <c r="EO315">
        <v>2</v>
      </c>
      <c r="EP315">
        <v>511.452</v>
      </c>
      <c r="EQ315">
        <v>528.735</v>
      </c>
      <c r="ER315">
        <v>22.8412</v>
      </c>
      <c r="ES315">
        <v>25.3597</v>
      </c>
      <c r="ET315">
        <v>30.0002</v>
      </c>
      <c r="EU315">
        <v>25.2509</v>
      </c>
      <c r="EV315">
        <v>25.2213</v>
      </c>
      <c r="EW315">
        <v>42.3903</v>
      </c>
      <c r="EX315">
        <v>26.8481</v>
      </c>
      <c r="EY315">
        <v>100</v>
      </c>
      <c r="EZ315">
        <v>22.8114</v>
      </c>
      <c r="FA315">
        <v>1011.29</v>
      </c>
      <c r="FB315">
        <v>20</v>
      </c>
      <c r="FC315">
        <v>102.338</v>
      </c>
      <c r="FD315">
        <v>102.116</v>
      </c>
    </row>
    <row r="316" spans="1:160">
      <c r="A316">
        <v>300</v>
      </c>
      <c r="B316">
        <v>1604418826.6</v>
      </c>
      <c r="C316">
        <v>597.5</v>
      </c>
      <c r="D316" t="s">
        <v>871</v>
      </c>
      <c r="E316" t="s">
        <v>872</v>
      </c>
      <c r="F316">
        <v>1604418826.6</v>
      </c>
      <c r="G316">
        <f>BY316*AE316*(BU316-BV316)/(100*BN316*(1000-AE316*BU316))</f>
        <v>0</v>
      </c>
      <c r="H316">
        <f>BY316*AE316*(BT316-BS316*(1000-AE316*BV316)/(1000-AE316*BU316))/(100*BN316)</f>
        <v>0</v>
      </c>
      <c r="I316">
        <f>BS316 - IF(AE316&gt;1, H316*BN316*100.0/(AG316*CG316), 0)</f>
        <v>0</v>
      </c>
      <c r="J316">
        <f>((P316-G316/2)*I316-H316)/(P316+G316/2)</f>
        <v>0</v>
      </c>
      <c r="K316">
        <f>J316*(BZ316+CA316)/1000.0</f>
        <v>0</v>
      </c>
      <c r="L316">
        <f>(BS316 - IF(AE316&gt;1, H316*BN316*100.0/(AG316*CG316), 0))*(BZ316+CA316)/1000.0</f>
        <v>0</v>
      </c>
      <c r="M316">
        <f>2.0/((1/O316-1/N316)+SIGN(O316)*SQRT((1/O316-1/N316)*(1/O316-1/N316) + 4*BO316/((BO316+1)*(BO316+1))*(2*1/O316*1/N316-1/N316*1/N316)))</f>
        <v>0</v>
      </c>
      <c r="N316">
        <f>IF(LEFT(BP316,1)&lt;&gt;"0",IF(LEFT(BP316,1)="1",3.0,BQ316),$D$5+$E$5*(CG316*BZ316/($K$5*1000))+$F$5*(CG316*BZ316/($K$5*1000))*MAX(MIN(BN316,$J$5),$I$5)*MAX(MIN(BN316,$J$5),$I$5)+$G$5*MAX(MIN(BN316,$J$5),$I$5)*(CG316*BZ316/($K$5*1000))+$H$5*(CG316*BZ316/($K$5*1000))*(CG316*BZ316/($K$5*1000)))</f>
        <v>0</v>
      </c>
      <c r="O316">
        <f>G316*(1000-(1000*0.61365*exp(17.502*S316/(240.97+S316))/(BZ316+CA316)+BU316)/2)/(1000*0.61365*exp(17.502*S316/(240.97+S316))/(BZ316+CA316)-BU316)</f>
        <v>0</v>
      </c>
      <c r="P316">
        <f>1/((BO316+1)/(M316/1.6)+1/(N316/1.37)) + BO316/((BO316+1)/(M316/1.6) + BO316/(N316/1.37))</f>
        <v>0</v>
      </c>
      <c r="Q316">
        <f>(BK316*BM316)</f>
        <v>0</v>
      </c>
      <c r="R316">
        <f>(CB316+(Q316+2*0.95*5.67E-8*(((CB316+$B$7)+273)^4-(CB316+273)^4)-44100*G316)/(1.84*29.3*N316+8*0.95*5.67E-8*(CB316+273)^3))</f>
        <v>0</v>
      </c>
      <c r="S316">
        <f>($C$7*CC316+$D$7*CD316+$E$7*R316)</f>
        <v>0</v>
      </c>
      <c r="T316">
        <f>0.61365*exp(17.502*S316/(240.97+S316))</f>
        <v>0</v>
      </c>
      <c r="U316">
        <f>(V316/W316*100)</f>
        <v>0</v>
      </c>
      <c r="V316">
        <f>BU316*(BZ316+CA316)/1000</f>
        <v>0</v>
      </c>
      <c r="W316">
        <f>0.61365*exp(17.502*CB316/(240.97+CB316))</f>
        <v>0</v>
      </c>
      <c r="X316">
        <f>(T316-BU316*(BZ316+CA316)/1000)</f>
        <v>0</v>
      </c>
      <c r="Y316">
        <f>(-G316*44100)</f>
        <v>0</v>
      </c>
      <c r="Z316">
        <f>2*29.3*N316*0.92*(CB316-S316)</f>
        <v>0</v>
      </c>
      <c r="AA316">
        <f>2*0.95*5.67E-8*(((CB316+$B$7)+273)^4-(S316+273)^4)</f>
        <v>0</v>
      </c>
      <c r="AB316">
        <f>Q316+AA316+Y316+Z316</f>
        <v>0</v>
      </c>
      <c r="AC316">
        <v>0</v>
      </c>
      <c r="AD316">
        <v>0</v>
      </c>
      <c r="AE316">
        <f>IF(AC316*$H$13&gt;=AG316,1.0,(AG316/(AG316-AC316*$H$13)))</f>
        <v>0</v>
      </c>
      <c r="AF316">
        <f>(AE316-1)*100</f>
        <v>0</v>
      </c>
      <c r="AG316">
        <f>MAX(0,($B$13+$C$13*CG316)/(1+$D$13*CG316)*BZ316/(CB316+273)*$E$13)</f>
        <v>0</v>
      </c>
      <c r="AH316" t="s">
        <v>271</v>
      </c>
      <c r="AI316" t="s">
        <v>271</v>
      </c>
      <c r="AJ316">
        <v>0</v>
      </c>
      <c r="AK316">
        <v>0</v>
      </c>
      <c r="AL316">
        <f>AK316-AJ316</f>
        <v>0</v>
      </c>
      <c r="AM316">
        <f>AL316/AK316</f>
        <v>0</v>
      </c>
      <c r="AN316">
        <v>0</v>
      </c>
      <c r="AO316" t="s">
        <v>271</v>
      </c>
      <c r="AP316" t="s">
        <v>271</v>
      </c>
      <c r="AQ316">
        <v>0</v>
      </c>
      <c r="AR316">
        <v>0</v>
      </c>
      <c r="AS316">
        <f>1-AQ316/AR316</f>
        <v>0</v>
      </c>
      <c r="AT316">
        <v>0.5</v>
      </c>
      <c r="AU316">
        <f>BK316</f>
        <v>0</v>
      </c>
      <c r="AV316">
        <f>H316</f>
        <v>0</v>
      </c>
      <c r="AW316">
        <f>AS316*AT316*AU316</f>
        <v>0</v>
      </c>
      <c r="AX316">
        <f>BC316/AR316</f>
        <v>0</v>
      </c>
      <c r="AY316">
        <f>(AV316-AN316)/AU316</f>
        <v>0</v>
      </c>
      <c r="AZ316">
        <f>(AK316-AR316)/AR316</f>
        <v>0</v>
      </c>
      <c r="BA316" t="s">
        <v>271</v>
      </c>
      <c r="BB316">
        <v>0</v>
      </c>
      <c r="BC316">
        <f>AR316-BB316</f>
        <v>0</v>
      </c>
      <c r="BD316">
        <f>(AR316-AQ316)/(AR316-BB316)</f>
        <v>0</v>
      </c>
      <c r="BE316">
        <f>(AK316-AR316)/(AK316-BB316)</f>
        <v>0</v>
      </c>
      <c r="BF316">
        <f>(AR316-AQ316)/(AR316-AJ316)</f>
        <v>0</v>
      </c>
      <c r="BG316">
        <f>(AK316-AR316)/(AK316-AJ316)</f>
        <v>0</v>
      </c>
      <c r="BH316">
        <f>(BD316*BB316/AQ316)</f>
        <v>0</v>
      </c>
      <c r="BI316">
        <f>(1-BH316)</f>
        <v>0</v>
      </c>
      <c r="BJ316">
        <f>$B$11*CH316+$C$11*CI316+$F$11*CJ316*(1-CM316)</f>
        <v>0</v>
      </c>
      <c r="BK316">
        <f>BJ316*BL316</f>
        <v>0</v>
      </c>
      <c r="BL316">
        <f>($B$11*$D$9+$C$11*$D$9+$F$11*((CW316+CO316)/MAX(CW316+CO316+CX316, 0.1)*$I$9+CX316/MAX(CW316+CO316+CX316, 0.1)*$J$9))/($B$11+$C$11+$F$11)</f>
        <v>0</v>
      </c>
      <c r="BM316">
        <f>($B$11*$K$9+$C$11*$K$9+$F$11*((CW316+CO316)/MAX(CW316+CO316+CX316, 0.1)*$P$9+CX316/MAX(CW316+CO316+CX316, 0.1)*$Q$9))/($B$11+$C$11+$F$11)</f>
        <v>0</v>
      </c>
      <c r="BN316">
        <v>6</v>
      </c>
      <c r="BO316">
        <v>0.5</v>
      </c>
      <c r="BP316" t="s">
        <v>272</v>
      </c>
      <c r="BQ316">
        <v>2</v>
      </c>
      <c r="BR316">
        <v>1604418826.6</v>
      </c>
      <c r="BS316">
        <v>949.578</v>
      </c>
      <c r="BT316">
        <v>1002.86</v>
      </c>
      <c r="BU316">
        <v>21.637</v>
      </c>
      <c r="BV316">
        <v>19.9405</v>
      </c>
      <c r="BW316">
        <v>949.422</v>
      </c>
      <c r="BX316">
        <v>21.3104</v>
      </c>
      <c r="BY316">
        <v>500.071</v>
      </c>
      <c r="BZ316">
        <v>100.526</v>
      </c>
      <c r="CA316">
        <v>0.100117</v>
      </c>
      <c r="CB316">
        <v>25.1669</v>
      </c>
      <c r="CC316">
        <v>25.0034</v>
      </c>
      <c r="CD316">
        <v>999.9</v>
      </c>
      <c r="CE316">
        <v>0</v>
      </c>
      <c r="CF316">
        <v>0</v>
      </c>
      <c r="CG316">
        <v>9991.25</v>
      </c>
      <c r="CH316">
        <v>0</v>
      </c>
      <c r="CI316">
        <v>1.06395</v>
      </c>
      <c r="CJ316">
        <v>1200.06</v>
      </c>
      <c r="CK316">
        <v>0.967003</v>
      </c>
      <c r="CL316">
        <v>0.0329973</v>
      </c>
      <c r="CM316">
        <v>0</v>
      </c>
      <c r="CN316">
        <v>2.2999</v>
      </c>
      <c r="CO316">
        <v>0</v>
      </c>
      <c r="CP316">
        <v>10465.1</v>
      </c>
      <c r="CQ316">
        <v>11402</v>
      </c>
      <c r="CR316">
        <v>38</v>
      </c>
      <c r="CS316">
        <v>41.125</v>
      </c>
      <c r="CT316">
        <v>39.5</v>
      </c>
      <c r="CU316">
        <v>39.812</v>
      </c>
      <c r="CV316">
        <v>38.312</v>
      </c>
      <c r="CW316">
        <v>1160.46</v>
      </c>
      <c r="CX316">
        <v>39.6</v>
      </c>
      <c r="CY316">
        <v>0</v>
      </c>
      <c r="CZ316">
        <v>1604418826.7</v>
      </c>
      <c r="DA316">
        <v>0</v>
      </c>
      <c r="DB316">
        <v>2.605028</v>
      </c>
      <c r="DC316">
        <v>-0.936292314401046</v>
      </c>
      <c r="DD316">
        <v>211.623077010504</v>
      </c>
      <c r="DE316">
        <v>10438.832</v>
      </c>
      <c r="DF316">
        <v>15</v>
      </c>
      <c r="DG316">
        <v>1604417947.1</v>
      </c>
      <c r="DH316" t="s">
        <v>273</v>
      </c>
      <c r="DI316">
        <v>1604417940.1</v>
      </c>
      <c r="DJ316">
        <v>1604417947.1</v>
      </c>
      <c r="DK316">
        <v>1</v>
      </c>
      <c r="DL316">
        <v>-0.134</v>
      </c>
      <c r="DM316">
        <v>0.013</v>
      </c>
      <c r="DN316">
        <v>0.037</v>
      </c>
      <c r="DO316">
        <v>0.31</v>
      </c>
      <c r="DP316">
        <v>420</v>
      </c>
      <c r="DQ316">
        <v>20</v>
      </c>
      <c r="DR316">
        <v>0.08</v>
      </c>
      <c r="DS316">
        <v>0.06</v>
      </c>
      <c r="DT316">
        <v>0</v>
      </c>
      <c r="DU316">
        <v>0</v>
      </c>
      <c r="DV316" t="s">
        <v>274</v>
      </c>
      <c r="DW316">
        <v>100</v>
      </c>
      <c r="DX316">
        <v>100</v>
      </c>
      <c r="DY316">
        <v>0.156</v>
      </c>
      <c r="DZ316">
        <v>0.3266</v>
      </c>
      <c r="EA316">
        <v>-0.278027610152098</v>
      </c>
      <c r="EB316">
        <v>0.00106189765250334</v>
      </c>
      <c r="EC316">
        <v>-8.23004791133579e-07</v>
      </c>
      <c r="ED316">
        <v>1.95222372915411e-10</v>
      </c>
      <c r="EE316">
        <v>0.0605696754882689</v>
      </c>
      <c r="EF316">
        <v>0.0242991256848972</v>
      </c>
      <c r="EG316">
        <v>-0.00102667963148939</v>
      </c>
      <c r="EH316">
        <v>2.21636158600722e-05</v>
      </c>
      <c r="EI316">
        <v>2</v>
      </c>
      <c r="EJ316">
        <v>2037</v>
      </c>
      <c r="EK316">
        <v>1</v>
      </c>
      <c r="EL316">
        <v>24</v>
      </c>
      <c r="EM316">
        <v>14.8</v>
      </c>
      <c r="EN316">
        <v>14.7</v>
      </c>
      <c r="EO316">
        <v>2</v>
      </c>
      <c r="EP316">
        <v>511.594</v>
      </c>
      <c r="EQ316">
        <v>528.747</v>
      </c>
      <c r="ER316">
        <v>22.8336</v>
      </c>
      <c r="ES316">
        <v>25.3587</v>
      </c>
      <c r="ET316">
        <v>30.0004</v>
      </c>
      <c r="EU316">
        <v>25.2509</v>
      </c>
      <c r="EV316">
        <v>25.2206</v>
      </c>
      <c r="EW316">
        <v>42.4792</v>
      </c>
      <c r="EX316">
        <v>26.8481</v>
      </c>
      <c r="EY316">
        <v>100</v>
      </c>
      <c r="EZ316">
        <v>22.8114</v>
      </c>
      <c r="FA316">
        <v>1011.29</v>
      </c>
      <c r="FB316">
        <v>20</v>
      </c>
      <c r="FC316">
        <v>102.337</v>
      </c>
      <c r="FD316">
        <v>102.116</v>
      </c>
    </row>
    <row r="317" spans="1:160">
      <c r="A317">
        <v>301</v>
      </c>
      <c r="B317">
        <v>1604418828.6</v>
      </c>
      <c r="C317">
        <v>599.5</v>
      </c>
      <c r="D317" t="s">
        <v>873</v>
      </c>
      <c r="E317" t="s">
        <v>874</v>
      </c>
      <c r="F317">
        <v>1604418828.6</v>
      </c>
      <c r="G317">
        <f>BY317*AE317*(BU317-BV317)/(100*BN317*(1000-AE317*BU317))</f>
        <v>0</v>
      </c>
      <c r="H317">
        <f>BY317*AE317*(BT317-BS317*(1000-AE317*BV317)/(1000-AE317*BU317))/(100*BN317)</f>
        <v>0</v>
      </c>
      <c r="I317">
        <f>BS317 - IF(AE317&gt;1, H317*BN317*100.0/(AG317*CG317), 0)</f>
        <v>0</v>
      </c>
      <c r="J317">
        <f>((P317-G317/2)*I317-H317)/(P317+G317/2)</f>
        <v>0</v>
      </c>
      <c r="K317">
        <f>J317*(BZ317+CA317)/1000.0</f>
        <v>0</v>
      </c>
      <c r="L317">
        <f>(BS317 - IF(AE317&gt;1, H317*BN317*100.0/(AG317*CG317), 0))*(BZ317+CA317)/1000.0</f>
        <v>0</v>
      </c>
      <c r="M317">
        <f>2.0/((1/O317-1/N317)+SIGN(O317)*SQRT((1/O317-1/N317)*(1/O317-1/N317) + 4*BO317/((BO317+1)*(BO317+1))*(2*1/O317*1/N317-1/N317*1/N317)))</f>
        <v>0</v>
      </c>
      <c r="N317">
        <f>IF(LEFT(BP317,1)&lt;&gt;"0",IF(LEFT(BP317,1)="1",3.0,BQ317),$D$5+$E$5*(CG317*BZ317/($K$5*1000))+$F$5*(CG317*BZ317/($K$5*1000))*MAX(MIN(BN317,$J$5),$I$5)*MAX(MIN(BN317,$J$5),$I$5)+$G$5*MAX(MIN(BN317,$J$5),$I$5)*(CG317*BZ317/($K$5*1000))+$H$5*(CG317*BZ317/($K$5*1000))*(CG317*BZ317/($K$5*1000)))</f>
        <v>0</v>
      </c>
      <c r="O317">
        <f>G317*(1000-(1000*0.61365*exp(17.502*S317/(240.97+S317))/(BZ317+CA317)+BU317)/2)/(1000*0.61365*exp(17.502*S317/(240.97+S317))/(BZ317+CA317)-BU317)</f>
        <v>0</v>
      </c>
      <c r="P317">
        <f>1/((BO317+1)/(M317/1.6)+1/(N317/1.37)) + BO317/((BO317+1)/(M317/1.6) + BO317/(N317/1.37))</f>
        <v>0</v>
      </c>
      <c r="Q317">
        <f>(BK317*BM317)</f>
        <v>0</v>
      </c>
      <c r="R317">
        <f>(CB317+(Q317+2*0.95*5.67E-8*(((CB317+$B$7)+273)^4-(CB317+273)^4)-44100*G317)/(1.84*29.3*N317+8*0.95*5.67E-8*(CB317+273)^3))</f>
        <v>0</v>
      </c>
      <c r="S317">
        <f>($C$7*CC317+$D$7*CD317+$E$7*R317)</f>
        <v>0</v>
      </c>
      <c r="T317">
        <f>0.61365*exp(17.502*S317/(240.97+S317))</f>
        <v>0</v>
      </c>
      <c r="U317">
        <f>(V317/W317*100)</f>
        <v>0</v>
      </c>
      <c r="V317">
        <f>BU317*(BZ317+CA317)/1000</f>
        <v>0</v>
      </c>
      <c r="W317">
        <f>0.61365*exp(17.502*CB317/(240.97+CB317))</f>
        <v>0</v>
      </c>
      <c r="X317">
        <f>(T317-BU317*(BZ317+CA317)/1000)</f>
        <v>0</v>
      </c>
      <c r="Y317">
        <f>(-G317*44100)</f>
        <v>0</v>
      </c>
      <c r="Z317">
        <f>2*29.3*N317*0.92*(CB317-S317)</f>
        <v>0</v>
      </c>
      <c r="AA317">
        <f>2*0.95*5.67E-8*(((CB317+$B$7)+273)^4-(S317+273)^4)</f>
        <v>0</v>
      </c>
      <c r="AB317">
        <f>Q317+AA317+Y317+Z317</f>
        <v>0</v>
      </c>
      <c r="AC317">
        <v>0</v>
      </c>
      <c r="AD317">
        <v>0</v>
      </c>
      <c r="AE317">
        <f>IF(AC317*$H$13&gt;=AG317,1.0,(AG317/(AG317-AC317*$H$13)))</f>
        <v>0</v>
      </c>
      <c r="AF317">
        <f>(AE317-1)*100</f>
        <v>0</v>
      </c>
      <c r="AG317">
        <f>MAX(0,($B$13+$C$13*CG317)/(1+$D$13*CG317)*BZ317/(CB317+273)*$E$13)</f>
        <v>0</v>
      </c>
      <c r="AH317" t="s">
        <v>271</v>
      </c>
      <c r="AI317" t="s">
        <v>271</v>
      </c>
      <c r="AJ317">
        <v>0</v>
      </c>
      <c r="AK317">
        <v>0</v>
      </c>
      <c r="AL317">
        <f>AK317-AJ317</f>
        <v>0</v>
      </c>
      <c r="AM317">
        <f>AL317/AK317</f>
        <v>0</v>
      </c>
      <c r="AN317">
        <v>0</v>
      </c>
      <c r="AO317" t="s">
        <v>271</v>
      </c>
      <c r="AP317" t="s">
        <v>271</v>
      </c>
      <c r="AQ317">
        <v>0</v>
      </c>
      <c r="AR317">
        <v>0</v>
      </c>
      <c r="AS317">
        <f>1-AQ317/AR317</f>
        <v>0</v>
      </c>
      <c r="AT317">
        <v>0.5</v>
      </c>
      <c r="AU317">
        <f>BK317</f>
        <v>0</v>
      </c>
      <c r="AV317">
        <f>H317</f>
        <v>0</v>
      </c>
      <c r="AW317">
        <f>AS317*AT317*AU317</f>
        <v>0</v>
      </c>
      <c r="AX317">
        <f>BC317/AR317</f>
        <v>0</v>
      </c>
      <c r="AY317">
        <f>(AV317-AN317)/AU317</f>
        <v>0</v>
      </c>
      <c r="AZ317">
        <f>(AK317-AR317)/AR317</f>
        <v>0</v>
      </c>
      <c r="BA317" t="s">
        <v>271</v>
      </c>
      <c r="BB317">
        <v>0</v>
      </c>
      <c r="BC317">
        <f>AR317-BB317</f>
        <v>0</v>
      </c>
      <c r="BD317">
        <f>(AR317-AQ317)/(AR317-BB317)</f>
        <v>0</v>
      </c>
      <c r="BE317">
        <f>(AK317-AR317)/(AK317-BB317)</f>
        <v>0</v>
      </c>
      <c r="BF317">
        <f>(AR317-AQ317)/(AR317-AJ317)</f>
        <v>0</v>
      </c>
      <c r="BG317">
        <f>(AK317-AR317)/(AK317-AJ317)</f>
        <v>0</v>
      </c>
      <c r="BH317">
        <f>(BD317*BB317/AQ317)</f>
        <v>0</v>
      </c>
      <c r="BI317">
        <f>(1-BH317)</f>
        <v>0</v>
      </c>
      <c r="BJ317">
        <f>$B$11*CH317+$C$11*CI317+$F$11*CJ317*(1-CM317)</f>
        <v>0</v>
      </c>
      <c r="BK317">
        <f>BJ317*BL317</f>
        <v>0</v>
      </c>
      <c r="BL317">
        <f>($B$11*$D$9+$C$11*$D$9+$F$11*((CW317+CO317)/MAX(CW317+CO317+CX317, 0.1)*$I$9+CX317/MAX(CW317+CO317+CX317, 0.1)*$J$9))/($B$11+$C$11+$F$11)</f>
        <v>0</v>
      </c>
      <c r="BM317">
        <f>($B$11*$K$9+$C$11*$K$9+$F$11*((CW317+CO317)/MAX(CW317+CO317+CX317, 0.1)*$P$9+CX317/MAX(CW317+CO317+CX317, 0.1)*$Q$9))/($B$11+$C$11+$F$11)</f>
        <v>0</v>
      </c>
      <c r="BN317">
        <v>6</v>
      </c>
      <c r="BO317">
        <v>0.5</v>
      </c>
      <c r="BP317" t="s">
        <v>272</v>
      </c>
      <c r="BQ317">
        <v>2</v>
      </c>
      <c r="BR317">
        <v>1604418828.6</v>
      </c>
      <c r="BS317">
        <v>952.758</v>
      </c>
      <c r="BT317">
        <v>1006.38</v>
      </c>
      <c r="BU317">
        <v>21.6345</v>
      </c>
      <c r="BV317">
        <v>19.9388</v>
      </c>
      <c r="BW317">
        <v>952.602</v>
      </c>
      <c r="BX317">
        <v>21.3078</v>
      </c>
      <c r="BY317">
        <v>500.027</v>
      </c>
      <c r="BZ317">
        <v>100.526</v>
      </c>
      <c r="CA317">
        <v>0.100043</v>
      </c>
      <c r="CB317">
        <v>25.1664</v>
      </c>
      <c r="CC317">
        <v>25.0069</v>
      </c>
      <c r="CD317">
        <v>999.9</v>
      </c>
      <c r="CE317">
        <v>0</v>
      </c>
      <c r="CF317">
        <v>0</v>
      </c>
      <c r="CG317">
        <v>10000</v>
      </c>
      <c r="CH317">
        <v>0</v>
      </c>
      <c r="CI317">
        <v>1.06395</v>
      </c>
      <c r="CJ317">
        <v>1200.06</v>
      </c>
      <c r="CK317">
        <v>0.966994</v>
      </c>
      <c r="CL317">
        <v>0.0330056</v>
      </c>
      <c r="CM317">
        <v>0</v>
      </c>
      <c r="CN317">
        <v>2.4441</v>
      </c>
      <c r="CO317">
        <v>0</v>
      </c>
      <c r="CP317">
        <v>10471</v>
      </c>
      <c r="CQ317">
        <v>11401.9</v>
      </c>
      <c r="CR317">
        <v>38</v>
      </c>
      <c r="CS317">
        <v>41.125</v>
      </c>
      <c r="CT317">
        <v>39.5</v>
      </c>
      <c r="CU317">
        <v>39.812</v>
      </c>
      <c r="CV317">
        <v>38.312</v>
      </c>
      <c r="CW317">
        <v>1160.45</v>
      </c>
      <c r="CX317">
        <v>39.61</v>
      </c>
      <c r="CY317">
        <v>0</v>
      </c>
      <c r="CZ317">
        <v>1604418828.5</v>
      </c>
      <c r="DA317">
        <v>0</v>
      </c>
      <c r="DB317">
        <v>2.58001923076923</v>
      </c>
      <c r="DC317">
        <v>-0.623347014543067</v>
      </c>
      <c r="DD317">
        <v>211.504273255694</v>
      </c>
      <c r="DE317">
        <v>10443.9884615385</v>
      </c>
      <c r="DF317">
        <v>15</v>
      </c>
      <c r="DG317">
        <v>1604417947.1</v>
      </c>
      <c r="DH317" t="s">
        <v>273</v>
      </c>
      <c r="DI317">
        <v>1604417940.1</v>
      </c>
      <c r="DJ317">
        <v>1604417947.1</v>
      </c>
      <c r="DK317">
        <v>1</v>
      </c>
      <c r="DL317">
        <v>-0.134</v>
      </c>
      <c r="DM317">
        <v>0.013</v>
      </c>
      <c r="DN317">
        <v>0.037</v>
      </c>
      <c r="DO317">
        <v>0.31</v>
      </c>
      <c r="DP317">
        <v>420</v>
      </c>
      <c r="DQ317">
        <v>20</v>
      </c>
      <c r="DR317">
        <v>0.08</v>
      </c>
      <c r="DS317">
        <v>0.06</v>
      </c>
      <c r="DT317">
        <v>0</v>
      </c>
      <c r="DU317">
        <v>0</v>
      </c>
      <c r="DV317" t="s">
        <v>274</v>
      </c>
      <c r="DW317">
        <v>100</v>
      </c>
      <c r="DX317">
        <v>100</v>
      </c>
      <c r="DY317">
        <v>0.156</v>
      </c>
      <c r="DZ317">
        <v>0.3267</v>
      </c>
      <c r="EA317">
        <v>-0.278027610152098</v>
      </c>
      <c r="EB317">
        <v>0.00106189765250334</v>
      </c>
      <c r="EC317">
        <v>-8.23004791133579e-07</v>
      </c>
      <c r="ED317">
        <v>1.95222372915411e-10</v>
      </c>
      <c r="EE317">
        <v>0.0605696754882689</v>
      </c>
      <c r="EF317">
        <v>0.0242991256848972</v>
      </c>
      <c r="EG317">
        <v>-0.00102667963148939</v>
      </c>
      <c r="EH317">
        <v>2.21636158600722e-05</v>
      </c>
      <c r="EI317">
        <v>2</v>
      </c>
      <c r="EJ317">
        <v>2037</v>
      </c>
      <c r="EK317">
        <v>1</v>
      </c>
      <c r="EL317">
        <v>24</v>
      </c>
      <c r="EM317">
        <v>14.8</v>
      </c>
      <c r="EN317">
        <v>14.7</v>
      </c>
      <c r="EO317">
        <v>2</v>
      </c>
      <c r="EP317">
        <v>511.494</v>
      </c>
      <c r="EQ317">
        <v>528.9</v>
      </c>
      <c r="ER317">
        <v>22.8213</v>
      </c>
      <c r="ES317">
        <v>25.3576</v>
      </c>
      <c r="ET317">
        <v>30.0005</v>
      </c>
      <c r="EU317">
        <v>25.2509</v>
      </c>
      <c r="EV317">
        <v>25.2206</v>
      </c>
      <c r="EW317">
        <v>42.6036</v>
      </c>
      <c r="EX317">
        <v>26.8481</v>
      </c>
      <c r="EY317">
        <v>100</v>
      </c>
      <c r="EZ317">
        <v>22.8059</v>
      </c>
      <c r="FA317">
        <v>1016.35</v>
      </c>
      <c r="FB317">
        <v>20</v>
      </c>
      <c r="FC317">
        <v>102.337</v>
      </c>
      <c r="FD317">
        <v>102.115</v>
      </c>
    </row>
    <row r="318" spans="1:160">
      <c r="A318">
        <v>302</v>
      </c>
      <c r="B318">
        <v>1604418830.6</v>
      </c>
      <c r="C318">
        <v>601.5</v>
      </c>
      <c r="D318" t="s">
        <v>875</v>
      </c>
      <c r="E318" t="s">
        <v>876</v>
      </c>
      <c r="F318">
        <v>1604418830.6</v>
      </c>
      <c r="G318">
        <f>BY318*AE318*(BU318-BV318)/(100*BN318*(1000-AE318*BU318))</f>
        <v>0</v>
      </c>
      <c r="H318">
        <f>BY318*AE318*(BT318-BS318*(1000-AE318*BV318)/(1000-AE318*BU318))/(100*BN318)</f>
        <v>0</v>
      </c>
      <c r="I318">
        <f>BS318 - IF(AE318&gt;1, H318*BN318*100.0/(AG318*CG318), 0)</f>
        <v>0</v>
      </c>
      <c r="J318">
        <f>((P318-G318/2)*I318-H318)/(P318+G318/2)</f>
        <v>0</v>
      </c>
      <c r="K318">
        <f>J318*(BZ318+CA318)/1000.0</f>
        <v>0</v>
      </c>
      <c r="L318">
        <f>(BS318 - IF(AE318&gt;1, H318*BN318*100.0/(AG318*CG318), 0))*(BZ318+CA318)/1000.0</f>
        <v>0</v>
      </c>
      <c r="M318">
        <f>2.0/((1/O318-1/N318)+SIGN(O318)*SQRT((1/O318-1/N318)*(1/O318-1/N318) + 4*BO318/((BO318+1)*(BO318+1))*(2*1/O318*1/N318-1/N318*1/N318)))</f>
        <v>0</v>
      </c>
      <c r="N318">
        <f>IF(LEFT(BP318,1)&lt;&gt;"0",IF(LEFT(BP318,1)="1",3.0,BQ318),$D$5+$E$5*(CG318*BZ318/($K$5*1000))+$F$5*(CG318*BZ318/($K$5*1000))*MAX(MIN(BN318,$J$5),$I$5)*MAX(MIN(BN318,$J$5),$I$5)+$G$5*MAX(MIN(BN318,$J$5),$I$5)*(CG318*BZ318/($K$5*1000))+$H$5*(CG318*BZ318/($K$5*1000))*(CG318*BZ318/($K$5*1000)))</f>
        <v>0</v>
      </c>
      <c r="O318">
        <f>G318*(1000-(1000*0.61365*exp(17.502*S318/(240.97+S318))/(BZ318+CA318)+BU318)/2)/(1000*0.61365*exp(17.502*S318/(240.97+S318))/(BZ318+CA318)-BU318)</f>
        <v>0</v>
      </c>
      <c r="P318">
        <f>1/((BO318+1)/(M318/1.6)+1/(N318/1.37)) + BO318/((BO318+1)/(M318/1.6) + BO318/(N318/1.37))</f>
        <v>0</v>
      </c>
      <c r="Q318">
        <f>(BK318*BM318)</f>
        <v>0</v>
      </c>
      <c r="R318">
        <f>(CB318+(Q318+2*0.95*5.67E-8*(((CB318+$B$7)+273)^4-(CB318+273)^4)-44100*G318)/(1.84*29.3*N318+8*0.95*5.67E-8*(CB318+273)^3))</f>
        <v>0</v>
      </c>
      <c r="S318">
        <f>($C$7*CC318+$D$7*CD318+$E$7*R318)</f>
        <v>0</v>
      </c>
      <c r="T318">
        <f>0.61365*exp(17.502*S318/(240.97+S318))</f>
        <v>0</v>
      </c>
      <c r="U318">
        <f>(V318/W318*100)</f>
        <v>0</v>
      </c>
      <c r="V318">
        <f>BU318*(BZ318+CA318)/1000</f>
        <v>0</v>
      </c>
      <c r="W318">
        <f>0.61365*exp(17.502*CB318/(240.97+CB318))</f>
        <v>0</v>
      </c>
      <c r="X318">
        <f>(T318-BU318*(BZ318+CA318)/1000)</f>
        <v>0</v>
      </c>
      <c r="Y318">
        <f>(-G318*44100)</f>
        <v>0</v>
      </c>
      <c r="Z318">
        <f>2*29.3*N318*0.92*(CB318-S318)</f>
        <v>0</v>
      </c>
      <c r="AA318">
        <f>2*0.95*5.67E-8*(((CB318+$B$7)+273)^4-(S318+273)^4)</f>
        <v>0</v>
      </c>
      <c r="AB318">
        <f>Q318+AA318+Y318+Z318</f>
        <v>0</v>
      </c>
      <c r="AC318">
        <v>0</v>
      </c>
      <c r="AD318">
        <v>0</v>
      </c>
      <c r="AE318">
        <f>IF(AC318*$H$13&gt;=AG318,1.0,(AG318/(AG318-AC318*$H$13)))</f>
        <v>0</v>
      </c>
      <c r="AF318">
        <f>(AE318-1)*100</f>
        <v>0</v>
      </c>
      <c r="AG318">
        <f>MAX(0,($B$13+$C$13*CG318)/(1+$D$13*CG318)*BZ318/(CB318+273)*$E$13)</f>
        <v>0</v>
      </c>
      <c r="AH318" t="s">
        <v>271</v>
      </c>
      <c r="AI318" t="s">
        <v>271</v>
      </c>
      <c r="AJ318">
        <v>0</v>
      </c>
      <c r="AK318">
        <v>0</v>
      </c>
      <c r="AL318">
        <f>AK318-AJ318</f>
        <v>0</v>
      </c>
      <c r="AM318">
        <f>AL318/AK318</f>
        <v>0</v>
      </c>
      <c r="AN318">
        <v>0</v>
      </c>
      <c r="AO318" t="s">
        <v>271</v>
      </c>
      <c r="AP318" t="s">
        <v>271</v>
      </c>
      <c r="AQ318">
        <v>0</v>
      </c>
      <c r="AR318">
        <v>0</v>
      </c>
      <c r="AS318">
        <f>1-AQ318/AR318</f>
        <v>0</v>
      </c>
      <c r="AT318">
        <v>0.5</v>
      </c>
      <c r="AU318">
        <f>BK318</f>
        <v>0</v>
      </c>
      <c r="AV318">
        <f>H318</f>
        <v>0</v>
      </c>
      <c r="AW318">
        <f>AS318*AT318*AU318</f>
        <v>0</v>
      </c>
      <c r="AX318">
        <f>BC318/AR318</f>
        <v>0</v>
      </c>
      <c r="AY318">
        <f>(AV318-AN318)/AU318</f>
        <v>0</v>
      </c>
      <c r="AZ318">
        <f>(AK318-AR318)/AR318</f>
        <v>0</v>
      </c>
      <c r="BA318" t="s">
        <v>271</v>
      </c>
      <c r="BB318">
        <v>0</v>
      </c>
      <c r="BC318">
        <f>AR318-BB318</f>
        <v>0</v>
      </c>
      <c r="BD318">
        <f>(AR318-AQ318)/(AR318-BB318)</f>
        <v>0</v>
      </c>
      <c r="BE318">
        <f>(AK318-AR318)/(AK318-BB318)</f>
        <v>0</v>
      </c>
      <c r="BF318">
        <f>(AR318-AQ318)/(AR318-AJ318)</f>
        <v>0</v>
      </c>
      <c r="BG318">
        <f>(AK318-AR318)/(AK318-AJ318)</f>
        <v>0</v>
      </c>
      <c r="BH318">
        <f>(BD318*BB318/AQ318)</f>
        <v>0</v>
      </c>
      <c r="BI318">
        <f>(1-BH318)</f>
        <v>0</v>
      </c>
      <c r="BJ318">
        <f>$B$11*CH318+$C$11*CI318+$F$11*CJ318*(1-CM318)</f>
        <v>0</v>
      </c>
      <c r="BK318">
        <f>BJ318*BL318</f>
        <v>0</v>
      </c>
      <c r="BL318">
        <f>($B$11*$D$9+$C$11*$D$9+$F$11*((CW318+CO318)/MAX(CW318+CO318+CX318, 0.1)*$I$9+CX318/MAX(CW318+CO318+CX318, 0.1)*$J$9))/($B$11+$C$11+$F$11)</f>
        <v>0</v>
      </c>
      <c r="BM318">
        <f>($B$11*$K$9+$C$11*$K$9+$F$11*((CW318+CO318)/MAX(CW318+CO318+CX318, 0.1)*$P$9+CX318/MAX(CW318+CO318+CX318, 0.1)*$Q$9))/($B$11+$C$11+$F$11)</f>
        <v>0</v>
      </c>
      <c r="BN318">
        <v>6</v>
      </c>
      <c r="BO318">
        <v>0.5</v>
      </c>
      <c r="BP318" t="s">
        <v>272</v>
      </c>
      <c r="BQ318">
        <v>2</v>
      </c>
      <c r="BR318">
        <v>1604418830.6</v>
      </c>
      <c r="BS318">
        <v>956.083</v>
      </c>
      <c r="BT318">
        <v>1009.7</v>
      </c>
      <c r="BU318">
        <v>21.6323</v>
      </c>
      <c r="BV318">
        <v>19.94</v>
      </c>
      <c r="BW318">
        <v>955.928</v>
      </c>
      <c r="BX318">
        <v>21.3057</v>
      </c>
      <c r="BY318">
        <v>499.948</v>
      </c>
      <c r="BZ318">
        <v>100.526</v>
      </c>
      <c r="CA318">
        <v>0.0998829</v>
      </c>
      <c r="CB318">
        <v>25.1654</v>
      </c>
      <c r="CC318">
        <v>25.0161</v>
      </c>
      <c r="CD318">
        <v>999.9</v>
      </c>
      <c r="CE318">
        <v>0</v>
      </c>
      <c r="CF318">
        <v>0</v>
      </c>
      <c r="CG318">
        <v>10004.4</v>
      </c>
      <c r="CH318">
        <v>0</v>
      </c>
      <c r="CI318">
        <v>1.06395</v>
      </c>
      <c r="CJ318">
        <v>1200.07</v>
      </c>
      <c r="CK318">
        <v>0.967003</v>
      </c>
      <c r="CL318">
        <v>0.0329973</v>
      </c>
      <c r="CM318">
        <v>0</v>
      </c>
      <c r="CN318">
        <v>2.3868</v>
      </c>
      <c r="CO318">
        <v>0</v>
      </c>
      <c r="CP318">
        <v>10477.1</v>
      </c>
      <c r="CQ318">
        <v>11402.1</v>
      </c>
      <c r="CR318">
        <v>38</v>
      </c>
      <c r="CS318">
        <v>41.125</v>
      </c>
      <c r="CT318">
        <v>39.5</v>
      </c>
      <c r="CU318">
        <v>39.812</v>
      </c>
      <c r="CV318">
        <v>38.312</v>
      </c>
      <c r="CW318">
        <v>1160.47</v>
      </c>
      <c r="CX318">
        <v>39.6</v>
      </c>
      <c r="CY318">
        <v>0</v>
      </c>
      <c r="CZ318">
        <v>1604418830.3</v>
      </c>
      <c r="DA318">
        <v>0</v>
      </c>
      <c r="DB318">
        <v>2.558024</v>
      </c>
      <c r="DC318">
        <v>-0.78393078155802</v>
      </c>
      <c r="DD318">
        <v>213.030769609314</v>
      </c>
      <c r="DE318">
        <v>10451.416</v>
      </c>
      <c r="DF318">
        <v>15</v>
      </c>
      <c r="DG318">
        <v>1604417947.1</v>
      </c>
      <c r="DH318" t="s">
        <v>273</v>
      </c>
      <c r="DI318">
        <v>1604417940.1</v>
      </c>
      <c r="DJ318">
        <v>1604417947.1</v>
      </c>
      <c r="DK318">
        <v>1</v>
      </c>
      <c r="DL318">
        <v>-0.134</v>
      </c>
      <c r="DM318">
        <v>0.013</v>
      </c>
      <c r="DN318">
        <v>0.037</v>
      </c>
      <c r="DO318">
        <v>0.31</v>
      </c>
      <c r="DP318">
        <v>420</v>
      </c>
      <c r="DQ318">
        <v>20</v>
      </c>
      <c r="DR318">
        <v>0.08</v>
      </c>
      <c r="DS318">
        <v>0.06</v>
      </c>
      <c r="DT318">
        <v>0</v>
      </c>
      <c r="DU318">
        <v>0</v>
      </c>
      <c r="DV318" t="s">
        <v>274</v>
      </c>
      <c r="DW318">
        <v>100</v>
      </c>
      <c r="DX318">
        <v>100</v>
      </c>
      <c r="DY318">
        <v>0.155</v>
      </c>
      <c r="DZ318">
        <v>0.3266</v>
      </c>
      <c r="EA318">
        <v>-0.278027610152098</v>
      </c>
      <c r="EB318">
        <v>0.00106189765250334</v>
      </c>
      <c r="EC318">
        <v>-8.23004791133579e-07</v>
      </c>
      <c r="ED318">
        <v>1.95222372915411e-10</v>
      </c>
      <c r="EE318">
        <v>0.0605696754882689</v>
      </c>
      <c r="EF318">
        <v>0.0242991256848972</v>
      </c>
      <c r="EG318">
        <v>-0.00102667963148939</v>
      </c>
      <c r="EH318">
        <v>2.21636158600722e-05</v>
      </c>
      <c r="EI318">
        <v>2</v>
      </c>
      <c r="EJ318">
        <v>2037</v>
      </c>
      <c r="EK318">
        <v>1</v>
      </c>
      <c r="EL318">
        <v>24</v>
      </c>
      <c r="EM318">
        <v>14.8</v>
      </c>
      <c r="EN318">
        <v>14.7</v>
      </c>
      <c r="EO318">
        <v>2</v>
      </c>
      <c r="EP318">
        <v>511.348</v>
      </c>
      <c r="EQ318">
        <v>528.977</v>
      </c>
      <c r="ER318">
        <v>22.8134</v>
      </c>
      <c r="ES318">
        <v>25.3576</v>
      </c>
      <c r="ET318">
        <v>30.0002</v>
      </c>
      <c r="EU318">
        <v>25.2505</v>
      </c>
      <c r="EV318">
        <v>25.2206</v>
      </c>
      <c r="EW318">
        <v>42.7289</v>
      </c>
      <c r="EX318">
        <v>26.8481</v>
      </c>
      <c r="EY318">
        <v>100</v>
      </c>
      <c r="EZ318">
        <v>22.8059</v>
      </c>
      <c r="FA318">
        <v>1021.39</v>
      </c>
      <c r="FB318">
        <v>20</v>
      </c>
      <c r="FC318">
        <v>102.338</v>
      </c>
      <c r="FD318">
        <v>102.114</v>
      </c>
    </row>
    <row r="319" spans="1:160">
      <c r="A319">
        <v>303</v>
      </c>
      <c r="B319">
        <v>1604418832.6</v>
      </c>
      <c r="C319">
        <v>603.5</v>
      </c>
      <c r="D319" t="s">
        <v>877</v>
      </c>
      <c r="E319" t="s">
        <v>878</v>
      </c>
      <c r="F319">
        <v>1604418832.6</v>
      </c>
      <c r="G319">
        <f>BY319*AE319*(BU319-BV319)/(100*BN319*(1000-AE319*BU319))</f>
        <v>0</v>
      </c>
      <c r="H319">
        <f>BY319*AE319*(BT319-BS319*(1000-AE319*BV319)/(1000-AE319*BU319))/(100*BN319)</f>
        <v>0</v>
      </c>
      <c r="I319">
        <f>BS319 - IF(AE319&gt;1, H319*BN319*100.0/(AG319*CG319), 0)</f>
        <v>0</v>
      </c>
      <c r="J319">
        <f>((P319-G319/2)*I319-H319)/(P319+G319/2)</f>
        <v>0</v>
      </c>
      <c r="K319">
        <f>J319*(BZ319+CA319)/1000.0</f>
        <v>0</v>
      </c>
      <c r="L319">
        <f>(BS319 - IF(AE319&gt;1, H319*BN319*100.0/(AG319*CG319), 0))*(BZ319+CA319)/1000.0</f>
        <v>0</v>
      </c>
      <c r="M319">
        <f>2.0/((1/O319-1/N319)+SIGN(O319)*SQRT((1/O319-1/N319)*(1/O319-1/N319) + 4*BO319/((BO319+1)*(BO319+1))*(2*1/O319*1/N319-1/N319*1/N319)))</f>
        <v>0</v>
      </c>
      <c r="N319">
        <f>IF(LEFT(BP319,1)&lt;&gt;"0",IF(LEFT(BP319,1)="1",3.0,BQ319),$D$5+$E$5*(CG319*BZ319/($K$5*1000))+$F$5*(CG319*BZ319/($K$5*1000))*MAX(MIN(BN319,$J$5),$I$5)*MAX(MIN(BN319,$J$5),$I$5)+$G$5*MAX(MIN(BN319,$J$5),$I$5)*(CG319*BZ319/($K$5*1000))+$H$5*(CG319*BZ319/($K$5*1000))*(CG319*BZ319/($K$5*1000)))</f>
        <v>0</v>
      </c>
      <c r="O319">
        <f>G319*(1000-(1000*0.61365*exp(17.502*S319/(240.97+S319))/(BZ319+CA319)+BU319)/2)/(1000*0.61365*exp(17.502*S319/(240.97+S319))/(BZ319+CA319)-BU319)</f>
        <v>0</v>
      </c>
      <c r="P319">
        <f>1/((BO319+1)/(M319/1.6)+1/(N319/1.37)) + BO319/((BO319+1)/(M319/1.6) + BO319/(N319/1.37))</f>
        <v>0</v>
      </c>
      <c r="Q319">
        <f>(BK319*BM319)</f>
        <v>0</v>
      </c>
      <c r="R319">
        <f>(CB319+(Q319+2*0.95*5.67E-8*(((CB319+$B$7)+273)^4-(CB319+273)^4)-44100*G319)/(1.84*29.3*N319+8*0.95*5.67E-8*(CB319+273)^3))</f>
        <v>0</v>
      </c>
      <c r="S319">
        <f>($C$7*CC319+$D$7*CD319+$E$7*R319)</f>
        <v>0</v>
      </c>
      <c r="T319">
        <f>0.61365*exp(17.502*S319/(240.97+S319))</f>
        <v>0</v>
      </c>
      <c r="U319">
        <f>(V319/W319*100)</f>
        <v>0</v>
      </c>
      <c r="V319">
        <f>BU319*(BZ319+CA319)/1000</f>
        <v>0</v>
      </c>
      <c r="W319">
        <f>0.61365*exp(17.502*CB319/(240.97+CB319))</f>
        <v>0</v>
      </c>
      <c r="X319">
        <f>(T319-BU319*(BZ319+CA319)/1000)</f>
        <v>0</v>
      </c>
      <c r="Y319">
        <f>(-G319*44100)</f>
        <v>0</v>
      </c>
      <c r="Z319">
        <f>2*29.3*N319*0.92*(CB319-S319)</f>
        <v>0</v>
      </c>
      <c r="AA319">
        <f>2*0.95*5.67E-8*(((CB319+$B$7)+273)^4-(S319+273)^4)</f>
        <v>0</v>
      </c>
      <c r="AB319">
        <f>Q319+AA319+Y319+Z319</f>
        <v>0</v>
      </c>
      <c r="AC319">
        <v>0</v>
      </c>
      <c r="AD319">
        <v>0</v>
      </c>
      <c r="AE319">
        <f>IF(AC319*$H$13&gt;=AG319,1.0,(AG319/(AG319-AC319*$H$13)))</f>
        <v>0</v>
      </c>
      <c r="AF319">
        <f>(AE319-1)*100</f>
        <v>0</v>
      </c>
      <c r="AG319">
        <f>MAX(0,($B$13+$C$13*CG319)/(1+$D$13*CG319)*BZ319/(CB319+273)*$E$13)</f>
        <v>0</v>
      </c>
      <c r="AH319" t="s">
        <v>271</v>
      </c>
      <c r="AI319" t="s">
        <v>271</v>
      </c>
      <c r="AJ319">
        <v>0</v>
      </c>
      <c r="AK319">
        <v>0</v>
      </c>
      <c r="AL319">
        <f>AK319-AJ319</f>
        <v>0</v>
      </c>
      <c r="AM319">
        <f>AL319/AK319</f>
        <v>0</v>
      </c>
      <c r="AN319">
        <v>0</v>
      </c>
      <c r="AO319" t="s">
        <v>271</v>
      </c>
      <c r="AP319" t="s">
        <v>271</v>
      </c>
      <c r="AQ319">
        <v>0</v>
      </c>
      <c r="AR319">
        <v>0</v>
      </c>
      <c r="AS319">
        <f>1-AQ319/AR319</f>
        <v>0</v>
      </c>
      <c r="AT319">
        <v>0.5</v>
      </c>
      <c r="AU319">
        <f>BK319</f>
        <v>0</v>
      </c>
      <c r="AV319">
        <f>H319</f>
        <v>0</v>
      </c>
      <c r="AW319">
        <f>AS319*AT319*AU319</f>
        <v>0</v>
      </c>
      <c r="AX319">
        <f>BC319/AR319</f>
        <v>0</v>
      </c>
      <c r="AY319">
        <f>(AV319-AN319)/AU319</f>
        <v>0</v>
      </c>
      <c r="AZ319">
        <f>(AK319-AR319)/AR319</f>
        <v>0</v>
      </c>
      <c r="BA319" t="s">
        <v>271</v>
      </c>
      <c r="BB319">
        <v>0</v>
      </c>
      <c r="BC319">
        <f>AR319-BB319</f>
        <v>0</v>
      </c>
      <c r="BD319">
        <f>(AR319-AQ319)/(AR319-BB319)</f>
        <v>0</v>
      </c>
      <c r="BE319">
        <f>(AK319-AR319)/(AK319-BB319)</f>
        <v>0</v>
      </c>
      <c r="BF319">
        <f>(AR319-AQ319)/(AR319-AJ319)</f>
        <v>0</v>
      </c>
      <c r="BG319">
        <f>(AK319-AR319)/(AK319-AJ319)</f>
        <v>0</v>
      </c>
      <c r="BH319">
        <f>(BD319*BB319/AQ319)</f>
        <v>0</v>
      </c>
      <c r="BI319">
        <f>(1-BH319)</f>
        <v>0</v>
      </c>
      <c r="BJ319">
        <f>$B$11*CH319+$C$11*CI319+$F$11*CJ319*(1-CM319)</f>
        <v>0</v>
      </c>
      <c r="BK319">
        <f>BJ319*BL319</f>
        <v>0</v>
      </c>
      <c r="BL319">
        <f>($B$11*$D$9+$C$11*$D$9+$F$11*((CW319+CO319)/MAX(CW319+CO319+CX319, 0.1)*$I$9+CX319/MAX(CW319+CO319+CX319, 0.1)*$J$9))/($B$11+$C$11+$F$11)</f>
        <v>0</v>
      </c>
      <c r="BM319">
        <f>($B$11*$K$9+$C$11*$K$9+$F$11*((CW319+CO319)/MAX(CW319+CO319+CX319, 0.1)*$P$9+CX319/MAX(CW319+CO319+CX319, 0.1)*$Q$9))/($B$11+$C$11+$F$11)</f>
        <v>0</v>
      </c>
      <c r="BN319">
        <v>6</v>
      </c>
      <c r="BO319">
        <v>0.5</v>
      </c>
      <c r="BP319" t="s">
        <v>272</v>
      </c>
      <c r="BQ319">
        <v>2</v>
      </c>
      <c r="BR319">
        <v>1604418832.6</v>
      </c>
      <c r="BS319">
        <v>959.357</v>
      </c>
      <c r="BT319">
        <v>1012.73</v>
      </c>
      <c r="BU319">
        <v>21.6297</v>
      </c>
      <c r="BV319">
        <v>19.9409</v>
      </c>
      <c r="BW319">
        <v>959.201</v>
      </c>
      <c r="BX319">
        <v>21.3031</v>
      </c>
      <c r="BY319">
        <v>500.048</v>
      </c>
      <c r="BZ319">
        <v>100.526</v>
      </c>
      <c r="CA319">
        <v>0.100317</v>
      </c>
      <c r="CB319">
        <v>25.1653</v>
      </c>
      <c r="CC319">
        <v>25.0176</v>
      </c>
      <c r="CD319">
        <v>999.9</v>
      </c>
      <c r="CE319">
        <v>0</v>
      </c>
      <c r="CF319">
        <v>0</v>
      </c>
      <c r="CG319">
        <v>9976.88</v>
      </c>
      <c r="CH319">
        <v>0</v>
      </c>
      <c r="CI319">
        <v>1.06395</v>
      </c>
      <c r="CJ319">
        <v>1200.07</v>
      </c>
      <c r="CK319">
        <v>0.967003</v>
      </c>
      <c r="CL319">
        <v>0.0329973</v>
      </c>
      <c r="CM319">
        <v>0</v>
      </c>
      <c r="CN319">
        <v>2.6575</v>
      </c>
      <c r="CO319">
        <v>0</v>
      </c>
      <c r="CP319">
        <v>10484.9</v>
      </c>
      <c r="CQ319">
        <v>11402.1</v>
      </c>
      <c r="CR319">
        <v>38</v>
      </c>
      <c r="CS319">
        <v>41.125</v>
      </c>
      <c r="CT319">
        <v>39.437</v>
      </c>
      <c r="CU319">
        <v>39.812</v>
      </c>
      <c r="CV319">
        <v>38.312</v>
      </c>
      <c r="CW319">
        <v>1160.47</v>
      </c>
      <c r="CX319">
        <v>39.6</v>
      </c>
      <c r="CY319">
        <v>0</v>
      </c>
      <c r="CZ319">
        <v>1604418832.7</v>
      </c>
      <c r="DA319">
        <v>0</v>
      </c>
      <c r="DB319">
        <v>2.573848</v>
      </c>
      <c r="DC319">
        <v>-0.421276928495135</v>
      </c>
      <c r="DD319">
        <v>206.630769274189</v>
      </c>
      <c r="DE319">
        <v>10459.808</v>
      </c>
      <c r="DF319">
        <v>15</v>
      </c>
      <c r="DG319">
        <v>1604417947.1</v>
      </c>
      <c r="DH319" t="s">
        <v>273</v>
      </c>
      <c r="DI319">
        <v>1604417940.1</v>
      </c>
      <c r="DJ319">
        <v>1604417947.1</v>
      </c>
      <c r="DK319">
        <v>1</v>
      </c>
      <c r="DL319">
        <v>-0.134</v>
      </c>
      <c r="DM319">
        <v>0.013</v>
      </c>
      <c r="DN319">
        <v>0.037</v>
      </c>
      <c r="DO319">
        <v>0.31</v>
      </c>
      <c r="DP319">
        <v>420</v>
      </c>
      <c r="DQ319">
        <v>20</v>
      </c>
      <c r="DR319">
        <v>0.08</v>
      </c>
      <c r="DS319">
        <v>0.06</v>
      </c>
      <c r="DT319">
        <v>0</v>
      </c>
      <c r="DU319">
        <v>0</v>
      </c>
      <c r="DV319" t="s">
        <v>274</v>
      </c>
      <c r="DW319">
        <v>100</v>
      </c>
      <c r="DX319">
        <v>100</v>
      </c>
      <c r="DY319">
        <v>0.156</v>
      </c>
      <c r="DZ319">
        <v>0.3266</v>
      </c>
      <c r="EA319">
        <v>-0.278027610152098</v>
      </c>
      <c r="EB319">
        <v>0.00106189765250334</v>
      </c>
      <c r="EC319">
        <v>-8.23004791133579e-07</v>
      </c>
      <c r="ED319">
        <v>1.95222372915411e-10</v>
      </c>
      <c r="EE319">
        <v>0.0605696754882689</v>
      </c>
      <c r="EF319">
        <v>0.0242991256848972</v>
      </c>
      <c r="EG319">
        <v>-0.00102667963148939</v>
      </c>
      <c r="EH319">
        <v>2.21636158600722e-05</v>
      </c>
      <c r="EI319">
        <v>2</v>
      </c>
      <c r="EJ319">
        <v>2037</v>
      </c>
      <c r="EK319">
        <v>1</v>
      </c>
      <c r="EL319">
        <v>24</v>
      </c>
      <c r="EM319">
        <v>14.9</v>
      </c>
      <c r="EN319">
        <v>14.8</v>
      </c>
      <c r="EO319">
        <v>2</v>
      </c>
      <c r="EP319">
        <v>511.511</v>
      </c>
      <c r="EQ319">
        <v>528.919</v>
      </c>
      <c r="ER319">
        <v>22.8082</v>
      </c>
      <c r="ES319">
        <v>25.3576</v>
      </c>
      <c r="ET319">
        <v>30.0001</v>
      </c>
      <c r="EU319">
        <v>25.2494</v>
      </c>
      <c r="EV319">
        <v>25.2206</v>
      </c>
      <c r="EW319">
        <v>42.8221</v>
      </c>
      <c r="EX319">
        <v>26.8481</v>
      </c>
      <c r="EY319">
        <v>100</v>
      </c>
      <c r="EZ319">
        <v>22.8059</v>
      </c>
      <c r="FA319">
        <v>1021.39</v>
      </c>
      <c r="FB319">
        <v>20</v>
      </c>
      <c r="FC319">
        <v>102.338</v>
      </c>
      <c r="FD319">
        <v>102.114</v>
      </c>
    </row>
    <row r="320" spans="1:160">
      <c r="A320">
        <v>304</v>
      </c>
      <c r="B320">
        <v>1604418834.6</v>
      </c>
      <c r="C320">
        <v>605.5</v>
      </c>
      <c r="D320" t="s">
        <v>879</v>
      </c>
      <c r="E320" t="s">
        <v>880</v>
      </c>
      <c r="F320">
        <v>1604418834.6</v>
      </c>
      <c r="G320">
        <f>BY320*AE320*(BU320-BV320)/(100*BN320*(1000-AE320*BU320))</f>
        <v>0</v>
      </c>
      <c r="H320">
        <f>BY320*AE320*(BT320-BS320*(1000-AE320*BV320)/(1000-AE320*BU320))/(100*BN320)</f>
        <v>0</v>
      </c>
      <c r="I320">
        <f>BS320 - IF(AE320&gt;1, H320*BN320*100.0/(AG320*CG320), 0)</f>
        <v>0</v>
      </c>
      <c r="J320">
        <f>((P320-G320/2)*I320-H320)/(P320+G320/2)</f>
        <v>0</v>
      </c>
      <c r="K320">
        <f>J320*(BZ320+CA320)/1000.0</f>
        <v>0</v>
      </c>
      <c r="L320">
        <f>(BS320 - IF(AE320&gt;1, H320*BN320*100.0/(AG320*CG320), 0))*(BZ320+CA320)/1000.0</f>
        <v>0</v>
      </c>
      <c r="M320">
        <f>2.0/((1/O320-1/N320)+SIGN(O320)*SQRT((1/O320-1/N320)*(1/O320-1/N320) + 4*BO320/((BO320+1)*(BO320+1))*(2*1/O320*1/N320-1/N320*1/N320)))</f>
        <v>0</v>
      </c>
      <c r="N320">
        <f>IF(LEFT(BP320,1)&lt;&gt;"0",IF(LEFT(BP320,1)="1",3.0,BQ320),$D$5+$E$5*(CG320*BZ320/($K$5*1000))+$F$5*(CG320*BZ320/($K$5*1000))*MAX(MIN(BN320,$J$5),$I$5)*MAX(MIN(BN320,$J$5),$I$5)+$G$5*MAX(MIN(BN320,$J$5),$I$5)*(CG320*BZ320/($K$5*1000))+$H$5*(CG320*BZ320/($K$5*1000))*(CG320*BZ320/($K$5*1000)))</f>
        <v>0</v>
      </c>
      <c r="O320">
        <f>G320*(1000-(1000*0.61365*exp(17.502*S320/(240.97+S320))/(BZ320+CA320)+BU320)/2)/(1000*0.61365*exp(17.502*S320/(240.97+S320))/(BZ320+CA320)-BU320)</f>
        <v>0</v>
      </c>
      <c r="P320">
        <f>1/((BO320+1)/(M320/1.6)+1/(N320/1.37)) + BO320/((BO320+1)/(M320/1.6) + BO320/(N320/1.37))</f>
        <v>0</v>
      </c>
      <c r="Q320">
        <f>(BK320*BM320)</f>
        <v>0</v>
      </c>
      <c r="R320">
        <f>(CB320+(Q320+2*0.95*5.67E-8*(((CB320+$B$7)+273)^4-(CB320+273)^4)-44100*G320)/(1.84*29.3*N320+8*0.95*5.67E-8*(CB320+273)^3))</f>
        <v>0</v>
      </c>
      <c r="S320">
        <f>($C$7*CC320+$D$7*CD320+$E$7*R320)</f>
        <v>0</v>
      </c>
      <c r="T320">
        <f>0.61365*exp(17.502*S320/(240.97+S320))</f>
        <v>0</v>
      </c>
      <c r="U320">
        <f>(V320/W320*100)</f>
        <v>0</v>
      </c>
      <c r="V320">
        <f>BU320*(BZ320+CA320)/1000</f>
        <v>0</v>
      </c>
      <c r="W320">
        <f>0.61365*exp(17.502*CB320/(240.97+CB320))</f>
        <v>0</v>
      </c>
      <c r="X320">
        <f>(T320-BU320*(BZ320+CA320)/1000)</f>
        <v>0</v>
      </c>
      <c r="Y320">
        <f>(-G320*44100)</f>
        <v>0</v>
      </c>
      <c r="Z320">
        <f>2*29.3*N320*0.92*(CB320-S320)</f>
        <v>0</v>
      </c>
      <c r="AA320">
        <f>2*0.95*5.67E-8*(((CB320+$B$7)+273)^4-(S320+273)^4)</f>
        <v>0</v>
      </c>
      <c r="AB320">
        <f>Q320+AA320+Y320+Z320</f>
        <v>0</v>
      </c>
      <c r="AC320">
        <v>0</v>
      </c>
      <c r="AD320">
        <v>0</v>
      </c>
      <c r="AE320">
        <f>IF(AC320*$H$13&gt;=AG320,1.0,(AG320/(AG320-AC320*$H$13)))</f>
        <v>0</v>
      </c>
      <c r="AF320">
        <f>(AE320-1)*100</f>
        <v>0</v>
      </c>
      <c r="AG320">
        <f>MAX(0,($B$13+$C$13*CG320)/(1+$D$13*CG320)*BZ320/(CB320+273)*$E$13)</f>
        <v>0</v>
      </c>
      <c r="AH320" t="s">
        <v>271</v>
      </c>
      <c r="AI320" t="s">
        <v>271</v>
      </c>
      <c r="AJ320">
        <v>0</v>
      </c>
      <c r="AK320">
        <v>0</v>
      </c>
      <c r="AL320">
        <f>AK320-AJ320</f>
        <v>0</v>
      </c>
      <c r="AM320">
        <f>AL320/AK320</f>
        <v>0</v>
      </c>
      <c r="AN320">
        <v>0</v>
      </c>
      <c r="AO320" t="s">
        <v>271</v>
      </c>
      <c r="AP320" t="s">
        <v>271</v>
      </c>
      <c r="AQ320">
        <v>0</v>
      </c>
      <c r="AR320">
        <v>0</v>
      </c>
      <c r="AS320">
        <f>1-AQ320/AR320</f>
        <v>0</v>
      </c>
      <c r="AT320">
        <v>0.5</v>
      </c>
      <c r="AU320">
        <f>BK320</f>
        <v>0</v>
      </c>
      <c r="AV320">
        <f>H320</f>
        <v>0</v>
      </c>
      <c r="AW320">
        <f>AS320*AT320*AU320</f>
        <v>0</v>
      </c>
      <c r="AX320">
        <f>BC320/AR320</f>
        <v>0</v>
      </c>
      <c r="AY320">
        <f>(AV320-AN320)/AU320</f>
        <v>0</v>
      </c>
      <c r="AZ320">
        <f>(AK320-AR320)/AR320</f>
        <v>0</v>
      </c>
      <c r="BA320" t="s">
        <v>271</v>
      </c>
      <c r="BB320">
        <v>0</v>
      </c>
      <c r="BC320">
        <f>AR320-BB320</f>
        <v>0</v>
      </c>
      <c r="BD320">
        <f>(AR320-AQ320)/(AR320-BB320)</f>
        <v>0</v>
      </c>
      <c r="BE320">
        <f>(AK320-AR320)/(AK320-BB320)</f>
        <v>0</v>
      </c>
      <c r="BF320">
        <f>(AR320-AQ320)/(AR320-AJ320)</f>
        <v>0</v>
      </c>
      <c r="BG320">
        <f>(AK320-AR320)/(AK320-AJ320)</f>
        <v>0</v>
      </c>
      <c r="BH320">
        <f>(BD320*BB320/AQ320)</f>
        <v>0</v>
      </c>
      <c r="BI320">
        <f>(1-BH320)</f>
        <v>0</v>
      </c>
      <c r="BJ320">
        <f>$B$11*CH320+$C$11*CI320+$F$11*CJ320*(1-CM320)</f>
        <v>0</v>
      </c>
      <c r="BK320">
        <f>BJ320*BL320</f>
        <v>0</v>
      </c>
      <c r="BL320">
        <f>($B$11*$D$9+$C$11*$D$9+$F$11*((CW320+CO320)/MAX(CW320+CO320+CX320, 0.1)*$I$9+CX320/MAX(CW320+CO320+CX320, 0.1)*$J$9))/($B$11+$C$11+$F$11)</f>
        <v>0</v>
      </c>
      <c r="BM320">
        <f>($B$11*$K$9+$C$11*$K$9+$F$11*((CW320+CO320)/MAX(CW320+CO320+CX320, 0.1)*$P$9+CX320/MAX(CW320+CO320+CX320, 0.1)*$Q$9))/($B$11+$C$11+$F$11)</f>
        <v>0</v>
      </c>
      <c r="BN320">
        <v>6</v>
      </c>
      <c r="BO320">
        <v>0.5</v>
      </c>
      <c r="BP320" t="s">
        <v>272</v>
      </c>
      <c r="BQ320">
        <v>2</v>
      </c>
      <c r="BR320">
        <v>1604418834.6</v>
      </c>
      <c r="BS320">
        <v>962.591</v>
      </c>
      <c r="BT320">
        <v>1016.09</v>
      </c>
      <c r="BU320">
        <v>21.6279</v>
      </c>
      <c r="BV320">
        <v>19.9407</v>
      </c>
      <c r="BW320">
        <v>962.435</v>
      </c>
      <c r="BX320">
        <v>21.3013</v>
      </c>
      <c r="BY320">
        <v>500.035</v>
      </c>
      <c r="BZ320">
        <v>100.526</v>
      </c>
      <c r="CA320">
        <v>0.0996349</v>
      </c>
      <c r="CB320">
        <v>25.1663</v>
      </c>
      <c r="CC320">
        <v>25.0096</v>
      </c>
      <c r="CD320">
        <v>999.9</v>
      </c>
      <c r="CE320">
        <v>0</v>
      </c>
      <c r="CF320">
        <v>0</v>
      </c>
      <c r="CG320">
        <v>10025.6</v>
      </c>
      <c r="CH320">
        <v>0</v>
      </c>
      <c r="CI320">
        <v>1.06395</v>
      </c>
      <c r="CJ320">
        <v>1200.07</v>
      </c>
      <c r="CK320">
        <v>0.967003</v>
      </c>
      <c r="CL320">
        <v>0.0329973</v>
      </c>
      <c r="CM320">
        <v>0</v>
      </c>
      <c r="CN320">
        <v>2.7279</v>
      </c>
      <c r="CO320">
        <v>0</v>
      </c>
      <c r="CP320">
        <v>10490.8</v>
      </c>
      <c r="CQ320">
        <v>11402.1</v>
      </c>
      <c r="CR320">
        <v>38</v>
      </c>
      <c r="CS320">
        <v>41.125</v>
      </c>
      <c r="CT320">
        <v>39.437</v>
      </c>
      <c r="CU320">
        <v>39.812</v>
      </c>
      <c r="CV320">
        <v>38.312</v>
      </c>
      <c r="CW320">
        <v>1160.47</v>
      </c>
      <c r="CX320">
        <v>39.6</v>
      </c>
      <c r="CY320">
        <v>0</v>
      </c>
      <c r="CZ320">
        <v>1604418834.5</v>
      </c>
      <c r="DA320">
        <v>0</v>
      </c>
      <c r="DB320">
        <v>2.62543461538462</v>
      </c>
      <c r="DC320">
        <v>0.311859826705101</v>
      </c>
      <c r="DD320">
        <v>207.500854450104</v>
      </c>
      <c r="DE320">
        <v>10464.9307692308</v>
      </c>
      <c r="DF320">
        <v>15</v>
      </c>
      <c r="DG320">
        <v>1604417947.1</v>
      </c>
      <c r="DH320" t="s">
        <v>273</v>
      </c>
      <c r="DI320">
        <v>1604417940.1</v>
      </c>
      <c r="DJ320">
        <v>1604417947.1</v>
      </c>
      <c r="DK320">
        <v>1</v>
      </c>
      <c r="DL320">
        <v>-0.134</v>
      </c>
      <c r="DM320">
        <v>0.013</v>
      </c>
      <c r="DN320">
        <v>0.037</v>
      </c>
      <c r="DO320">
        <v>0.31</v>
      </c>
      <c r="DP320">
        <v>420</v>
      </c>
      <c r="DQ320">
        <v>20</v>
      </c>
      <c r="DR320">
        <v>0.08</v>
      </c>
      <c r="DS320">
        <v>0.06</v>
      </c>
      <c r="DT320">
        <v>0</v>
      </c>
      <c r="DU320">
        <v>0</v>
      </c>
      <c r="DV320" t="s">
        <v>274</v>
      </c>
      <c r="DW320">
        <v>100</v>
      </c>
      <c r="DX320">
        <v>100</v>
      </c>
      <c r="DY320">
        <v>0.156</v>
      </c>
      <c r="DZ320">
        <v>0.3266</v>
      </c>
      <c r="EA320">
        <v>-0.278027610152098</v>
      </c>
      <c r="EB320">
        <v>0.00106189765250334</v>
      </c>
      <c r="EC320">
        <v>-8.23004791133579e-07</v>
      </c>
      <c r="ED320">
        <v>1.95222372915411e-10</v>
      </c>
      <c r="EE320">
        <v>0.0605696754882689</v>
      </c>
      <c r="EF320">
        <v>0.0242991256848972</v>
      </c>
      <c r="EG320">
        <v>-0.00102667963148939</v>
      </c>
      <c r="EH320">
        <v>2.21636158600722e-05</v>
      </c>
      <c r="EI320">
        <v>2</v>
      </c>
      <c r="EJ320">
        <v>2037</v>
      </c>
      <c r="EK320">
        <v>1</v>
      </c>
      <c r="EL320">
        <v>24</v>
      </c>
      <c r="EM320">
        <v>14.9</v>
      </c>
      <c r="EN320">
        <v>14.8</v>
      </c>
      <c r="EO320">
        <v>2</v>
      </c>
      <c r="EP320">
        <v>511.419</v>
      </c>
      <c r="EQ320">
        <v>528.977</v>
      </c>
      <c r="ER320">
        <v>22.8045</v>
      </c>
      <c r="ES320">
        <v>25.3576</v>
      </c>
      <c r="ET320">
        <v>30.0002</v>
      </c>
      <c r="EU320">
        <v>25.2488</v>
      </c>
      <c r="EV320">
        <v>25.2206</v>
      </c>
      <c r="EW320">
        <v>42.9588</v>
      </c>
      <c r="EX320">
        <v>26.8481</v>
      </c>
      <c r="EY320">
        <v>100</v>
      </c>
      <c r="EZ320">
        <v>22.7911</v>
      </c>
      <c r="FA320">
        <v>1026.47</v>
      </c>
      <c r="FB320">
        <v>20</v>
      </c>
      <c r="FC320">
        <v>102.337</v>
      </c>
      <c r="FD320">
        <v>102.114</v>
      </c>
    </row>
    <row r="321" spans="1:160">
      <c r="A321">
        <v>305</v>
      </c>
      <c r="B321">
        <v>1604418836.1</v>
      </c>
      <c r="C321">
        <v>607</v>
      </c>
      <c r="D321" t="s">
        <v>881</v>
      </c>
      <c r="E321" t="s">
        <v>882</v>
      </c>
      <c r="F321">
        <v>1604418836.1</v>
      </c>
      <c r="G321">
        <f>BY321*AE321*(BU321-BV321)/(100*BN321*(1000-AE321*BU321))</f>
        <v>0</v>
      </c>
      <c r="H321">
        <f>BY321*AE321*(BT321-BS321*(1000-AE321*BV321)/(1000-AE321*BU321))/(100*BN321)</f>
        <v>0</v>
      </c>
      <c r="I321">
        <f>BS321 - IF(AE321&gt;1, H321*BN321*100.0/(AG321*CG321), 0)</f>
        <v>0</v>
      </c>
      <c r="J321">
        <f>((P321-G321/2)*I321-H321)/(P321+G321/2)</f>
        <v>0</v>
      </c>
      <c r="K321">
        <f>J321*(BZ321+CA321)/1000.0</f>
        <v>0</v>
      </c>
      <c r="L321">
        <f>(BS321 - IF(AE321&gt;1, H321*BN321*100.0/(AG321*CG321), 0))*(BZ321+CA321)/1000.0</f>
        <v>0</v>
      </c>
      <c r="M321">
        <f>2.0/((1/O321-1/N321)+SIGN(O321)*SQRT((1/O321-1/N321)*(1/O321-1/N321) + 4*BO321/((BO321+1)*(BO321+1))*(2*1/O321*1/N321-1/N321*1/N321)))</f>
        <v>0</v>
      </c>
      <c r="N321">
        <f>IF(LEFT(BP321,1)&lt;&gt;"0",IF(LEFT(BP321,1)="1",3.0,BQ321),$D$5+$E$5*(CG321*BZ321/($K$5*1000))+$F$5*(CG321*BZ321/($K$5*1000))*MAX(MIN(BN321,$J$5),$I$5)*MAX(MIN(BN321,$J$5),$I$5)+$G$5*MAX(MIN(BN321,$J$5),$I$5)*(CG321*BZ321/($K$5*1000))+$H$5*(CG321*BZ321/($K$5*1000))*(CG321*BZ321/($K$5*1000)))</f>
        <v>0</v>
      </c>
      <c r="O321">
        <f>G321*(1000-(1000*0.61365*exp(17.502*S321/(240.97+S321))/(BZ321+CA321)+BU321)/2)/(1000*0.61365*exp(17.502*S321/(240.97+S321))/(BZ321+CA321)-BU321)</f>
        <v>0</v>
      </c>
      <c r="P321">
        <f>1/((BO321+1)/(M321/1.6)+1/(N321/1.37)) + BO321/((BO321+1)/(M321/1.6) + BO321/(N321/1.37))</f>
        <v>0</v>
      </c>
      <c r="Q321">
        <f>(BK321*BM321)</f>
        <v>0</v>
      </c>
      <c r="R321">
        <f>(CB321+(Q321+2*0.95*5.67E-8*(((CB321+$B$7)+273)^4-(CB321+273)^4)-44100*G321)/(1.84*29.3*N321+8*0.95*5.67E-8*(CB321+273)^3))</f>
        <v>0</v>
      </c>
      <c r="S321">
        <f>($C$7*CC321+$D$7*CD321+$E$7*R321)</f>
        <v>0</v>
      </c>
      <c r="T321">
        <f>0.61365*exp(17.502*S321/(240.97+S321))</f>
        <v>0</v>
      </c>
      <c r="U321">
        <f>(V321/W321*100)</f>
        <v>0</v>
      </c>
      <c r="V321">
        <f>BU321*(BZ321+CA321)/1000</f>
        <v>0</v>
      </c>
      <c r="W321">
        <f>0.61365*exp(17.502*CB321/(240.97+CB321))</f>
        <v>0</v>
      </c>
      <c r="X321">
        <f>(T321-BU321*(BZ321+CA321)/1000)</f>
        <v>0</v>
      </c>
      <c r="Y321">
        <f>(-G321*44100)</f>
        <v>0</v>
      </c>
      <c r="Z321">
        <f>2*29.3*N321*0.92*(CB321-S321)</f>
        <v>0</v>
      </c>
      <c r="AA321">
        <f>2*0.95*5.67E-8*(((CB321+$B$7)+273)^4-(S321+273)^4)</f>
        <v>0</v>
      </c>
      <c r="AB321">
        <f>Q321+AA321+Y321+Z321</f>
        <v>0</v>
      </c>
      <c r="AC321">
        <v>0</v>
      </c>
      <c r="AD321">
        <v>0</v>
      </c>
      <c r="AE321">
        <f>IF(AC321*$H$13&gt;=AG321,1.0,(AG321/(AG321-AC321*$H$13)))</f>
        <v>0</v>
      </c>
      <c r="AF321">
        <f>(AE321-1)*100</f>
        <v>0</v>
      </c>
      <c r="AG321">
        <f>MAX(0,($B$13+$C$13*CG321)/(1+$D$13*CG321)*BZ321/(CB321+273)*$E$13)</f>
        <v>0</v>
      </c>
      <c r="AH321" t="s">
        <v>271</v>
      </c>
      <c r="AI321" t="s">
        <v>271</v>
      </c>
      <c r="AJ321">
        <v>0</v>
      </c>
      <c r="AK321">
        <v>0</v>
      </c>
      <c r="AL321">
        <f>AK321-AJ321</f>
        <v>0</v>
      </c>
      <c r="AM321">
        <f>AL321/AK321</f>
        <v>0</v>
      </c>
      <c r="AN321">
        <v>0</v>
      </c>
      <c r="AO321" t="s">
        <v>271</v>
      </c>
      <c r="AP321" t="s">
        <v>271</v>
      </c>
      <c r="AQ321">
        <v>0</v>
      </c>
      <c r="AR321">
        <v>0</v>
      </c>
      <c r="AS321">
        <f>1-AQ321/AR321</f>
        <v>0</v>
      </c>
      <c r="AT321">
        <v>0.5</v>
      </c>
      <c r="AU321">
        <f>BK321</f>
        <v>0</v>
      </c>
      <c r="AV321">
        <f>H321</f>
        <v>0</v>
      </c>
      <c r="AW321">
        <f>AS321*AT321*AU321</f>
        <v>0</v>
      </c>
      <c r="AX321">
        <f>BC321/AR321</f>
        <v>0</v>
      </c>
      <c r="AY321">
        <f>(AV321-AN321)/AU321</f>
        <v>0</v>
      </c>
      <c r="AZ321">
        <f>(AK321-AR321)/AR321</f>
        <v>0</v>
      </c>
      <c r="BA321" t="s">
        <v>271</v>
      </c>
      <c r="BB321">
        <v>0</v>
      </c>
      <c r="BC321">
        <f>AR321-BB321</f>
        <v>0</v>
      </c>
      <c r="BD321">
        <f>(AR321-AQ321)/(AR321-BB321)</f>
        <v>0</v>
      </c>
      <c r="BE321">
        <f>(AK321-AR321)/(AK321-BB321)</f>
        <v>0</v>
      </c>
      <c r="BF321">
        <f>(AR321-AQ321)/(AR321-AJ321)</f>
        <v>0</v>
      </c>
      <c r="BG321">
        <f>(AK321-AR321)/(AK321-AJ321)</f>
        <v>0</v>
      </c>
      <c r="BH321">
        <f>(BD321*BB321/AQ321)</f>
        <v>0</v>
      </c>
      <c r="BI321">
        <f>(1-BH321)</f>
        <v>0</v>
      </c>
      <c r="BJ321">
        <f>$B$11*CH321+$C$11*CI321+$F$11*CJ321*(1-CM321)</f>
        <v>0</v>
      </c>
      <c r="BK321">
        <f>BJ321*BL321</f>
        <v>0</v>
      </c>
      <c r="BL321">
        <f>($B$11*$D$9+$C$11*$D$9+$F$11*((CW321+CO321)/MAX(CW321+CO321+CX321, 0.1)*$I$9+CX321/MAX(CW321+CO321+CX321, 0.1)*$J$9))/($B$11+$C$11+$F$11)</f>
        <v>0</v>
      </c>
      <c r="BM321">
        <f>($B$11*$K$9+$C$11*$K$9+$F$11*((CW321+CO321)/MAX(CW321+CO321+CX321, 0.1)*$P$9+CX321/MAX(CW321+CO321+CX321, 0.1)*$Q$9))/($B$11+$C$11+$F$11)</f>
        <v>0</v>
      </c>
      <c r="BN321">
        <v>6</v>
      </c>
      <c r="BO321">
        <v>0.5</v>
      </c>
      <c r="BP321" t="s">
        <v>272</v>
      </c>
      <c r="BQ321">
        <v>2</v>
      </c>
      <c r="BR321">
        <v>1604418836.1</v>
      </c>
      <c r="BS321">
        <v>965.054</v>
      </c>
      <c r="BT321">
        <v>1018.61</v>
      </c>
      <c r="BU321">
        <v>21.6257</v>
      </c>
      <c r="BV321">
        <v>19.9406</v>
      </c>
      <c r="BW321">
        <v>964.898</v>
      </c>
      <c r="BX321">
        <v>21.2992</v>
      </c>
      <c r="BY321">
        <v>500.005</v>
      </c>
      <c r="BZ321">
        <v>100.526</v>
      </c>
      <c r="CA321">
        <v>0.0994894</v>
      </c>
      <c r="CB321">
        <v>25.1658</v>
      </c>
      <c r="CC321">
        <v>25.0043</v>
      </c>
      <c r="CD321">
        <v>999.9</v>
      </c>
      <c r="CE321">
        <v>0</v>
      </c>
      <c r="CF321">
        <v>0</v>
      </c>
      <c r="CG321">
        <v>10050.6</v>
      </c>
      <c r="CH321">
        <v>0</v>
      </c>
      <c r="CI321">
        <v>1.06395</v>
      </c>
      <c r="CJ321">
        <v>1200.07</v>
      </c>
      <c r="CK321">
        <v>0.967003</v>
      </c>
      <c r="CL321">
        <v>0.0329973</v>
      </c>
      <c r="CM321">
        <v>0</v>
      </c>
      <c r="CN321">
        <v>2.7656</v>
      </c>
      <c r="CO321">
        <v>0</v>
      </c>
      <c r="CP321">
        <v>10496.1</v>
      </c>
      <c r="CQ321">
        <v>11402.1</v>
      </c>
      <c r="CR321">
        <v>38</v>
      </c>
      <c r="CS321">
        <v>41.125</v>
      </c>
      <c r="CT321">
        <v>39.5</v>
      </c>
      <c r="CU321">
        <v>39.812</v>
      </c>
      <c r="CV321">
        <v>38.312</v>
      </c>
      <c r="CW321">
        <v>1160.47</v>
      </c>
      <c r="CX321">
        <v>39.6</v>
      </c>
      <c r="CY321">
        <v>0</v>
      </c>
      <c r="CZ321">
        <v>1604418836.3</v>
      </c>
      <c r="DA321">
        <v>0</v>
      </c>
      <c r="DB321">
        <v>2.622268</v>
      </c>
      <c r="DC321">
        <v>1.11132308061161</v>
      </c>
      <c r="DD321">
        <v>202.023077268559</v>
      </c>
      <c r="DE321">
        <v>10472.008</v>
      </c>
      <c r="DF321">
        <v>15</v>
      </c>
      <c r="DG321">
        <v>1604417947.1</v>
      </c>
      <c r="DH321" t="s">
        <v>273</v>
      </c>
      <c r="DI321">
        <v>1604417940.1</v>
      </c>
      <c r="DJ321">
        <v>1604417947.1</v>
      </c>
      <c r="DK321">
        <v>1</v>
      </c>
      <c r="DL321">
        <v>-0.134</v>
      </c>
      <c r="DM321">
        <v>0.013</v>
      </c>
      <c r="DN321">
        <v>0.037</v>
      </c>
      <c r="DO321">
        <v>0.31</v>
      </c>
      <c r="DP321">
        <v>420</v>
      </c>
      <c r="DQ321">
        <v>20</v>
      </c>
      <c r="DR321">
        <v>0.08</v>
      </c>
      <c r="DS321">
        <v>0.06</v>
      </c>
      <c r="DT321">
        <v>0</v>
      </c>
      <c r="DU321">
        <v>0</v>
      </c>
      <c r="DV321" t="s">
        <v>274</v>
      </c>
      <c r="DW321">
        <v>100</v>
      </c>
      <c r="DX321">
        <v>100</v>
      </c>
      <c r="DY321">
        <v>0.156</v>
      </c>
      <c r="DZ321">
        <v>0.3265</v>
      </c>
      <c r="EA321">
        <v>-0.278027610152098</v>
      </c>
      <c r="EB321">
        <v>0.00106189765250334</v>
      </c>
      <c r="EC321">
        <v>-8.23004791133579e-07</v>
      </c>
      <c r="ED321">
        <v>1.95222372915411e-10</v>
      </c>
      <c r="EE321">
        <v>0.0605696754882689</v>
      </c>
      <c r="EF321">
        <v>0.0242991256848972</v>
      </c>
      <c r="EG321">
        <v>-0.00102667963148939</v>
      </c>
      <c r="EH321">
        <v>2.21636158600722e-05</v>
      </c>
      <c r="EI321">
        <v>2</v>
      </c>
      <c r="EJ321">
        <v>2037</v>
      </c>
      <c r="EK321">
        <v>1</v>
      </c>
      <c r="EL321">
        <v>24</v>
      </c>
      <c r="EM321">
        <v>14.9</v>
      </c>
      <c r="EN321">
        <v>14.8</v>
      </c>
      <c r="EO321">
        <v>2</v>
      </c>
      <c r="EP321">
        <v>511.362</v>
      </c>
      <c r="EQ321">
        <v>529.015</v>
      </c>
      <c r="ER321">
        <v>22.8013</v>
      </c>
      <c r="ES321">
        <v>25.3569</v>
      </c>
      <c r="ET321">
        <v>30.0002</v>
      </c>
      <c r="EU321">
        <v>25.2488</v>
      </c>
      <c r="EV321">
        <v>25.2206</v>
      </c>
      <c r="EW321">
        <v>43.0116</v>
      </c>
      <c r="EX321">
        <v>26.8481</v>
      </c>
      <c r="EY321">
        <v>100</v>
      </c>
      <c r="EZ321">
        <v>22.7911</v>
      </c>
      <c r="FA321">
        <v>1031.49</v>
      </c>
      <c r="FB321">
        <v>20</v>
      </c>
      <c r="FC321">
        <v>102.337</v>
      </c>
      <c r="FD321">
        <v>102.113</v>
      </c>
    </row>
    <row r="322" spans="1:160">
      <c r="A322">
        <v>306</v>
      </c>
      <c r="B322">
        <v>1604418838.6</v>
      </c>
      <c r="C322">
        <v>609.5</v>
      </c>
      <c r="D322" t="s">
        <v>883</v>
      </c>
      <c r="E322" t="s">
        <v>884</v>
      </c>
      <c r="F322">
        <v>1604418838.6</v>
      </c>
      <c r="G322">
        <f>BY322*AE322*(BU322-BV322)/(100*BN322*(1000-AE322*BU322))</f>
        <v>0</v>
      </c>
      <c r="H322">
        <f>BY322*AE322*(BT322-BS322*(1000-AE322*BV322)/(1000-AE322*BU322))/(100*BN322)</f>
        <v>0</v>
      </c>
      <c r="I322">
        <f>BS322 - IF(AE322&gt;1, H322*BN322*100.0/(AG322*CG322), 0)</f>
        <v>0</v>
      </c>
      <c r="J322">
        <f>((P322-G322/2)*I322-H322)/(P322+G322/2)</f>
        <v>0</v>
      </c>
      <c r="K322">
        <f>J322*(BZ322+CA322)/1000.0</f>
        <v>0</v>
      </c>
      <c r="L322">
        <f>(BS322 - IF(AE322&gt;1, H322*BN322*100.0/(AG322*CG322), 0))*(BZ322+CA322)/1000.0</f>
        <v>0</v>
      </c>
      <c r="M322">
        <f>2.0/((1/O322-1/N322)+SIGN(O322)*SQRT((1/O322-1/N322)*(1/O322-1/N322) + 4*BO322/((BO322+1)*(BO322+1))*(2*1/O322*1/N322-1/N322*1/N322)))</f>
        <v>0</v>
      </c>
      <c r="N322">
        <f>IF(LEFT(BP322,1)&lt;&gt;"0",IF(LEFT(BP322,1)="1",3.0,BQ322),$D$5+$E$5*(CG322*BZ322/($K$5*1000))+$F$5*(CG322*BZ322/($K$5*1000))*MAX(MIN(BN322,$J$5),$I$5)*MAX(MIN(BN322,$J$5),$I$5)+$G$5*MAX(MIN(BN322,$J$5),$I$5)*(CG322*BZ322/($K$5*1000))+$H$5*(CG322*BZ322/($K$5*1000))*(CG322*BZ322/($K$5*1000)))</f>
        <v>0</v>
      </c>
      <c r="O322">
        <f>G322*(1000-(1000*0.61365*exp(17.502*S322/(240.97+S322))/(BZ322+CA322)+BU322)/2)/(1000*0.61365*exp(17.502*S322/(240.97+S322))/(BZ322+CA322)-BU322)</f>
        <v>0</v>
      </c>
      <c r="P322">
        <f>1/((BO322+1)/(M322/1.6)+1/(N322/1.37)) + BO322/((BO322+1)/(M322/1.6) + BO322/(N322/1.37))</f>
        <v>0</v>
      </c>
      <c r="Q322">
        <f>(BK322*BM322)</f>
        <v>0</v>
      </c>
      <c r="R322">
        <f>(CB322+(Q322+2*0.95*5.67E-8*(((CB322+$B$7)+273)^4-(CB322+273)^4)-44100*G322)/(1.84*29.3*N322+8*0.95*5.67E-8*(CB322+273)^3))</f>
        <v>0</v>
      </c>
      <c r="S322">
        <f>($C$7*CC322+$D$7*CD322+$E$7*R322)</f>
        <v>0</v>
      </c>
      <c r="T322">
        <f>0.61365*exp(17.502*S322/(240.97+S322))</f>
        <v>0</v>
      </c>
      <c r="U322">
        <f>(V322/W322*100)</f>
        <v>0</v>
      </c>
      <c r="V322">
        <f>BU322*(BZ322+CA322)/1000</f>
        <v>0</v>
      </c>
      <c r="W322">
        <f>0.61365*exp(17.502*CB322/(240.97+CB322))</f>
        <v>0</v>
      </c>
      <c r="X322">
        <f>(T322-BU322*(BZ322+CA322)/1000)</f>
        <v>0</v>
      </c>
      <c r="Y322">
        <f>(-G322*44100)</f>
        <v>0</v>
      </c>
      <c r="Z322">
        <f>2*29.3*N322*0.92*(CB322-S322)</f>
        <v>0</v>
      </c>
      <c r="AA322">
        <f>2*0.95*5.67E-8*(((CB322+$B$7)+273)^4-(S322+273)^4)</f>
        <v>0</v>
      </c>
      <c r="AB322">
        <f>Q322+AA322+Y322+Z322</f>
        <v>0</v>
      </c>
      <c r="AC322">
        <v>0</v>
      </c>
      <c r="AD322">
        <v>0</v>
      </c>
      <c r="AE322">
        <f>IF(AC322*$H$13&gt;=AG322,1.0,(AG322/(AG322-AC322*$H$13)))</f>
        <v>0</v>
      </c>
      <c r="AF322">
        <f>(AE322-1)*100</f>
        <v>0</v>
      </c>
      <c r="AG322">
        <f>MAX(0,($B$13+$C$13*CG322)/(1+$D$13*CG322)*BZ322/(CB322+273)*$E$13)</f>
        <v>0</v>
      </c>
      <c r="AH322" t="s">
        <v>271</v>
      </c>
      <c r="AI322" t="s">
        <v>271</v>
      </c>
      <c r="AJ322">
        <v>0</v>
      </c>
      <c r="AK322">
        <v>0</v>
      </c>
      <c r="AL322">
        <f>AK322-AJ322</f>
        <v>0</v>
      </c>
      <c r="AM322">
        <f>AL322/AK322</f>
        <v>0</v>
      </c>
      <c r="AN322">
        <v>0</v>
      </c>
      <c r="AO322" t="s">
        <v>271</v>
      </c>
      <c r="AP322" t="s">
        <v>271</v>
      </c>
      <c r="AQ322">
        <v>0</v>
      </c>
      <c r="AR322">
        <v>0</v>
      </c>
      <c r="AS322">
        <f>1-AQ322/AR322</f>
        <v>0</v>
      </c>
      <c r="AT322">
        <v>0.5</v>
      </c>
      <c r="AU322">
        <f>BK322</f>
        <v>0</v>
      </c>
      <c r="AV322">
        <f>H322</f>
        <v>0</v>
      </c>
      <c r="AW322">
        <f>AS322*AT322*AU322</f>
        <v>0</v>
      </c>
      <c r="AX322">
        <f>BC322/AR322</f>
        <v>0</v>
      </c>
      <c r="AY322">
        <f>(AV322-AN322)/AU322</f>
        <v>0</v>
      </c>
      <c r="AZ322">
        <f>(AK322-AR322)/AR322</f>
        <v>0</v>
      </c>
      <c r="BA322" t="s">
        <v>271</v>
      </c>
      <c r="BB322">
        <v>0</v>
      </c>
      <c r="BC322">
        <f>AR322-BB322</f>
        <v>0</v>
      </c>
      <c r="BD322">
        <f>(AR322-AQ322)/(AR322-BB322)</f>
        <v>0</v>
      </c>
      <c r="BE322">
        <f>(AK322-AR322)/(AK322-BB322)</f>
        <v>0</v>
      </c>
      <c r="BF322">
        <f>(AR322-AQ322)/(AR322-AJ322)</f>
        <v>0</v>
      </c>
      <c r="BG322">
        <f>(AK322-AR322)/(AK322-AJ322)</f>
        <v>0</v>
      </c>
      <c r="BH322">
        <f>(BD322*BB322/AQ322)</f>
        <v>0</v>
      </c>
      <c r="BI322">
        <f>(1-BH322)</f>
        <v>0</v>
      </c>
      <c r="BJ322">
        <f>$B$11*CH322+$C$11*CI322+$F$11*CJ322*(1-CM322)</f>
        <v>0</v>
      </c>
      <c r="BK322">
        <f>BJ322*BL322</f>
        <v>0</v>
      </c>
      <c r="BL322">
        <f>($B$11*$D$9+$C$11*$D$9+$F$11*((CW322+CO322)/MAX(CW322+CO322+CX322, 0.1)*$I$9+CX322/MAX(CW322+CO322+CX322, 0.1)*$J$9))/($B$11+$C$11+$F$11)</f>
        <v>0</v>
      </c>
      <c r="BM322">
        <f>($B$11*$K$9+$C$11*$K$9+$F$11*((CW322+CO322)/MAX(CW322+CO322+CX322, 0.1)*$P$9+CX322/MAX(CW322+CO322+CX322, 0.1)*$Q$9))/($B$11+$C$11+$F$11)</f>
        <v>0</v>
      </c>
      <c r="BN322">
        <v>6</v>
      </c>
      <c r="BO322">
        <v>0.5</v>
      </c>
      <c r="BP322" t="s">
        <v>272</v>
      </c>
      <c r="BQ322">
        <v>2</v>
      </c>
      <c r="BR322">
        <v>1604418838.6</v>
      </c>
      <c r="BS322">
        <v>969.091</v>
      </c>
      <c r="BT322">
        <v>1022.84</v>
      </c>
      <c r="BU322">
        <v>21.623</v>
      </c>
      <c r="BV322">
        <v>19.9404</v>
      </c>
      <c r="BW322">
        <v>968.935</v>
      </c>
      <c r="BX322">
        <v>21.2966</v>
      </c>
      <c r="BY322">
        <v>500.043</v>
      </c>
      <c r="BZ322">
        <v>100.526</v>
      </c>
      <c r="CA322">
        <v>0.100099</v>
      </c>
      <c r="CB322">
        <v>25.1647</v>
      </c>
      <c r="CC322">
        <v>25.0033</v>
      </c>
      <c r="CD322">
        <v>999.9</v>
      </c>
      <c r="CE322">
        <v>0</v>
      </c>
      <c r="CF322">
        <v>0</v>
      </c>
      <c r="CG322">
        <v>9991.25</v>
      </c>
      <c r="CH322">
        <v>0</v>
      </c>
      <c r="CI322">
        <v>1.06395</v>
      </c>
      <c r="CJ322">
        <v>1199.77</v>
      </c>
      <c r="CK322">
        <v>0.966994</v>
      </c>
      <c r="CL322">
        <v>0.0330056</v>
      </c>
      <c r="CM322">
        <v>0</v>
      </c>
      <c r="CN322">
        <v>2.6675</v>
      </c>
      <c r="CO322">
        <v>0</v>
      </c>
      <c r="CP322">
        <v>10500.5</v>
      </c>
      <c r="CQ322">
        <v>11399.2</v>
      </c>
      <c r="CR322">
        <v>38</v>
      </c>
      <c r="CS322">
        <v>41.125</v>
      </c>
      <c r="CT322">
        <v>39.437</v>
      </c>
      <c r="CU322">
        <v>39.812</v>
      </c>
      <c r="CV322">
        <v>38.312</v>
      </c>
      <c r="CW322">
        <v>1160.17</v>
      </c>
      <c r="CX322">
        <v>39.6</v>
      </c>
      <c r="CY322">
        <v>0</v>
      </c>
      <c r="CZ322">
        <v>1604418838.7</v>
      </c>
      <c r="DA322">
        <v>0</v>
      </c>
      <c r="DB322">
        <v>2.61376</v>
      </c>
      <c r="DC322">
        <v>0.692476925470896</v>
      </c>
      <c r="DD322">
        <v>194.600000078888</v>
      </c>
      <c r="DE322">
        <v>10479.896</v>
      </c>
      <c r="DF322">
        <v>15</v>
      </c>
      <c r="DG322">
        <v>1604417947.1</v>
      </c>
      <c r="DH322" t="s">
        <v>273</v>
      </c>
      <c r="DI322">
        <v>1604417940.1</v>
      </c>
      <c r="DJ322">
        <v>1604417947.1</v>
      </c>
      <c r="DK322">
        <v>1</v>
      </c>
      <c r="DL322">
        <v>-0.134</v>
      </c>
      <c r="DM322">
        <v>0.013</v>
      </c>
      <c r="DN322">
        <v>0.037</v>
      </c>
      <c r="DO322">
        <v>0.31</v>
      </c>
      <c r="DP322">
        <v>420</v>
      </c>
      <c r="DQ322">
        <v>20</v>
      </c>
      <c r="DR322">
        <v>0.08</v>
      </c>
      <c r="DS322">
        <v>0.06</v>
      </c>
      <c r="DT322">
        <v>0</v>
      </c>
      <c r="DU322">
        <v>0</v>
      </c>
      <c r="DV322" t="s">
        <v>274</v>
      </c>
      <c r="DW322">
        <v>100</v>
      </c>
      <c r="DX322">
        <v>100</v>
      </c>
      <c r="DY322">
        <v>0.156</v>
      </c>
      <c r="DZ322">
        <v>0.3264</v>
      </c>
      <c r="EA322">
        <v>-0.278027610152098</v>
      </c>
      <c r="EB322">
        <v>0.00106189765250334</v>
      </c>
      <c r="EC322">
        <v>-8.23004791133579e-07</v>
      </c>
      <c r="ED322">
        <v>1.95222372915411e-10</v>
      </c>
      <c r="EE322">
        <v>0.0605696754882689</v>
      </c>
      <c r="EF322">
        <v>0.0242991256848972</v>
      </c>
      <c r="EG322">
        <v>-0.00102667963148939</v>
      </c>
      <c r="EH322">
        <v>2.21636158600722e-05</v>
      </c>
      <c r="EI322">
        <v>2</v>
      </c>
      <c r="EJ322">
        <v>2037</v>
      </c>
      <c r="EK322">
        <v>1</v>
      </c>
      <c r="EL322">
        <v>24</v>
      </c>
      <c r="EM322">
        <v>15</v>
      </c>
      <c r="EN322">
        <v>14.9</v>
      </c>
      <c r="EO322">
        <v>2</v>
      </c>
      <c r="EP322">
        <v>511.405</v>
      </c>
      <c r="EQ322">
        <v>528.938</v>
      </c>
      <c r="ER322">
        <v>22.7922</v>
      </c>
      <c r="ES322">
        <v>25.3555</v>
      </c>
      <c r="ET322">
        <v>30.0003</v>
      </c>
      <c r="EU322">
        <v>25.2488</v>
      </c>
      <c r="EV322">
        <v>25.2206</v>
      </c>
      <c r="EW322">
        <v>43.1739</v>
      </c>
      <c r="EX322">
        <v>26.5734</v>
      </c>
      <c r="EY322">
        <v>100</v>
      </c>
      <c r="EZ322">
        <v>22.7853</v>
      </c>
      <c r="FA322">
        <v>1031.49</v>
      </c>
      <c r="FB322">
        <v>20</v>
      </c>
      <c r="FC322">
        <v>102.337</v>
      </c>
      <c r="FD322">
        <v>102.113</v>
      </c>
    </row>
    <row r="323" spans="1:160">
      <c r="A323">
        <v>307</v>
      </c>
      <c r="B323">
        <v>1604418840.6</v>
      </c>
      <c r="C323">
        <v>611.5</v>
      </c>
      <c r="D323" t="s">
        <v>885</v>
      </c>
      <c r="E323" t="s">
        <v>886</v>
      </c>
      <c r="F323">
        <v>1604418840.6</v>
      </c>
      <c r="G323">
        <f>BY323*AE323*(BU323-BV323)/(100*BN323*(1000-AE323*BU323))</f>
        <v>0</v>
      </c>
      <c r="H323">
        <f>BY323*AE323*(BT323-BS323*(1000-AE323*BV323)/(1000-AE323*BU323))/(100*BN323)</f>
        <v>0</v>
      </c>
      <c r="I323">
        <f>BS323 - IF(AE323&gt;1, H323*BN323*100.0/(AG323*CG323), 0)</f>
        <v>0</v>
      </c>
      <c r="J323">
        <f>((P323-G323/2)*I323-H323)/(P323+G323/2)</f>
        <v>0</v>
      </c>
      <c r="K323">
        <f>J323*(BZ323+CA323)/1000.0</f>
        <v>0</v>
      </c>
      <c r="L323">
        <f>(BS323 - IF(AE323&gt;1, H323*BN323*100.0/(AG323*CG323), 0))*(BZ323+CA323)/1000.0</f>
        <v>0</v>
      </c>
      <c r="M323">
        <f>2.0/((1/O323-1/N323)+SIGN(O323)*SQRT((1/O323-1/N323)*(1/O323-1/N323) + 4*BO323/((BO323+1)*(BO323+1))*(2*1/O323*1/N323-1/N323*1/N323)))</f>
        <v>0</v>
      </c>
      <c r="N323">
        <f>IF(LEFT(BP323,1)&lt;&gt;"0",IF(LEFT(BP323,1)="1",3.0,BQ323),$D$5+$E$5*(CG323*BZ323/($K$5*1000))+$F$5*(CG323*BZ323/($K$5*1000))*MAX(MIN(BN323,$J$5),$I$5)*MAX(MIN(BN323,$J$5),$I$5)+$G$5*MAX(MIN(BN323,$J$5),$I$5)*(CG323*BZ323/($K$5*1000))+$H$5*(CG323*BZ323/($K$5*1000))*(CG323*BZ323/($K$5*1000)))</f>
        <v>0</v>
      </c>
      <c r="O323">
        <f>G323*(1000-(1000*0.61365*exp(17.502*S323/(240.97+S323))/(BZ323+CA323)+BU323)/2)/(1000*0.61365*exp(17.502*S323/(240.97+S323))/(BZ323+CA323)-BU323)</f>
        <v>0</v>
      </c>
      <c r="P323">
        <f>1/((BO323+1)/(M323/1.6)+1/(N323/1.37)) + BO323/((BO323+1)/(M323/1.6) + BO323/(N323/1.37))</f>
        <v>0</v>
      </c>
      <c r="Q323">
        <f>(BK323*BM323)</f>
        <v>0</v>
      </c>
      <c r="R323">
        <f>(CB323+(Q323+2*0.95*5.67E-8*(((CB323+$B$7)+273)^4-(CB323+273)^4)-44100*G323)/(1.84*29.3*N323+8*0.95*5.67E-8*(CB323+273)^3))</f>
        <v>0</v>
      </c>
      <c r="S323">
        <f>($C$7*CC323+$D$7*CD323+$E$7*R323)</f>
        <v>0</v>
      </c>
      <c r="T323">
        <f>0.61365*exp(17.502*S323/(240.97+S323))</f>
        <v>0</v>
      </c>
      <c r="U323">
        <f>(V323/W323*100)</f>
        <v>0</v>
      </c>
      <c r="V323">
        <f>BU323*(BZ323+CA323)/1000</f>
        <v>0</v>
      </c>
      <c r="W323">
        <f>0.61365*exp(17.502*CB323/(240.97+CB323))</f>
        <v>0</v>
      </c>
      <c r="X323">
        <f>(T323-BU323*(BZ323+CA323)/1000)</f>
        <v>0</v>
      </c>
      <c r="Y323">
        <f>(-G323*44100)</f>
        <v>0</v>
      </c>
      <c r="Z323">
        <f>2*29.3*N323*0.92*(CB323-S323)</f>
        <v>0</v>
      </c>
      <c r="AA323">
        <f>2*0.95*5.67E-8*(((CB323+$B$7)+273)^4-(S323+273)^4)</f>
        <v>0</v>
      </c>
      <c r="AB323">
        <f>Q323+AA323+Y323+Z323</f>
        <v>0</v>
      </c>
      <c r="AC323">
        <v>0</v>
      </c>
      <c r="AD323">
        <v>0</v>
      </c>
      <c r="AE323">
        <f>IF(AC323*$H$13&gt;=AG323,1.0,(AG323/(AG323-AC323*$H$13)))</f>
        <v>0</v>
      </c>
      <c r="AF323">
        <f>(AE323-1)*100</f>
        <v>0</v>
      </c>
      <c r="AG323">
        <f>MAX(0,($B$13+$C$13*CG323)/(1+$D$13*CG323)*BZ323/(CB323+273)*$E$13)</f>
        <v>0</v>
      </c>
      <c r="AH323" t="s">
        <v>271</v>
      </c>
      <c r="AI323" t="s">
        <v>271</v>
      </c>
      <c r="AJ323">
        <v>0</v>
      </c>
      <c r="AK323">
        <v>0</v>
      </c>
      <c r="AL323">
        <f>AK323-AJ323</f>
        <v>0</v>
      </c>
      <c r="AM323">
        <f>AL323/AK323</f>
        <v>0</v>
      </c>
      <c r="AN323">
        <v>0</v>
      </c>
      <c r="AO323" t="s">
        <v>271</v>
      </c>
      <c r="AP323" t="s">
        <v>271</v>
      </c>
      <c r="AQ323">
        <v>0</v>
      </c>
      <c r="AR323">
        <v>0</v>
      </c>
      <c r="AS323">
        <f>1-AQ323/AR323</f>
        <v>0</v>
      </c>
      <c r="AT323">
        <v>0.5</v>
      </c>
      <c r="AU323">
        <f>BK323</f>
        <v>0</v>
      </c>
      <c r="AV323">
        <f>H323</f>
        <v>0</v>
      </c>
      <c r="AW323">
        <f>AS323*AT323*AU323</f>
        <v>0</v>
      </c>
      <c r="AX323">
        <f>BC323/AR323</f>
        <v>0</v>
      </c>
      <c r="AY323">
        <f>(AV323-AN323)/AU323</f>
        <v>0</v>
      </c>
      <c r="AZ323">
        <f>(AK323-AR323)/AR323</f>
        <v>0</v>
      </c>
      <c r="BA323" t="s">
        <v>271</v>
      </c>
      <c r="BB323">
        <v>0</v>
      </c>
      <c r="BC323">
        <f>AR323-BB323</f>
        <v>0</v>
      </c>
      <c r="BD323">
        <f>(AR323-AQ323)/(AR323-BB323)</f>
        <v>0</v>
      </c>
      <c r="BE323">
        <f>(AK323-AR323)/(AK323-BB323)</f>
        <v>0</v>
      </c>
      <c r="BF323">
        <f>(AR323-AQ323)/(AR323-AJ323)</f>
        <v>0</v>
      </c>
      <c r="BG323">
        <f>(AK323-AR323)/(AK323-AJ323)</f>
        <v>0</v>
      </c>
      <c r="BH323">
        <f>(BD323*BB323/AQ323)</f>
        <v>0</v>
      </c>
      <c r="BI323">
        <f>(1-BH323)</f>
        <v>0</v>
      </c>
      <c r="BJ323">
        <f>$B$11*CH323+$C$11*CI323+$F$11*CJ323*(1-CM323)</f>
        <v>0</v>
      </c>
      <c r="BK323">
        <f>BJ323*BL323</f>
        <v>0</v>
      </c>
      <c r="BL323">
        <f>($B$11*$D$9+$C$11*$D$9+$F$11*((CW323+CO323)/MAX(CW323+CO323+CX323, 0.1)*$I$9+CX323/MAX(CW323+CO323+CX323, 0.1)*$J$9))/($B$11+$C$11+$F$11)</f>
        <v>0</v>
      </c>
      <c r="BM323">
        <f>($B$11*$K$9+$C$11*$K$9+$F$11*((CW323+CO323)/MAX(CW323+CO323+CX323, 0.1)*$P$9+CX323/MAX(CW323+CO323+CX323, 0.1)*$Q$9))/($B$11+$C$11+$F$11)</f>
        <v>0</v>
      </c>
      <c r="BN323">
        <v>6</v>
      </c>
      <c r="BO323">
        <v>0.5</v>
      </c>
      <c r="BP323" t="s">
        <v>272</v>
      </c>
      <c r="BQ323">
        <v>2</v>
      </c>
      <c r="BR323">
        <v>1604418840.6</v>
      </c>
      <c r="BS323">
        <v>972.376</v>
      </c>
      <c r="BT323">
        <v>1026.24</v>
      </c>
      <c r="BU323">
        <v>21.6225</v>
      </c>
      <c r="BV323">
        <v>19.9419</v>
      </c>
      <c r="BW323">
        <v>972.22</v>
      </c>
      <c r="BX323">
        <v>21.296</v>
      </c>
      <c r="BY323">
        <v>500.014</v>
      </c>
      <c r="BZ323">
        <v>100.525</v>
      </c>
      <c r="CA323">
        <v>0.100176</v>
      </c>
      <c r="CB323">
        <v>25.1663</v>
      </c>
      <c r="CC323">
        <v>25.0083</v>
      </c>
      <c r="CD323">
        <v>999.9</v>
      </c>
      <c r="CE323">
        <v>0</v>
      </c>
      <c r="CF323">
        <v>0</v>
      </c>
      <c r="CG323">
        <v>9968.12</v>
      </c>
      <c r="CH323">
        <v>0</v>
      </c>
      <c r="CI323">
        <v>1.06395</v>
      </c>
      <c r="CJ323">
        <v>1200.07</v>
      </c>
      <c r="CK323">
        <v>0.967003</v>
      </c>
      <c r="CL323">
        <v>0.0329973</v>
      </c>
      <c r="CM323">
        <v>0</v>
      </c>
      <c r="CN323">
        <v>2.6776</v>
      </c>
      <c r="CO323">
        <v>0</v>
      </c>
      <c r="CP323">
        <v>10509.7</v>
      </c>
      <c r="CQ323">
        <v>11402.1</v>
      </c>
      <c r="CR323">
        <v>38</v>
      </c>
      <c r="CS323">
        <v>41.125</v>
      </c>
      <c r="CT323">
        <v>39.437</v>
      </c>
      <c r="CU323">
        <v>39.812</v>
      </c>
      <c r="CV323">
        <v>38.312</v>
      </c>
      <c r="CW323">
        <v>1160.47</v>
      </c>
      <c r="CX323">
        <v>39.6</v>
      </c>
      <c r="CY323">
        <v>0</v>
      </c>
      <c r="CZ323">
        <v>1604418840.5</v>
      </c>
      <c r="DA323">
        <v>0</v>
      </c>
      <c r="DB323">
        <v>2.61659230769231</v>
      </c>
      <c r="DC323">
        <v>0.703152139255737</v>
      </c>
      <c r="DD323">
        <v>192.793162188903</v>
      </c>
      <c r="DE323">
        <v>10484.9538461538</v>
      </c>
      <c r="DF323">
        <v>15</v>
      </c>
      <c r="DG323">
        <v>1604417947.1</v>
      </c>
      <c r="DH323" t="s">
        <v>273</v>
      </c>
      <c r="DI323">
        <v>1604417940.1</v>
      </c>
      <c r="DJ323">
        <v>1604417947.1</v>
      </c>
      <c r="DK323">
        <v>1</v>
      </c>
      <c r="DL323">
        <v>-0.134</v>
      </c>
      <c r="DM323">
        <v>0.013</v>
      </c>
      <c r="DN323">
        <v>0.037</v>
      </c>
      <c r="DO323">
        <v>0.31</v>
      </c>
      <c r="DP323">
        <v>420</v>
      </c>
      <c r="DQ323">
        <v>20</v>
      </c>
      <c r="DR323">
        <v>0.08</v>
      </c>
      <c r="DS323">
        <v>0.06</v>
      </c>
      <c r="DT323">
        <v>0</v>
      </c>
      <c r="DU323">
        <v>0</v>
      </c>
      <c r="DV323" t="s">
        <v>274</v>
      </c>
      <c r="DW323">
        <v>100</v>
      </c>
      <c r="DX323">
        <v>100</v>
      </c>
      <c r="DY323">
        <v>0.156</v>
      </c>
      <c r="DZ323">
        <v>0.3265</v>
      </c>
      <c r="EA323">
        <v>-0.278027610152098</v>
      </c>
      <c r="EB323">
        <v>0.00106189765250334</v>
      </c>
      <c r="EC323">
        <v>-8.23004791133579e-07</v>
      </c>
      <c r="ED323">
        <v>1.95222372915411e-10</v>
      </c>
      <c r="EE323">
        <v>0.0605696754882689</v>
      </c>
      <c r="EF323">
        <v>0.0242991256848972</v>
      </c>
      <c r="EG323">
        <v>-0.00102667963148939</v>
      </c>
      <c r="EH323">
        <v>2.21636158600722e-05</v>
      </c>
      <c r="EI323">
        <v>2</v>
      </c>
      <c r="EJ323">
        <v>2037</v>
      </c>
      <c r="EK323">
        <v>1</v>
      </c>
      <c r="EL323">
        <v>24</v>
      </c>
      <c r="EM323">
        <v>15</v>
      </c>
      <c r="EN323">
        <v>14.9</v>
      </c>
      <c r="EO323">
        <v>2</v>
      </c>
      <c r="EP323">
        <v>511.377</v>
      </c>
      <c r="EQ323">
        <v>529.015</v>
      </c>
      <c r="ER323">
        <v>22.7874</v>
      </c>
      <c r="ES323">
        <v>25.3555</v>
      </c>
      <c r="ET323">
        <v>30.0002</v>
      </c>
      <c r="EU323">
        <v>25.2488</v>
      </c>
      <c r="EV323">
        <v>25.2206</v>
      </c>
      <c r="EW323">
        <v>43.3065</v>
      </c>
      <c r="EX323">
        <v>26.5734</v>
      </c>
      <c r="EY323">
        <v>100</v>
      </c>
      <c r="EZ323">
        <v>22.7853</v>
      </c>
      <c r="FA323">
        <v>1036.56</v>
      </c>
      <c r="FB323">
        <v>20</v>
      </c>
      <c r="FC323">
        <v>102.338</v>
      </c>
      <c r="FD323">
        <v>102.113</v>
      </c>
    </row>
    <row r="324" spans="1:160">
      <c r="A324">
        <v>308</v>
      </c>
      <c r="B324">
        <v>1604418842.1</v>
      </c>
      <c r="C324">
        <v>613</v>
      </c>
      <c r="D324" t="s">
        <v>887</v>
      </c>
      <c r="E324" t="s">
        <v>888</v>
      </c>
      <c r="F324">
        <v>1604418842.1</v>
      </c>
      <c r="G324">
        <f>BY324*AE324*(BU324-BV324)/(100*BN324*(1000-AE324*BU324))</f>
        <v>0</v>
      </c>
      <c r="H324">
        <f>BY324*AE324*(BT324-BS324*(1000-AE324*BV324)/(1000-AE324*BU324))/(100*BN324)</f>
        <v>0</v>
      </c>
      <c r="I324">
        <f>BS324 - IF(AE324&gt;1, H324*BN324*100.0/(AG324*CG324), 0)</f>
        <v>0</v>
      </c>
      <c r="J324">
        <f>((P324-G324/2)*I324-H324)/(P324+G324/2)</f>
        <v>0</v>
      </c>
      <c r="K324">
        <f>J324*(BZ324+CA324)/1000.0</f>
        <v>0</v>
      </c>
      <c r="L324">
        <f>(BS324 - IF(AE324&gt;1, H324*BN324*100.0/(AG324*CG324), 0))*(BZ324+CA324)/1000.0</f>
        <v>0</v>
      </c>
      <c r="M324">
        <f>2.0/((1/O324-1/N324)+SIGN(O324)*SQRT((1/O324-1/N324)*(1/O324-1/N324) + 4*BO324/((BO324+1)*(BO324+1))*(2*1/O324*1/N324-1/N324*1/N324)))</f>
        <v>0</v>
      </c>
      <c r="N324">
        <f>IF(LEFT(BP324,1)&lt;&gt;"0",IF(LEFT(BP324,1)="1",3.0,BQ324),$D$5+$E$5*(CG324*BZ324/($K$5*1000))+$F$5*(CG324*BZ324/($K$5*1000))*MAX(MIN(BN324,$J$5),$I$5)*MAX(MIN(BN324,$J$5),$I$5)+$G$5*MAX(MIN(BN324,$J$5),$I$5)*(CG324*BZ324/($K$5*1000))+$H$5*(CG324*BZ324/($K$5*1000))*(CG324*BZ324/($K$5*1000)))</f>
        <v>0</v>
      </c>
      <c r="O324">
        <f>G324*(1000-(1000*0.61365*exp(17.502*S324/(240.97+S324))/(BZ324+CA324)+BU324)/2)/(1000*0.61365*exp(17.502*S324/(240.97+S324))/(BZ324+CA324)-BU324)</f>
        <v>0</v>
      </c>
      <c r="P324">
        <f>1/((BO324+1)/(M324/1.6)+1/(N324/1.37)) + BO324/((BO324+1)/(M324/1.6) + BO324/(N324/1.37))</f>
        <v>0</v>
      </c>
      <c r="Q324">
        <f>(BK324*BM324)</f>
        <v>0</v>
      </c>
      <c r="R324">
        <f>(CB324+(Q324+2*0.95*5.67E-8*(((CB324+$B$7)+273)^4-(CB324+273)^4)-44100*G324)/(1.84*29.3*N324+8*0.95*5.67E-8*(CB324+273)^3))</f>
        <v>0</v>
      </c>
      <c r="S324">
        <f>($C$7*CC324+$D$7*CD324+$E$7*R324)</f>
        <v>0</v>
      </c>
      <c r="T324">
        <f>0.61365*exp(17.502*S324/(240.97+S324))</f>
        <v>0</v>
      </c>
      <c r="U324">
        <f>(V324/W324*100)</f>
        <v>0</v>
      </c>
      <c r="V324">
        <f>BU324*(BZ324+CA324)/1000</f>
        <v>0</v>
      </c>
      <c r="W324">
        <f>0.61365*exp(17.502*CB324/(240.97+CB324))</f>
        <v>0</v>
      </c>
      <c r="X324">
        <f>(T324-BU324*(BZ324+CA324)/1000)</f>
        <v>0</v>
      </c>
      <c r="Y324">
        <f>(-G324*44100)</f>
        <v>0</v>
      </c>
      <c r="Z324">
        <f>2*29.3*N324*0.92*(CB324-S324)</f>
        <v>0</v>
      </c>
      <c r="AA324">
        <f>2*0.95*5.67E-8*(((CB324+$B$7)+273)^4-(S324+273)^4)</f>
        <v>0</v>
      </c>
      <c r="AB324">
        <f>Q324+AA324+Y324+Z324</f>
        <v>0</v>
      </c>
      <c r="AC324">
        <v>0</v>
      </c>
      <c r="AD324">
        <v>0</v>
      </c>
      <c r="AE324">
        <f>IF(AC324*$H$13&gt;=AG324,1.0,(AG324/(AG324-AC324*$H$13)))</f>
        <v>0</v>
      </c>
      <c r="AF324">
        <f>(AE324-1)*100</f>
        <v>0</v>
      </c>
      <c r="AG324">
        <f>MAX(0,($B$13+$C$13*CG324)/(1+$D$13*CG324)*BZ324/(CB324+273)*$E$13)</f>
        <v>0</v>
      </c>
      <c r="AH324" t="s">
        <v>271</v>
      </c>
      <c r="AI324" t="s">
        <v>271</v>
      </c>
      <c r="AJ324">
        <v>0</v>
      </c>
      <c r="AK324">
        <v>0</v>
      </c>
      <c r="AL324">
        <f>AK324-AJ324</f>
        <v>0</v>
      </c>
      <c r="AM324">
        <f>AL324/AK324</f>
        <v>0</v>
      </c>
      <c r="AN324">
        <v>0</v>
      </c>
      <c r="AO324" t="s">
        <v>271</v>
      </c>
      <c r="AP324" t="s">
        <v>271</v>
      </c>
      <c r="AQ324">
        <v>0</v>
      </c>
      <c r="AR324">
        <v>0</v>
      </c>
      <c r="AS324">
        <f>1-AQ324/AR324</f>
        <v>0</v>
      </c>
      <c r="AT324">
        <v>0.5</v>
      </c>
      <c r="AU324">
        <f>BK324</f>
        <v>0</v>
      </c>
      <c r="AV324">
        <f>H324</f>
        <v>0</v>
      </c>
      <c r="AW324">
        <f>AS324*AT324*AU324</f>
        <v>0</v>
      </c>
      <c r="AX324">
        <f>BC324/AR324</f>
        <v>0</v>
      </c>
      <c r="AY324">
        <f>(AV324-AN324)/AU324</f>
        <v>0</v>
      </c>
      <c r="AZ324">
        <f>(AK324-AR324)/AR324</f>
        <v>0</v>
      </c>
      <c r="BA324" t="s">
        <v>271</v>
      </c>
      <c r="BB324">
        <v>0</v>
      </c>
      <c r="BC324">
        <f>AR324-BB324</f>
        <v>0</v>
      </c>
      <c r="BD324">
        <f>(AR324-AQ324)/(AR324-BB324)</f>
        <v>0</v>
      </c>
      <c r="BE324">
        <f>(AK324-AR324)/(AK324-BB324)</f>
        <v>0</v>
      </c>
      <c r="BF324">
        <f>(AR324-AQ324)/(AR324-AJ324)</f>
        <v>0</v>
      </c>
      <c r="BG324">
        <f>(AK324-AR324)/(AK324-AJ324)</f>
        <v>0</v>
      </c>
      <c r="BH324">
        <f>(BD324*BB324/AQ324)</f>
        <v>0</v>
      </c>
      <c r="BI324">
        <f>(1-BH324)</f>
        <v>0</v>
      </c>
      <c r="BJ324">
        <f>$B$11*CH324+$C$11*CI324+$F$11*CJ324*(1-CM324)</f>
        <v>0</v>
      </c>
      <c r="BK324">
        <f>BJ324*BL324</f>
        <v>0</v>
      </c>
      <c r="BL324">
        <f>($B$11*$D$9+$C$11*$D$9+$F$11*((CW324+CO324)/MAX(CW324+CO324+CX324, 0.1)*$I$9+CX324/MAX(CW324+CO324+CX324, 0.1)*$J$9))/($B$11+$C$11+$F$11)</f>
        <v>0</v>
      </c>
      <c r="BM324">
        <f>($B$11*$K$9+$C$11*$K$9+$F$11*((CW324+CO324)/MAX(CW324+CO324+CX324, 0.1)*$P$9+CX324/MAX(CW324+CO324+CX324, 0.1)*$Q$9))/($B$11+$C$11+$F$11)</f>
        <v>0</v>
      </c>
      <c r="BN324">
        <v>6</v>
      </c>
      <c r="BO324">
        <v>0.5</v>
      </c>
      <c r="BP324" t="s">
        <v>272</v>
      </c>
      <c r="BQ324">
        <v>2</v>
      </c>
      <c r="BR324">
        <v>1604418842.1</v>
      </c>
      <c r="BS324">
        <v>974.851</v>
      </c>
      <c r="BT324">
        <v>1028.74</v>
      </c>
      <c r="BU324">
        <v>21.6214</v>
      </c>
      <c r="BV324">
        <v>19.9506</v>
      </c>
      <c r="BW324">
        <v>974.695</v>
      </c>
      <c r="BX324">
        <v>21.2949</v>
      </c>
      <c r="BY324">
        <v>500.075</v>
      </c>
      <c r="BZ324">
        <v>100.525</v>
      </c>
      <c r="CA324">
        <v>0.100184</v>
      </c>
      <c r="CB324">
        <v>25.1669</v>
      </c>
      <c r="CC324">
        <v>25.0124</v>
      </c>
      <c r="CD324">
        <v>999.9</v>
      </c>
      <c r="CE324">
        <v>0</v>
      </c>
      <c r="CF324">
        <v>0</v>
      </c>
      <c r="CG324">
        <v>9974.38</v>
      </c>
      <c r="CH324">
        <v>0</v>
      </c>
      <c r="CI324">
        <v>1.06395</v>
      </c>
      <c r="CJ324">
        <v>1200.07</v>
      </c>
      <c r="CK324">
        <v>0.967003</v>
      </c>
      <c r="CL324">
        <v>0.0329973</v>
      </c>
      <c r="CM324">
        <v>0</v>
      </c>
      <c r="CN324">
        <v>2.7647</v>
      </c>
      <c r="CO324">
        <v>0</v>
      </c>
      <c r="CP324">
        <v>10515.2</v>
      </c>
      <c r="CQ324">
        <v>11402.1</v>
      </c>
      <c r="CR324">
        <v>38</v>
      </c>
      <c r="CS324">
        <v>41.125</v>
      </c>
      <c r="CT324">
        <v>39.437</v>
      </c>
      <c r="CU324">
        <v>39.812</v>
      </c>
      <c r="CV324">
        <v>38.312</v>
      </c>
      <c r="CW324">
        <v>1160.47</v>
      </c>
      <c r="CX324">
        <v>39.6</v>
      </c>
      <c r="CY324">
        <v>0</v>
      </c>
      <c r="CZ324">
        <v>1604418842.3</v>
      </c>
      <c r="DA324">
        <v>0</v>
      </c>
      <c r="DB324">
        <v>2.658624</v>
      </c>
      <c r="DC324">
        <v>0.652169237603797</v>
      </c>
      <c r="DD324">
        <v>191.076923399981</v>
      </c>
      <c r="DE324">
        <v>10491.604</v>
      </c>
      <c r="DF324">
        <v>15</v>
      </c>
      <c r="DG324">
        <v>1604417947.1</v>
      </c>
      <c r="DH324" t="s">
        <v>273</v>
      </c>
      <c r="DI324">
        <v>1604417940.1</v>
      </c>
      <c r="DJ324">
        <v>1604417947.1</v>
      </c>
      <c r="DK324">
        <v>1</v>
      </c>
      <c r="DL324">
        <v>-0.134</v>
      </c>
      <c r="DM324">
        <v>0.013</v>
      </c>
      <c r="DN324">
        <v>0.037</v>
      </c>
      <c r="DO324">
        <v>0.31</v>
      </c>
      <c r="DP324">
        <v>420</v>
      </c>
      <c r="DQ324">
        <v>20</v>
      </c>
      <c r="DR324">
        <v>0.08</v>
      </c>
      <c r="DS324">
        <v>0.06</v>
      </c>
      <c r="DT324">
        <v>0</v>
      </c>
      <c r="DU324">
        <v>0</v>
      </c>
      <c r="DV324" t="s">
        <v>274</v>
      </c>
      <c r="DW324">
        <v>100</v>
      </c>
      <c r="DX324">
        <v>100</v>
      </c>
      <c r="DY324">
        <v>0.156</v>
      </c>
      <c r="DZ324">
        <v>0.3265</v>
      </c>
      <c r="EA324">
        <v>-0.278027610152098</v>
      </c>
      <c r="EB324">
        <v>0.00106189765250334</v>
      </c>
      <c r="EC324">
        <v>-8.23004791133579e-07</v>
      </c>
      <c r="ED324">
        <v>1.95222372915411e-10</v>
      </c>
      <c r="EE324">
        <v>0.0605696754882689</v>
      </c>
      <c r="EF324">
        <v>0.0242991256848972</v>
      </c>
      <c r="EG324">
        <v>-0.00102667963148939</v>
      </c>
      <c r="EH324">
        <v>2.21636158600722e-05</v>
      </c>
      <c r="EI324">
        <v>2</v>
      </c>
      <c r="EJ324">
        <v>2037</v>
      </c>
      <c r="EK324">
        <v>1</v>
      </c>
      <c r="EL324">
        <v>24</v>
      </c>
      <c r="EM324">
        <v>15</v>
      </c>
      <c r="EN324">
        <v>14.9</v>
      </c>
      <c r="EO324">
        <v>2</v>
      </c>
      <c r="EP324">
        <v>511.462</v>
      </c>
      <c r="EQ324">
        <v>528.938</v>
      </c>
      <c r="ER324">
        <v>22.785</v>
      </c>
      <c r="ES324">
        <v>25.3555</v>
      </c>
      <c r="ET324">
        <v>30.0002</v>
      </c>
      <c r="EU324">
        <v>25.2488</v>
      </c>
      <c r="EV324">
        <v>25.2206</v>
      </c>
      <c r="EW324">
        <v>43.3625</v>
      </c>
      <c r="EX324">
        <v>26.5734</v>
      </c>
      <c r="EY324">
        <v>100</v>
      </c>
      <c r="EZ324">
        <v>22.7853</v>
      </c>
      <c r="FA324">
        <v>1041.6</v>
      </c>
      <c r="FB324">
        <v>20</v>
      </c>
      <c r="FC324">
        <v>102.338</v>
      </c>
      <c r="FD324">
        <v>102.112</v>
      </c>
    </row>
    <row r="325" spans="1:160">
      <c r="A325">
        <v>309</v>
      </c>
      <c r="B325">
        <v>1604418844.6</v>
      </c>
      <c r="C325">
        <v>615.5</v>
      </c>
      <c r="D325" t="s">
        <v>889</v>
      </c>
      <c r="E325" t="s">
        <v>890</v>
      </c>
      <c r="F325">
        <v>1604418844.6</v>
      </c>
      <c r="G325">
        <f>BY325*AE325*(BU325-BV325)/(100*BN325*(1000-AE325*BU325))</f>
        <v>0</v>
      </c>
      <c r="H325">
        <f>BY325*AE325*(BT325-BS325*(1000-AE325*BV325)/(1000-AE325*BU325))/(100*BN325)</f>
        <v>0</v>
      </c>
      <c r="I325">
        <f>BS325 - IF(AE325&gt;1, H325*BN325*100.0/(AG325*CG325), 0)</f>
        <v>0</v>
      </c>
      <c r="J325">
        <f>((P325-G325/2)*I325-H325)/(P325+G325/2)</f>
        <v>0</v>
      </c>
      <c r="K325">
        <f>J325*(BZ325+CA325)/1000.0</f>
        <v>0</v>
      </c>
      <c r="L325">
        <f>(BS325 - IF(AE325&gt;1, H325*BN325*100.0/(AG325*CG325), 0))*(BZ325+CA325)/1000.0</f>
        <v>0</v>
      </c>
      <c r="M325">
        <f>2.0/((1/O325-1/N325)+SIGN(O325)*SQRT((1/O325-1/N325)*(1/O325-1/N325) + 4*BO325/((BO325+1)*(BO325+1))*(2*1/O325*1/N325-1/N325*1/N325)))</f>
        <v>0</v>
      </c>
      <c r="N325">
        <f>IF(LEFT(BP325,1)&lt;&gt;"0",IF(LEFT(BP325,1)="1",3.0,BQ325),$D$5+$E$5*(CG325*BZ325/($K$5*1000))+$F$5*(CG325*BZ325/($K$5*1000))*MAX(MIN(BN325,$J$5),$I$5)*MAX(MIN(BN325,$J$5),$I$5)+$G$5*MAX(MIN(BN325,$J$5),$I$5)*(CG325*BZ325/($K$5*1000))+$H$5*(CG325*BZ325/($K$5*1000))*(CG325*BZ325/($K$5*1000)))</f>
        <v>0</v>
      </c>
      <c r="O325">
        <f>G325*(1000-(1000*0.61365*exp(17.502*S325/(240.97+S325))/(BZ325+CA325)+BU325)/2)/(1000*0.61365*exp(17.502*S325/(240.97+S325))/(BZ325+CA325)-BU325)</f>
        <v>0</v>
      </c>
      <c r="P325">
        <f>1/((BO325+1)/(M325/1.6)+1/(N325/1.37)) + BO325/((BO325+1)/(M325/1.6) + BO325/(N325/1.37))</f>
        <v>0</v>
      </c>
      <c r="Q325">
        <f>(BK325*BM325)</f>
        <v>0</v>
      </c>
      <c r="R325">
        <f>(CB325+(Q325+2*0.95*5.67E-8*(((CB325+$B$7)+273)^4-(CB325+273)^4)-44100*G325)/(1.84*29.3*N325+8*0.95*5.67E-8*(CB325+273)^3))</f>
        <v>0</v>
      </c>
      <c r="S325">
        <f>($C$7*CC325+$D$7*CD325+$E$7*R325)</f>
        <v>0</v>
      </c>
      <c r="T325">
        <f>0.61365*exp(17.502*S325/(240.97+S325))</f>
        <v>0</v>
      </c>
      <c r="U325">
        <f>(V325/W325*100)</f>
        <v>0</v>
      </c>
      <c r="V325">
        <f>BU325*(BZ325+CA325)/1000</f>
        <v>0</v>
      </c>
      <c r="W325">
        <f>0.61365*exp(17.502*CB325/(240.97+CB325))</f>
        <v>0</v>
      </c>
      <c r="X325">
        <f>(T325-BU325*(BZ325+CA325)/1000)</f>
        <v>0</v>
      </c>
      <c r="Y325">
        <f>(-G325*44100)</f>
        <v>0</v>
      </c>
      <c r="Z325">
        <f>2*29.3*N325*0.92*(CB325-S325)</f>
        <v>0</v>
      </c>
      <c r="AA325">
        <f>2*0.95*5.67E-8*(((CB325+$B$7)+273)^4-(S325+273)^4)</f>
        <v>0</v>
      </c>
      <c r="AB325">
        <f>Q325+AA325+Y325+Z325</f>
        <v>0</v>
      </c>
      <c r="AC325">
        <v>0</v>
      </c>
      <c r="AD325">
        <v>0</v>
      </c>
      <c r="AE325">
        <f>IF(AC325*$H$13&gt;=AG325,1.0,(AG325/(AG325-AC325*$H$13)))</f>
        <v>0</v>
      </c>
      <c r="AF325">
        <f>(AE325-1)*100</f>
        <v>0</v>
      </c>
      <c r="AG325">
        <f>MAX(0,($B$13+$C$13*CG325)/(1+$D$13*CG325)*BZ325/(CB325+273)*$E$13)</f>
        <v>0</v>
      </c>
      <c r="AH325" t="s">
        <v>271</v>
      </c>
      <c r="AI325" t="s">
        <v>271</v>
      </c>
      <c r="AJ325">
        <v>0</v>
      </c>
      <c r="AK325">
        <v>0</v>
      </c>
      <c r="AL325">
        <f>AK325-AJ325</f>
        <v>0</v>
      </c>
      <c r="AM325">
        <f>AL325/AK325</f>
        <v>0</v>
      </c>
      <c r="AN325">
        <v>0</v>
      </c>
      <c r="AO325" t="s">
        <v>271</v>
      </c>
      <c r="AP325" t="s">
        <v>271</v>
      </c>
      <c r="AQ325">
        <v>0</v>
      </c>
      <c r="AR325">
        <v>0</v>
      </c>
      <c r="AS325">
        <f>1-AQ325/AR325</f>
        <v>0</v>
      </c>
      <c r="AT325">
        <v>0.5</v>
      </c>
      <c r="AU325">
        <f>BK325</f>
        <v>0</v>
      </c>
      <c r="AV325">
        <f>H325</f>
        <v>0</v>
      </c>
      <c r="AW325">
        <f>AS325*AT325*AU325</f>
        <v>0</v>
      </c>
      <c r="AX325">
        <f>BC325/AR325</f>
        <v>0</v>
      </c>
      <c r="AY325">
        <f>(AV325-AN325)/AU325</f>
        <v>0</v>
      </c>
      <c r="AZ325">
        <f>(AK325-AR325)/AR325</f>
        <v>0</v>
      </c>
      <c r="BA325" t="s">
        <v>271</v>
      </c>
      <c r="BB325">
        <v>0</v>
      </c>
      <c r="BC325">
        <f>AR325-BB325</f>
        <v>0</v>
      </c>
      <c r="BD325">
        <f>(AR325-AQ325)/(AR325-BB325)</f>
        <v>0</v>
      </c>
      <c r="BE325">
        <f>(AK325-AR325)/(AK325-BB325)</f>
        <v>0</v>
      </c>
      <c r="BF325">
        <f>(AR325-AQ325)/(AR325-AJ325)</f>
        <v>0</v>
      </c>
      <c r="BG325">
        <f>(AK325-AR325)/(AK325-AJ325)</f>
        <v>0</v>
      </c>
      <c r="BH325">
        <f>(BD325*BB325/AQ325)</f>
        <v>0</v>
      </c>
      <c r="BI325">
        <f>(1-BH325)</f>
        <v>0</v>
      </c>
      <c r="BJ325">
        <f>$B$11*CH325+$C$11*CI325+$F$11*CJ325*(1-CM325)</f>
        <v>0</v>
      </c>
      <c r="BK325">
        <f>BJ325*BL325</f>
        <v>0</v>
      </c>
      <c r="BL325">
        <f>($B$11*$D$9+$C$11*$D$9+$F$11*((CW325+CO325)/MAX(CW325+CO325+CX325, 0.1)*$I$9+CX325/MAX(CW325+CO325+CX325, 0.1)*$J$9))/($B$11+$C$11+$F$11)</f>
        <v>0</v>
      </c>
      <c r="BM325">
        <f>($B$11*$K$9+$C$11*$K$9+$F$11*((CW325+CO325)/MAX(CW325+CO325+CX325, 0.1)*$P$9+CX325/MAX(CW325+CO325+CX325, 0.1)*$Q$9))/($B$11+$C$11+$F$11)</f>
        <v>0</v>
      </c>
      <c r="BN325">
        <v>6</v>
      </c>
      <c r="BO325">
        <v>0.5</v>
      </c>
      <c r="BP325" t="s">
        <v>272</v>
      </c>
      <c r="BQ325">
        <v>2</v>
      </c>
      <c r="BR325">
        <v>1604418844.6</v>
      </c>
      <c r="BS325">
        <v>978.901</v>
      </c>
      <c r="BT325">
        <v>1032.93</v>
      </c>
      <c r="BU325">
        <v>21.6223</v>
      </c>
      <c r="BV325">
        <v>19.9692</v>
      </c>
      <c r="BW325">
        <v>978.745</v>
      </c>
      <c r="BX325">
        <v>21.2958</v>
      </c>
      <c r="BY325">
        <v>500.083</v>
      </c>
      <c r="BZ325">
        <v>100.525</v>
      </c>
      <c r="CA325">
        <v>0.0999782</v>
      </c>
      <c r="CB325">
        <v>25.1653</v>
      </c>
      <c r="CC325">
        <v>25.0087</v>
      </c>
      <c r="CD325">
        <v>999.9</v>
      </c>
      <c r="CE325">
        <v>0</v>
      </c>
      <c r="CF325">
        <v>0</v>
      </c>
      <c r="CG325">
        <v>9997.5</v>
      </c>
      <c r="CH325">
        <v>0</v>
      </c>
      <c r="CI325">
        <v>1.06395</v>
      </c>
      <c r="CJ325">
        <v>1199.76</v>
      </c>
      <c r="CK325">
        <v>0.966994</v>
      </c>
      <c r="CL325">
        <v>0.0330056</v>
      </c>
      <c r="CM325">
        <v>0</v>
      </c>
      <c r="CN325">
        <v>2.4011</v>
      </c>
      <c r="CO325">
        <v>0</v>
      </c>
      <c r="CP325">
        <v>10519.1</v>
      </c>
      <c r="CQ325">
        <v>11399.1</v>
      </c>
      <c r="CR325">
        <v>38</v>
      </c>
      <c r="CS325">
        <v>41.125</v>
      </c>
      <c r="CT325">
        <v>39.5</v>
      </c>
      <c r="CU325">
        <v>39.812</v>
      </c>
      <c r="CV325">
        <v>38.312</v>
      </c>
      <c r="CW325">
        <v>1160.16</v>
      </c>
      <c r="CX325">
        <v>39.6</v>
      </c>
      <c r="CY325">
        <v>0</v>
      </c>
      <c r="CZ325">
        <v>1604418844.7</v>
      </c>
      <c r="DA325">
        <v>0</v>
      </c>
      <c r="DB325">
        <v>2.668484</v>
      </c>
      <c r="DC325">
        <v>-0.487169223574493</v>
      </c>
      <c r="DD325">
        <v>187.28461543718</v>
      </c>
      <c r="DE325">
        <v>10499.232</v>
      </c>
      <c r="DF325">
        <v>15</v>
      </c>
      <c r="DG325">
        <v>1604417947.1</v>
      </c>
      <c r="DH325" t="s">
        <v>273</v>
      </c>
      <c r="DI325">
        <v>1604417940.1</v>
      </c>
      <c r="DJ325">
        <v>1604417947.1</v>
      </c>
      <c r="DK325">
        <v>1</v>
      </c>
      <c r="DL325">
        <v>-0.134</v>
      </c>
      <c r="DM325">
        <v>0.013</v>
      </c>
      <c r="DN325">
        <v>0.037</v>
      </c>
      <c r="DO325">
        <v>0.31</v>
      </c>
      <c r="DP325">
        <v>420</v>
      </c>
      <c r="DQ325">
        <v>20</v>
      </c>
      <c r="DR325">
        <v>0.08</v>
      </c>
      <c r="DS325">
        <v>0.06</v>
      </c>
      <c r="DT325">
        <v>0</v>
      </c>
      <c r="DU325">
        <v>0</v>
      </c>
      <c r="DV325" t="s">
        <v>274</v>
      </c>
      <c r="DW325">
        <v>100</v>
      </c>
      <c r="DX325">
        <v>100</v>
      </c>
      <c r="DY325">
        <v>0.156</v>
      </c>
      <c r="DZ325">
        <v>0.3265</v>
      </c>
      <c r="EA325">
        <v>-0.278027610152098</v>
      </c>
      <c r="EB325">
        <v>0.00106189765250334</v>
      </c>
      <c r="EC325">
        <v>-8.23004791133579e-07</v>
      </c>
      <c r="ED325">
        <v>1.95222372915411e-10</v>
      </c>
      <c r="EE325">
        <v>0.0605696754882689</v>
      </c>
      <c r="EF325">
        <v>0.0242991256848972</v>
      </c>
      <c r="EG325">
        <v>-0.00102667963148939</v>
      </c>
      <c r="EH325">
        <v>2.21636158600722e-05</v>
      </c>
      <c r="EI325">
        <v>2</v>
      </c>
      <c r="EJ325">
        <v>2037</v>
      </c>
      <c r="EK325">
        <v>1</v>
      </c>
      <c r="EL325">
        <v>24</v>
      </c>
      <c r="EM325">
        <v>15.1</v>
      </c>
      <c r="EN325">
        <v>15</v>
      </c>
      <c r="EO325">
        <v>2</v>
      </c>
      <c r="EP325">
        <v>511.534</v>
      </c>
      <c r="EQ325">
        <v>528.958</v>
      </c>
      <c r="ER325">
        <v>22.782</v>
      </c>
      <c r="ES325">
        <v>25.3555</v>
      </c>
      <c r="ET325">
        <v>30.0001</v>
      </c>
      <c r="EU325">
        <v>25.2488</v>
      </c>
      <c r="EV325">
        <v>25.2206</v>
      </c>
      <c r="EW325">
        <v>43.5226</v>
      </c>
      <c r="EX325">
        <v>26.5734</v>
      </c>
      <c r="EY325">
        <v>100</v>
      </c>
      <c r="EZ325">
        <v>22.7763</v>
      </c>
      <c r="FA325">
        <v>1041.6</v>
      </c>
      <c r="FB325">
        <v>20</v>
      </c>
      <c r="FC325">
        <v>102.338</v>
      </c>
      <c r="FD325">
        <v>102.111</v>
      </c>
    </row>
    <row r="326" spans="1:160">
      <c r="A326">
        <v>310</v>
      </c>
      <c r="B326">
        <v>1604418846.6</v>
      </c>
      <c r="C326">
        <v>617.5</v>
      </c>
      <c r="D326" t="s">
        <v>891</v>
      </c>
      <c r="E326" t="s">
        <v>892</v>
      </c>
      <c r="F326">
        <v>1604418846.6</v>
      </c>
      <c r="G326">
        <f>BY326*AE326*(BU326-BV326)/(100*BN326*(1000-AE326*BU326))</f>
        <v>0</v>
      </c>
      <c r="H326">
        <f>BY326*AE326*(BT326-BS326*(1000-AE326*BV326)/(1000-AE326*BU326))/(100*BN326)</f>
        <v>0</v>
      </c>
      <c r="I326">
        <f>BS326 - IF(AE326&gt;1, H326*BN326*100.0/(AG326*CG326), 0)</f>
        <v>0</v>
      </c>
      <c r="J326">
        <f>((P326-G326/2)*I326-H326)/(P326+G326/2)</f>
        <v>0</v>
      </c>
      <c r="K326">
        <f>J326*(BZ326+CA326)/1000.0</f>
        <v>0</v>
      </c>
      <c r="L326">
        <f>(BS326 - IF(AE326&gt;1, H326*BN326*100.0/(AG326*CG326), 0))*(BZ326+CA326)/1000.0</f>
        <v>0</v>
      </c>
      <c r="M326">
        <f>2.0/((1/O326-1/N326)+SIGN(O326)*SQRT((1/O326-1/N326)*(1/O326-1/N326) + 4*BO326/((BO326+1)*(BO326+1))*(2*1/O326*1/N326-1/N326*1/N326)))</f>
        <v>0</v>
      </c>
      <c r="N326">
        <f>IF(LEFT(BP326,1)&lt;&gt;"0",IF(LEFT(BP326,1)="1",3.0,BQ326),$D$5+$E$5*(CG326*BZ326/($K$5*1000))+$F$5*(CG326*BZ326/($K$5*1000))*MAX(MIN(BN326,$J$5),$I$5)*MAX(MIN(BN326,$J$5),$I$5)+$G$5*MAX(MIN(BN326,$J$5),$I$5)*(CG326*BZ326/($K$5*1000))+$H$5*(CG326*BZ326/($K$5*1000))*(CG326*BZ326/($K$5*1000)))</f>
        <v>0</v>
      </c>
      <c r="O326">
        <f>G326*(1000-(1000*0.61365*exp(17.502*S326/(240.97+S326))/(BZ326+CA326)+BU326)/2)/(1000*0.61365*exp(17.502*S326/(240.97+S326))/(BZ326+CA326)-BU326)</f>
        <v>0</v>
      </c>
      <c r="P326">
        <f>1/((BO326+1)/(M326/1.6)+1/(N326/1.37)) + BO326/((BO326+1)/(M326/1.6) + BO326/(N326/1.37))</f>
        <v>0</v>
      </c>
      <c r="Q326">
        <f>(BK326*BM326)</f>
        <v>0</v>
      </c>
      <c r="R326">
        <f>(CB326+(Q326+2*0.95*5.67E-8*(((CB326+$B$7)+273)^4-(CB326+273)^4)-44100*G326)/(1.84*29.3*N326+8*0.95*5.67E-8*(CB326+273)^3))</f>
        <v>0</v>
      </c>
      <c r="S326">
        <f>($C$7*CC326+$D$7*CD326+$E$7*R326)</f>
        <v>0</v>
      </c>
      <c r="T326">
        <f>0.61365*exp(17.502*S326/(240.97+S326))</f>
        <v>0</v>
      </c>
      <c r="U326">
        <f>(V326/W326*100)</f>
        <v>0</v>
      </c>
      <c r="V326">
        <f>BU326*(BZ326+CA326)/1000</f>
        <v>0</v>
      </c>
      <c r="W326">
        <f>0.61365*exp(17.502*CB326/(240.97+CB326))</f>
        <v>0</v>
      </c>
      <c r="X326">
        <f>(T326-BU326*(BZ326+CA326)/1000)</f>
        <v>0</v>
      </c>
      <c r="Y326">
        <f>(-G326*44100)</f>
        <v>0</v>
      </c>
      <c r="Z326">
        <f>2*29.3*N326*0.92*(CB326-S326)</f>
        <v>0</v>
      </c>
      <c r="AA326">
        <f>2*0.95*5.67E-8*(((CB326+$B$7)+273)^4-(S326+273)^4)</f>
        <v>0</v>
      </c>
      <c r="AB326">
        <f>Q326+AA326+Y326+Z326</f>
        <v>0</v>
      </c>
      <c r="AC326">
        <v>0</v>
      </c>
      <c r="AD326">
        <v>0</v>
      </c>
      <c r="AE326">
        <f>IF(AC326*$H$13&gt;=AG326,1.0,(AG326/(AG326-AC326*$H$13)))</f>
        <v>0</v>
      </c>
      <c r="AF326">
        <f>(AE326-1)*100</f>
        <v>0</v>
      </c>
      <c r="AG326">
        <f>MAX(0,($B$13+$C$13*CG326)/(1+$D$13*CG326)*BZ326/(CB326+273)*$E$13)</f>
        <v>0</v>
      </c>
      <c r="AH326" t="s">
        <v>271</v>
      </c>
      <c r="AI326" t="s">
        <v>271</v>
      </c>
      <c r="AJ326">
        <v>0</v>
      </c>
      <c r="AK326">
        <v>0</v>
      </c>
      <c r="AL326">
        <f>AK326-AJ326</f>
        <v>0</v>
      </c>
      <c r="AM326">
        <f>AL326/AK326</f>
        <v>0</v>
      </c>
      <c r="AN326">
        <v>0</v>
      </c>
      <c r="AO326" t="s">
        <v>271</v>
      </c>
      <c r="AP326" t="s">
        <v>271</v>
      </c>
      <c r="AQ326">
        <v>0</v>
      </c>
      <c r="AR326">
        <v>0</v>
      </c>
      <c r="AS326">
        <f>1-AQ326/AR326</f>
        <v>0</v>
      </c>
      <c r="AT326">
        <v>0.5</v>
      </c>
      <c r="AU326">
        <f>BK326</f>
        <v>0</v>
      </c>
      <c r="AV326">
        <f>H326</f>
        <v>0</v>
      </c>
      <c r="AW326">
        <f>AS326*AT326*AU326</f>
        <v>0</v>
      </c>
      <c r="AX326">
        <f>BC326/AR326</f>
        <v>0</v>
      </c>
      <c r="AY326">
        <f>(AV326-AN326)/AU326</f>
        <v>0</v>
      </c>
      <c r="AZ326">
        <f>(AK326-AR326)/AR326</f>
        <v>0</v>
      </c>
      <c r="BA326" t="s">
        <v>271</v>
      </c>
      <c r="BB326">
        <v>0</v>
      </c>
      <c r="BC326">
        <f>AR326-BB326</f>
        <v>0</v>
      </c>
      <c r="BD326">
        <f>(AR326-AQ326)/(AR326-BB326)</f>
        <v>0</v>
      </c>
      <c r="BE326">
        <f>(AK326-AR326)/(AK326-BB326)</f>
        <v>0</v>
      </c>
      <c r="BF326">
        <f>(AR326-AQ326)/(AR326-AJ326)</f>
        <v>0</v>
      </c>
      <c r="BG326">
        <f>(AK326-AR326)/(AK326-AJ326)</f>
        <v>0</v>
      </c>
      <c r="BH326">
        <f>(BD326*BB326/AQ326)</f>
        <v>0</v>
      </c>
      <c r="BI326">
        <f>(1-BH326)</f>
        <v>0</v>
      </c>
      <c r="BJ326">
        <f>$B$11*CH326+$C$11*CI326+$F$11*CJ326*(1-CM326)</f>
        <v>0</v>
      </c>
      <c r="BK326">
        <f>BJ326*BL326</f>
        <v>0</v>
      </c>
      <c r="BL326">
        <f>($B$11*$D$9+$C$11*$D$9+$F$11*((CW326+CO326)/MAX(CW326+CO326+CX326, 0.1)*$I$9+CX326/MAX(CW326+CO326+CX326, 0.1)*$J$9))/($B$11+$C$11+$F$11)</f>
        <v>0</v>
      </c>
      <c r="BM326">
        <f>($B$11*$K$9+$C$11*$K$9+$F$11*((CW326+CO326)/MAX(CW326+CO326+CX326, 0.1)*$P$9+CX326/MAX(CW326+CO326+CX326, 0.1)*$Q$9))/($B$11+$C$11+$F$11)</f>
        <v>0</v>
      </c>
      <c r="BN326">
        <v>6</v>
      </c>
      <c r="BO326">
        <v>0.5</v>
      </c>
      <c r="BP326" t="s">
        <v>272</v>
      </c>
      <c r="BQ326">
        <v>2</v>
      </c>
      <c r="BR326">
        <v>1604418846.6</v>
      </c>
      <c r="BS326">
        <v>982.133</v>
      </c>
      <c r="BT326">
        <v>1036.39</v>
      </c>
      <c r="BU326">
        <v>21.6237</v>
      </c>
      <c r="BV326">
        <v>19.9728</v>
      </c>
      <c r="BW326">
        <v>981.977</v>
      </c>
      <c r="BX326">
        <v>21.2972</v>
      </c>
      <c r="BY326">
        <v>500.018</v>
      </c>
      <c r="BZ326">
        <v>100.525</v>
      </c>
      <c r="CA326">
        <v>0.100005</v>
      </c>
      <c r="CB326">
        <v>25.1658</v>
      </c>
      <c r="CC326">
        <v>25.008</v>
      </c>
      <c r="CD326">
        <v>999.9</v>
      </c>
      <c r="CE326">
        <v>0</v>
      </c>
      <c r="CF326">
        <v>0</v>
      </c>
      <c r="CG326">
        <v>9995.62</v>
      </c>
      <c r="CH326">
        <v>0</v>
      </c>
      <c r="CI326">
        <v>1.06395</v>
      </c>
      <c r="CJ326">
        <v>1200.07</v>
      </c>
      <c r="CK326">
        <v>0.967003</v>
      </c>
      <c r="CL326">
        <v>0.0329973</v>
      </c>
      <c r="CM326">
        <v>0</v>
      </c>
      <c r="CN326">
        <v>2.5228</v>
      </c>
      <c r="CO326">
        <v>0</v>
      </c>
      <c r="CP326">
        <v>10528.3</v>
      </c>
      <c r="CQ326">
        <v>11402.1</v>
      </c>
      <c r="CR326">
        <v>38</v>
      </c>
      <c r="CS326">
        <v>41.125</v>
      </c>
      <c r="CT326">
        <v>39.5</v>
      </c>
      <c r="CU326">
        <v>39.812</v>
      </c>
      <c r="CV326">
        <v>38.312</v>
      </c>
      <c r="CW326">
        <v>1160.47</v>
      </c>
      <c r="CX326">
        <v>39.6</v>
      </c>
      <c r="CY326">
        <v>0</v>
      </c>
      <c r="CZ326">
        <v>1604418846.5</v>
      </c>
      <c r="DA326">
        <v>0</v>
      </c>
      <c r="DB326">
        <v>2.65819230769231</v>
      </c>
      <c r="DC326">
        <v>-0.437839315124143</v>
      </c>
      <c r="DD326">
        <v>189.384615177086</v>
      </c>
      <c r="DE326">
        <v>10503.9884615385</v>
      </c>
      <c r="DF326">
        <v>15</v>
      </c>
      <c r="DG326">
        <v>1604417947.1</v>
      </c>
      <c r="DH326" t="s">
        <v>273</v>
      </c>
      <c r="DI326">
        <v>1604417940.1</v>
      </c>
      <c r="DJ326">
        <v>1604417947.1</v>
      </c>
      <c r="DK326">
        <v>1</v>
      </c>
      <c r="DL326">
        <v>-0.134</v>
      </c>
      <c r="DM326">
        <v>0.013</v>
      </c>
      <c r="DN326">
        <v>0.037</v>
      </c>
      <c r="DO326">
        <v>0.31</v>
      </c>
      <c r="DP326">
        <v>420</v>
      </c>
      <c r="DQ326">
        <v>20</v>
      </c>
      <c r="DR326">
        <v>0.08</v>
      </c>
      <c r="DS326">
        <v>0.06</v>
      </c>
      <c r="DT326">
        <v>0</v>
      </c>
      <c r="DU326">
        <v>0</v>
      </c>
      <c r="DV326" t="s">
        <v>274</v>
      </c>
      <c r="DW326">
        <v>100</v>
      </c>
      <c r="DX326">
        <v>100</v>
      </c>
      <c r="DY326">
        <v>0.156</v>
      </c>
      <c r="DZ326">
        <v>0.3265</v>
      </c>
      <c r="EA326">
        <v>-0.278027610152098</v>
      </c>
      <c r="EB326">
        <v>0.00106189765250334</v>
      </c>
      <c r="EC326">
        <v>-8.23004791133579e-07</v>
      </c>
      <c r="ED326">
        <v>1.95222372915411e-10</v>
      </c>
      <c r="EE326">
        <v>0.0605696754882689</v>
      </c>
      <c r="EF326">
        <v>0.0242991256848972</v>
      </c>
      <c r="EG326">
        <v>-0.00102667963148939</v>
      </c>
      <c r="EH326">
        <v>2.21636158600722e-05</v>
      </c>
      <c r="EI326">
        <v>2</v>
      </c>
      <c r="EJ326">
        <v>2037</v>
      </c>
      <c r="EK326">
        <v>1</v>
      </c>
      <c r="EL326">
        <v>24</v>
      </c>
      <c r="EM326">
        <v>15.1</v>
      </c>
      <c r="EN326">
        <v>15</v>
      </c>
      <c r="EO326">
        <v>2</v>
      </c>
      <c r="EP326">
        <v>511.405</v>
      </c>
      <c r="EQ326">
        <v>529.226</v>
      </c>
      <c r="ER326">
        <v>22.7795</v>
      </c>
      <c r="ES326">
        <v>25.3555</v>
      </c>
      <c r="ET326">
        <v>30.0001</v>
      </c>
      <c r="EU326">
        <v>25.2488</v>
      </c>
      <c r="EV326">
        <v>25.2206</v>
      </c>
      <c r="EW326">
        <v>43.6563</v>
      </c>
      <c r="EX326">
        <v>26.5734</v>
      </c>
      <c r="EY326">
        <v>100</v>
      </c>
      <c r="EZ326">
        <v>22.7763</v>
      </c>
      <c r="FA326">
        <v>1046.65</v>
      </c>
      <c r="FB326">
        <v>20</v>
      </c>
      <c r="FC326">
        <v>102.337</v>
      </c>
      <c r="FD326">
        <v>102.113</v>
      </c>
    </row>
    <row r="327" spans="1:160">
      <c r="A327">
        <v>311</v>
      </c>
      <c r="B327">
        <v>1604418848.1</v>
      </c>
      <c r="C327">
        <v>619</v>
      </c>
      <c r="D327" t="s">
        <v>893</v>
      </c>
      <c r="E327" t="s">
        <v>894</v>
      </c>
      <c r="F327">
        <v>1604418848.1</v>
      </c>
      <c r="G327">
        <f>BY327*AE327*(BU327-BV327)/(100*BN327*(1000-AE327*BU327))</f>
        <v>0</v>
      </c>
      <c r="H327">
        <f>BY327*AE327*(BT327-BS327*(1000-AE327*BV327)/(1000-AE327*BU327))/(100*BN327)</f>
        <v>0</v>
      </c>
      <c r="I327">
        <f>BS327 - IF(AE327&gt;1, H327*BN327*100.0/(AG327*CG327), 0)</f>
        <v>0</v>
      </c>
      <c r="J327">
        <f>((P327-G327/2)*I327-H327)/(P327+G327/2)</f>
        <v>0</v>
      </c>
      <c r="K327">
        <f>J327*(BZ327+CA327)/1000.0</f>
        <v>0</v>
      </c>
      <c r="L327">
        <f>(BS327 - IF(AE327&gt;1, H327*BN327*100.0/(AG327*CG327), 0))*(BZ327+CA327)/1000.0</f>
        <v>0</v>
      </c>
      <c r="M327">
        <f>2.0/((1/O327-1/N327)+SIGN(O327)*SQRT((1/O327-1/N327)*(1/O327-1/N327) + 4*BO327/((BO327+1)*(BO327+1))*(2*1/O327*1/N327-1/N327*1/N327)))</f>
        <v>0</v>
      </c>
      <c r="N327">
        <f>IF(LEFT(BP327,1)&lt;&gt;"0",IF(LEFT(BP327,1)="1",3.0,BQ327),$D$5+$E$5*(CG327*BZ327/($K$5*1000))+$F$5*(CG327*BZ327/($K$5*1000))*MAX(MIN(BN327,$J$5),$I$5)*MAX(MIN(BN327,$J$5),$I$5)+$G$5*MAX(MIN(BN327,$J$5),$I$5)*(CG327*BZ327/($K$5*1000))+$H$5*(CG327*BZ327/($K$5*1000))*(CG327*BZ327/($K$5*1000)))</f>
        <v>0</v>
      </c>
      <c r="O327">
        <f>G327*(1000-(1000*0.61365*exp(17.502*S327/(240.97+S327))/(BZ327+CA327)+BU327)/2)/(1000*0.61365*exp(17.502*S327/(240.97+S327))/(BZ327+CA327)-BU327)</f>
        <v>0</v>
      </c>
      <c r="P327">
        <f>1/((BO327+1)/(M327/1.6)+1/(N327/1.37)) + BO327/((BO327+1)/(M327/1.6) + BO327/(N327/1.37))</f>
        <v>0</v>
      </c>
      <c r="Q327">
        <f>(BK327*BM327)</f>
        <v>0</v>
      </c>
      <c r="R327">
        <f>(CB327+(Q327+2*0.95*5.67E-8*(((CB327+$B$7)+273)^4-(CB327+273)^4)-44100*G327)/(1.84*29.3*N327+8*0.95*5.67E-8*(CB327+273)^3))</f>
        <v>0</v>
      </c>
      <c r="S327">
        <f>($C$7*CC327+$D$7*CD327+$E$7*R327)</f>
        <v>0</v>
      </c>
      <c r="T327">
        <f>0.61365*exp(17.502*S327/(240.97+S327))</f>
        <v>0</v>
      </c>
      <c r="U327">
        <f>(V327/W327*100)</f>
        <v>0</v>
      </c>
      <c r="V327">
        <f>BU327*(BZ327+CA327)/1000</f>
        <v>0</v>
      </c>
      <c r="W327">
        <f>0.61365*exp(17.502*CB327/(240.97+CB327))</f>
        <v>0</v>
      </c>
      <c r="X327">
        <f>(T327-BU327*(BZ327+CA327)/1000)</f>
        <v>0</v>
      </c>
      <c r="Y327">
        <f>(-G327*44100)</f>
        <v>0</v>
      </c>
      <c r="Z327">
        <f>2*29.3*N327*0.92*(CB327-S327)</f>
        <v>0</v>
      </c>
      <c r="AA327">
        <f>2*0.95*5.67E-8*(((CB327+$B$7)+273)^4-(S327+273)^4)</f>
        <v>0</v>
      </c>
      <c r="AB327">
        <f>Q327+AA327+Y327+Z327</f>
        <v>0</v>
      </c>
      <c r="AC327">
        <v>0</v>
      </c>
      <c r="AD327">
        <v>0</v>
      </c>
      <c r="AE327">
        <f>IF(AC327*$H$13&gt;=AG327,1.0,(AG327/(AG327-AC327*$H$13)))</f>
        <v>0</v>
      </c>
      <c r="AF327">
        <f>(AE327-1)*100</f>
        <v>0</v>
      </c>
      <c r="AG327">
        <f>MAX(0,($B$13+$C$13*CG327)/(1+$D$13*CG327)*BZ327/(CB327+273)*$E$13)</f>
        <v>0</v>
      </c>
      <c r="AH327" t="s">
        <v>271</v>
      </c>
      <c r="AI327" t="s">
        <v>271</v>
      </c>
      <c r="AJ327">
        <v>0</v>
      </c>
      <c r="AK327">
        <v>0</v>
      </c>
      <c r="AL327">
        <f>AK327-AJ327</f>
        <v>0</v>
      </c>
      <c r="AM327">
        <f>AL327/AK327</f>
        <v>0</v>
      </c>
      <c r="AN327">
        <v>0</v>
      </c>
      <c r="AO327" t="s">
        <v>271</v>
      </c>
      <c r="AP327" t="s">
        <v>271</v>
      </c>
      <c r="AQ327">
        <v>0</v>
      </c>
      <c r="AR327">
        <v>0</v>
      </c>
      <c r="AS327">
        <f>1-AQ327/AR327</f>
        <v>0</v>
      </c>
      <c r="AT327">
        <v>0.5</v>
      </c>
      <c r="AU327">
        <f>BK327</f>
        <v>0</v>
      </c>
      <c r="AV327">
        <f>H327</f>
        <v>0</v>
      </c>
      <c r="AW327">
        <f>AS327*AT327*AU327</f>
        <v>0</v>
      </c>
      <c r="AX327">
        <f>BC327/AR327</f>
        <v>0</v>
      </c>
      <c r="AY327">
        <f>(AV327-AN327)/AU327</f>
        <v>0</v>
      </c>
      <c r="AZ327">
        <f>(AK327-AR327)/AR327</f>
        <v>0</v>
      </c>
      <c r="BA327" t="s">
        <v>271</v>
      </c>
      <c r="BB327">
        <v>0</v>
      </c>
      <c r="BC327">
        <f>AR327-BB327</f>
        <v>0</v>
      </c>
      <c r="BD327">
        <f>(AR327-AQ327)/(AR327-BB327)</f>
        <v>0</v>
      </c>
      <c r="BE327">
        <f>(AK327-AR327)/(AK327-BB327)</f>
        <v>0</v>
      </c>
      <c r="BF327">
        <f>(AR327-AQ327)/(AR327-AJ327)</f>
        <v>0</v>
      </c>
      <c r="BG327">
        <f>(AK327-AR327)/(AK327-AJ327)</f>
        <v>0</v>
      </c>
      <c r="BH327">
        <f>(BD327*BB327/AQ327)</f>
        <v>0</v>
      </c>
      <c r="BI327">
        <f>(1-BH327)</f>
        <v>0</v>
      </c>
      <c r="BJ327">
        <f>$B$11*CH327+$C$11*CI327+$F$11*CJ327*(1-CM327)</f>
        <v>0</v>
      </c>
      <c r="BK327">
        <f>BJ327*BL327</f>
        <v>0</v>
      </c>
      <c r="BL327">
        <f>($B$11*$D$9+$C$11*$D$9+$F$11*((CW327+CO327)/MAX(CW327+CO327+CX327, 0.1)*$I$9+CX327/MAX(CW327+CO327+CX327, 0.1)*$J$9))/($B$11+$C$11+$F$11)</f>
        <v>0</v>
      </c>
      <c r="BM327">
        <f>($B$11*$K$9+$C$11*$K$9+$F$11*((CW327+CO327)/MAX(CW327+CO327+CX327, 0.1)*$P$9+CX327/MAX(CW327+CO327+CX327, 0.1)*$Q$9))/($B$11+$C$11+$F$11)</f>
        <v>0</v>
      </c>
      <c r="BN327">
        <v>6</v>
      </c>
      <c r="BO327">
        <v>0.5</v>
      </c>
      <c r="BP327" t="s">
        <v>272</v>
      </c>
      <c r="BQ327">
        <v>2</v>
      </c>
      <c r="BR327">
        <v>1604418848.1</v>
      </c>
      <c r="BS327">
        <v>984.65</v>
      </c>
      <c r="BT327">
        <v>1038.79</v>
      </c>
      <c r="BU327">
        <v>21.6254</v>
      </c>
      <c r="BV327">
        <v>19.9741</v>
      </c>
      <c r="BW327">
        <v>984.494</v>
      </c>
      <c r="BX327">
        <v>21.2989</v>
      </c>
      <c r="BY327">
        <v>500.017</v>
      </c>
      <c r="BZ327">
        <v>100.525</v>
      </c>
      <c r="CA327">
        <v>0.0998033</v>
      </c>
      <c r="CB327">
        <v>25.1664</v>
      </c>
      <c r="CC327">
        <v>25.0063</v>
      </c>
      <c r="CD327">
        <v>999.9</v>
      </c>
      <c r="CE327">
        <v>0</v>
      </c>
      <c r="CF327">
        <v>0</v>
      </c>
      <c r="CG327">
        <v>10025.6</v>
      </c>
      <c r="CH327">
        <v>0</v>
      </c>
      <c r="CI327">
        <v>1.06395</v>
      </c>
      <c r="CJ327">
        <v>1199.77</v>
      </c>
      <c r="CK327">
        <v>0.966994</v>
      </c>
      <c r="CL327">
        <v>0.0330056</v>
      </c>
      <c r="CM327">
        <v>0</v>
      </c>
      <c r="CN327">
        <v>2.7295</v>
      </c>
      <c r="CO327">
        <v>0</v>
      </c>
      <c r="CP327">
        <v>10530.2</v>
      </c>
      <c r="CQ327">
        <v>11399.2</v>
      </c>
      <c r="CR327">
        <v>38</v>
      </c>
      <c r="CS327">
        <v>41.125</v>
      </c>
      <c r="CT327">
        <v>39.437</v>
      </c>
      <c r="CU327">
        <v>39.812</v>
      </c>
      <c r="CV327">
        <v>38.312</v>
      </c>
      <c r="CW327">
        <v>1160.17</v>
      </c>
      <c r="CX327">
        <v>39.6</v>
      </c>
      <c r="CY327">
        <v>0</v>
      </c>
      <c r="CZ327">
        <v>1604418848.3</v>
      </c>
      <c r="DA327">
        <v>0</v>
      </c>
      <c r="DB327">
        <v>2.650936</v>
      </c>
      <c r="DC327">
        <v>-0.679646156779457</v>
      </c>
      <c r="DD327">
        <v>184.230769520658</v>
      </c>
      <c r="DE327">
        <v>10510.424</v>
      </c>
      <c r="DF327">
        <v>15</v>
      </c>
      <c r="DG327">
        <v>1604417947.1</v>
      </c>
      <c r="DH327" t="s">
        <v>273</v>
      </c>
      <c r="DI327">
        <v>1604417940.1</v>
      </c>
      <c r="DJ327">
        <v>1604417947.1</v>
      </c>
      <c r="DK327">
        <v>1</v>
      </c>
      <c r="DL327">
        <v>-0.134</v>
      </c>
      <c r="DM327">
        <v>0.013</v>
      </c>
      <c r="DN327">
        <v>0.037</v>
      </c>
      <c r="DO327">
        <v>0.31</v>
      </c>
      <c r="DP327">
        <v>420</v>
      </c>
      <c r="DQ327">
        <v>20</v>
      </c>
      <c r="DR327">
        <v>0.08</v>
      </c>
      <c r="DS327">
        <v>0.06</v>
      </c>
      <c r="DT327">
        <v>0</v>
      </c>
      <c r="DU327">
        <v>0</v>
      </c>
      <c r="DV327" t="s">
        <v>274</v>
      </c>
      <c r="DW327">
        <v>100</v>
      </c>
      <c r="DX327">
        <v>100</v>
      </c>
      <c r="DY327">
        <v>0.156</v>
      </c>
      <c r="DZ327">
        <v>0.3265</v>
      </c>
      <c r="EA327">
        <v>-0.278027610152098</v>
      </c>
      <c r="EB327">
        <v>0.00106189765250334</v>
      </c>
      <c r="EC327">
        <v>-8.23004791133579e-07</v>
      </c>
      <c r="ED327">
        <v>1.95222372915411e-10</v>
      </c>
      <c r="EE327">
        <v>0.0605696754882689</v>
      </c>
      <c r="EF327">
        <v>0.0242991256848972</v>
      </c>
      <c r="EG327">
        <v>-0.00102667963148939</v>
      </c>
      <c r="EH327">
        <v>2.21636158600722e-05</v>
      </c>
      <c r="EI327">
        <v>2</v>
      </c>
      <c r="EJ327">
        <v>2037</v>
      </c>
      <c r="EK327">
        <v>1</v>
      </c>
      <c r="EL327">
        <v>24</v>
      </c>
      <c r="EM327">
        <v>15.1</v>
      </c>
      <c r="EN327">
        <v>15</v>
      </c>
      <c r="EO327">
        <v>2</v>
      </c>
      <c r="EP327">
        <v>511.405</v>
      </c>
      <c r="EQ327">
        <v>529.207</v>
      </c>
      <c r="ER327">
        <v>22.7768</v>
      </c>
      <c r="ES327">
        <v>25.3553</v>
      </c>
      <c r="ET327">
        <v>30.0002</v>
      </c>
      <c r="EU327">
        <v>25.2488</v>
      </c>
      <c r="EV327">
        <v>25.2206</v>
      </c>
      <c r="EW327">
        <v>43.7154</v>
      </c>
      <c r="EX327">
        <v>26.5734</v>
      </c>
      <c r="EY327">
        <v>100</v>
      </c>
      <c r="EZ327">
        <v>22.7686</v>
      </c>
      <c r="FA327">
        <v>1051.69</v>
      </c>
      <c r="FB327">
        <v>20</v>
      </c>
      <c r="FC327">
        <v>102.337</v>
      </c>
      <c r="FD327">
        <v>102.114</v>
      </c>
    </row>
    <row r="328" spans="1:160">
      <c r="A328">
        <v>312</v>
      </c>
      <c r="B328">
        <v>1604418850.6</v>
      </c>
      <c r="C328">
        <v>621.5</v>
      </c>
      <c r="D328" t="s">
        <v>895</v>
      </c>
      <c r="E328" t="s">
        <v>896</v>
      </c>
      <c r="F328">
        <v>1604418850.6</v>
      </c>
      <c r="G328">
        <f>BY328*AE328*(BU328-BV328)/(100*BN328*(1000-AE328*BU328))</f>
        <v>0</v>
      </c>
      <c r="H328">
        <f>BY328*AE328*(BT328-BS328*(1000-AE328*BV328)/(1000-AE328*BU328))/(100*BN328)</f>
        <v>0</v>
      </c>
      <c r="I328">
        <f>BS328 - IF(AE328&gt;1, H328*BN328*100.0/(AG328*CG328), 0)</f>
        <v>0</v>
      </c>
      <c r="J328">
        <f>((P328-G328/2)*I328-H328)/(P328+G328/2)</f>
        <v>0</v>
      </c>
      <c r="K328">
        <f>J328*(BZ328+CA328)/1000.0</f>
        <v>0</v>
      </c>
      <c r="L328">
        <f>(BS328 - IF(AE328&gt;1, H328*BN328*100.0/(AG328*CG328), 0))*(BZ328+CA328)/1000.0</f>
        <v>0</v>
      </c>
      <c r="M328">
        <f>2.0/((1/O328-1/N328)+SIGN(O328)*SQRT((1/O328-1/N328)*(1/O328-1/N328) + 4*BO328/((BO328+1)*(BO328+1))*(2*1/O328*1/N328-1/N328*1/N328)))</f>
        <v>0</v>
      </c>
      <c r="N328">
        <f>IF(LEFT(BP328,1)&lt;&gt;"0",IF(LEFT(BP328,1)="1",3.0,BQ328),$D$5+$E$5*(CG328*BZ328/($K$5*1000))+$F$5*(CG328*BZ328/($K$5*1000))*MAX(MIN(BN328,$J$5),$I$5)*MAX(MIN(BN328,$J$5),$I$5)+$G$5*MAX(MIN(BN328,$J$5),$I$5)*(CG328*BZ328/($K$5*1000))+$H$5*(CG328*BZ328/($K$5*1000))*(CG328*BZ328/($K$5*1000)))</f>
        <v>0</v>
      </c>
      <c r="O328">
        <f>G328*(1000-(1000*0.61365*exp(17.502*S328/(240.97+S328))/(BZ328+CA328)+BU328)/2)/(1000*0.61365*exp(17.502*S328/(240.97+S328))/(BZ328+CA328)-BU328)</f>
        <v>0</v>
      </c>
      <c r="P328">
        <f>1/((BO328+1)/(M328/1.6)+1/(N328/1.37)) + BO328/((BO328+1)/(M328/1.6) + BO328/(N328/1.37))</f>
        <v>0</v>
      </c>
      <c r="Q328">
        <f>(BK328*BM328)</f>
        <v>0</v>
      </c>
      <c r="R328">
        <f>(CB328+(Q328+2*0.95*5.67E-8*(((CB328+$B$7)+273)^4-(CB328+273)^4)-44100*G328)/(1.84*29.3*N328+8*0.95*5.67E-8*(CB328+273)^3))</f>
        <v>0</v>
      </c>
      <c r="S328">
        <f>($C$7*CC328+$D$7*CD328+$E$7*R328)</f>
        <v>0</v>
      </c>
      <c r="T328">
        <f>0.61365*exp(17.502*S328/(240.97+S328))</f>
        <v>0</v>
      </c>
      <c r="U328">
        <f>(V328/W328*100)</f>
        <v>0</v>
      </c>
      <c r="V328">
        <f>BU328*(BZ328+CA328)/1000</f>
        <v>0</v>
      </c>
      <c r="W328">
        <f>0.61365*exp(17.502*CB328/(240.97+CB328))</f>
        <v>0</v>
      </c>
      <c r="X328">
        <f>(T328-BU328*(BZ328+CA328)/1000)</f>
        <v>0</v>
      </c>
      <c r="Y328">
        <f>(-G328*44100)</f>
        <v>0</v>
      </c>
      <c r="Z328">
        <f>2*29.3*N328*0.92*(CB328-S328)</f>
        <v>0</v>
      </c>
      <c r="AA328">
        <f>2*0.95*5.67E-8*(((CB328+$B$7)+273)^4-(S328+273)^4)</f>
        <v>0</v>
      </c>
      <c r="AB328">
        <f>Q328+AA328+Y328+Z328</f>
        <v>0</v>
      </c>
      <c r="AC328">
        <v>0</v>
      </c>
      <c r="AD328">
        <v>0</v>
      </c>
      <c r="AE328">
        <f>IF(AC328*$H$13&gt;=AG328,1.0,(AG328/(AG328-AC328*$H$13)))</f>
        <v>0</v>
      </c>
      <c r="AF328">
        <f>(AE328-1)*100</f>
        <v>0</v>
      </c>
      <c r="AG328">
        <f>MAX(0,($B$13+$C$13*CG328)/(1+$D$13*CG328)*BZ328/(CB328+273)*$E$13)</f>
        <v>0</v>
      </c>
      <c r="AH328" t="s">
        <v>271</v>
      </c>
      <c r="AI328" t="s">
        <v>271</v>
      </c>
      <c r="AJ328">
        <v>0</v>
      </c>
      <c r="AK328">
        <v>0</v>
      </c>
      <c r="AL328">
        <f>AK328-AJ328</f>
        <v>0</v>
      </c>
      <c r="AM328">
        <f>AL328/AK328</f>
        <v>0</v>
      </c>
      <c r="AN328">
        <v>0</v>
      </c>
      <c r="AO328" t="s">
        <v>271</v>
      </c>
      <c r="AP328" t="s">
        <v>271</v>
      </c>
      <c r="AQ328">
        <v>0</v>
      </c>
      <c r="AR328">
        <v>0</v>
      </c>
      <c r="AS328">
        <f>1-AQ328/AR328</f>
        <v>0</v>
      </c>
      <c r="AT328">
        <v>0.5</v>
      </c>
      <c r="AU328">
        <f>BK328</f>
        <v>0</v>
      </c>
      <c r="AV328">
        <f>H328</f>
        <v>0</v>
      </c>
      <c r="AW328">
        <f>AS328*AT328*AU328</f>
        <v>0</v>
      </c>
      <c r="AX328">
        <f>BC328/AR328</f>
        <v>0</v>
      </c>
      <c r="AY328">
        <f>(AV328-AN328)/AU328</f>
        <v>0</v>
      </c>
      <c r="AZ328">
        <f>(AK328-AR328)/AR328</f>
        <v>0</v>
      </c>
      <c r="BA328" t="s">
        <v>271</v>
      </c>
      <c r="BB328">
        <v>0</v>
      </c>
      <c r="BC328">
        <f>AR328-BB328</f>
        <v>0</v>
      </c>
      <c r="BD328">
        <f>(AR328-AQ328)/(AR328-BB328)</f>
        <v>0</v>
      </c>
      <c r="BE328">
        <f>(AK328-AR328)/(AK328-BB328)</f>
        <v>0</v>
      </c>
      <c r="BF328">
        <f>(AR328-AQ328)/(AR328-AJ328)</f>
        <v>0</v>
      </c>
      <c r="BG328">
        <f>(AK328-AR328)/(AK328-AJ328)</f>
        <v>0</v>
      </c>
      <c r="BH328">
        <f>(BD328*BB328/AQ328)</f>
        <v>0</v>
      </c>
      <c r="BI328">
        <f>(1-BH328)</f>
        <v>0</v>
      </c>
      <c r="BJ328">
        <f>$B$11*CH328+$C$11*CI328+$F$11*CJ328*(1-CM328)</f>
        <v>0</v>
      </c>
      <c r="BK328">
        <f>BJ328*BL328</f>
        <v>0</v>
      </c>
      <c r="BL328">
        <f>($B$11*$D$9+$C$11*$D$9+$F$11*((CW328+CO328)/MAX(CW328+CO328+CX328, 0.1)*$I$9+CX328/MAX(CW328+CO328+CX328, 0.1)*$J$9))/($B$11+$C$11+$F$11)</f>
        <v>0</v>
      </c>
      <c r="BM328">
        <f>($B$11*$K$9+$C$11*$K$9+$F$11*((CW328+CO328)/MAX(CW328+CO328+CX328, 0.1)*$P$9+CX328/MAX(CW328+CO328+CX328, 0.1)*$Q$9))/($B$11+$C$11+$F$11)</f>
        <v>0</v>
      </c>
      <c r="BN328">
        <v>6</v>
      </c>
      <c r="BO328">
        <v>0.5</v>
      </c>
      <c r="BP328" t="s">
        <v>272</v>
      </c>
      <c r="BQ328">
        <v>2</v>
      </c>
      <c r="BR328">
        <v>1604418850.6</v>
      </c>
      <c r="BS328">
        <v>988.778</v>
      </c>
      <c r="BT328">
        <v>1042.97</v>
      </c>
      <c r="BU328">
        <v>21.6303</v>
      </c>
      <c r="BV328">
        <v>19.9753</v>
      </c>
      <c r="BW328">
        <v>988.622</v>
      </c>
      <c r="BX328">
        <v>21.3037</v>
      </c>
      <c r="BY328">
        <v>500.069</v>
      </c>
      <c r="BZ328">
        <v>100.524</v>
      </c>
      <c r="CA328">
        <v>0.100194</v>
      </c>
      <c r="CB328">
        <v>25.1638</v>
      </c>
      <c r="CC328">
        <v>25.0072</v>
      </c>
      <c r="CD328">
        <v>999.9</v>
      </c>
      <c r="CE328">
        <v>0</v>
      </c>
      <c r="CF328">
        <v>0</v>
      </c>
      <c r="CG328">
        <v>10018.8</v>
      </c>
      <c r="CH328">
        <v>0</v>
      </c>
      <c r="CI328">
        <v>1.06395</v>
      </c>
      <c r="CJ328">
        <v>1200.07</v>
      </c>
      <c r="CK328">
        <v>0.967003</v>
      </c>
      <c r="CL328">
        <v>0.0329973</v>
      </c>
      <c r="CM328">
        <v>0</v>
      </c>
      <c r="CN328">
        <v>2.6743</v>
      </c>
      <c r="CO328">
        <v>0</v>
      </c>
      <c r="CP328">
        <v>10540.7</v>
      </c>
      <c r="CQ328">
        <v>11402.1</v>
      </c>
      <c r="CR328">
        <v>38</v>
      </c>
      <c r="CS328">
        <v>41.125</v>
      </c>
      <c r="CT328">
        <v>39.5</v>
      </c>
      <c r="CU328">
        <v>39.812</v>
      </c>
      <c r="CV328">
        <v>38.312</v>
      </c>
      <c r="CW328">
        <v>1160.47</v>
      </c>
      <c r="CX328">
        <v>39.6</v>
      </c>
      <c r="CY328">
        <v>0</v>
      </c>
      <c r="CZ328">
        <v>1604418850.7</v>
      </c>
      <c r="DA328">
        <v>0</v>
      </c>
      <c r="DB328">
        <v>2.624068</v>
      </c>
      <c r="DC328">
        <v>-0.0522923094125853</v>
      </c>
      <c r="DD328">
        <v>186.046153814346</v>
      </c>
      <c r="DE328">
        <v>10518.024</v>
      </c>
      <c r="DF328">
        <v>15</v>
      </c>
      <c r="DG328">
        <v>1604417947.1</v>
      </c>
      <c r="DH328" t="s">
        <v>273</v>
      </c>
      <c r="DI328">
        <v>1604417940.1</v>
      </c>
      <c r="DJ328">
        <v>1604417947.1</v>
      </c>
      <c r="DK328">
        <v>1</v>
      </c>
      <c r="DL328">
        <v>-0.134</v>
      </c>
      <c r="DM328">
        <v>0.013</v>
      </c>
      <c r="DN328">
        <v>0.037</v>
      </c>
      <c r="DO328">
        <v>0.31</v>
      </c>
      <c r="DP328">
        <v>420</v>
      </c>
      <c r="DQ328">
        <v>20</v>
      </c>
      <c r="DR328">
        <v>0.08</v>
      </c>
      <c r="DS328">
        <v>0.06</v>
      </c>
      <c r="DT328">
        <v>0</v>
      </c>
      <c r="DU328">
        <v>0</v>
      </c>
      <c r="DV328" t="s">
        <v>274</v>
      </c>
      <c r="DW328">
        <v>100</v>
      </c>
      <c r="DX328">
        <v>100</v>
      </c>
      <c r="DY328">
        <v>0.156</v>
      </c>
      <c r="DZ328">
        <v>0.3266</v>
      </c>
      <c r="EA328">
        <v>-0.278027610152098</v>
      </c>
      <c r="EB328">
        <v>0.00106189765250334</v>
      </c>
      <c r="EC328">
        <v>-8.23004791133579e-07</v>
      </c>
      <c r="ED328">
        <v>1.95222372915411e-10</v>
      </c>
      <c r="EE328">
        <v>0.0605696754882689</v>
      </c>
      <c r="EF328">
        <v>0.0242991256848972</v>
      </c>
      <c r="EG328">
        <v>-0.00102667963148939</v>
      </c>
      <c r="EH328">
        <v>2.21636158600722e-05</v>
      </c>
      <c r="EI328">
        <v>2</v>
      </c>
      <c r="EJ328">
        <v>2037</v>
      </c>
      <c r="EK328">
        <v>1</v>
      </c>
      <c r="EL328">
        <v>24</v>
      </c>
      <c r="EM328">
        <v>15.2</v>
      </c>
      <c r="EN328">
        <v>15.1</v>
      </c>
      <c r="EO328">
        <v>2</v>
      </c>
      <c r="EP328">
        <v>511.462</v>
      </c>
      <c r="EQ328">
        <v>528.977</v>
      </c>
      <c r="ER328">
        <v>22.773</v>
      </c>
      <c r="ES328">
        <v>25.3539</v>
      </c>
      <c r="ET328">
        <v>30.0001</v>
      </c>
      <c r="EU328">
        <v>25.2488</v>
      </c>
      <c r="EV328">
        <v>25.2206</v>
      </c>
      <c r="EW328">
        <v>43.8733</v>
      </c>
      <c r="EX328">
        <v>26.5734</v>
      </c>
      <c r="EY328">
        <v>100</v>
      </c>
      <c r="EZ328">
        <v>22.7686</v>
      </c>
      <c r="FA328">
        <v>1051.69</v>
      </c>
      <c r="FB328">
        <v>20</v>
      </c>
      <c r="FC328">
        <v>102.337</v>
      </c>
      <c r="FD328">
        <v>102.114</v>
      </c>
    </row>
    <row r="329" spans="1:160">
      <c r="A329">
        <v>313</v>
      </c>
      <c r="B329">
        <v>1604418852.6</v>
      </c>
      <c r="C329">
        <v>623.5</v>
      </c>
      <c r="D329" t="s">
        <v>897</v>
      </c>
      <c r="E329" t="s">
        <v>898</v>
      </c>
      <c r="F329">
        <v>1604418852.6</v>
      </c>
      <c r="G329">
        <f>BY329*AE329*(BU329-BV329)/(100*BN329*(1000-AE329*BU329))</f>
        <v>0</v>
      </c>
      <c r="H329">
        <f>BY329*AE329*(BT329-BS329*(1000-AE329*BV329)/(1000-AE329*BU329))/(100*BN329)</f>
        <v>0</v>
      </c>
      <c r="I329">
        <f>BS329 - IF(AE329&gt;1, H329*BN329*100.0/(AG329*CG329), 0)</f>
        <v>0</v>
      </c>
      <c r="J329">
        <f>((P329-G329/2)*I329-H329)/(P329+G329/2)</f>
        <v>0</v>
      </c>
      <c r="K329">
        <f>J329*(BZ329+CA329)/1000.0</f>
        <v>0</v>
      </c>
      <c r="L329">
        <f>(BS329 - IF(AE329&gt;1, H329*BN329*100.0/(AG329*CG329), 0))*(BZ329+CA329)/1000.0</f>
        <v>0</v>
      </c>
      <c r="M329">
        <f>2.0/((1/O329-1/N329)+SIGN(O329)*SQRT((1/O329-1/N329)*(1/O329-1/N329) + 4*BO329/((BO329+1)*(BO329+1))*(2*1/O329*1/N329-1/N329*1/N329)))</f>
        <v>0</v>
      </c>
      <c r="N329">
        <f>IF(LEFT(BP329,1)&lt;&gt;"0",IF(LEFT(BP329,1)="1",3.0,BQ329),$D$5+$E$5*(CG329*BZ329/($K$5*1000))+$F$5*(CG329*BZ329/($K$5*1000))*MAX(MIN(BN329,$J$5),$I$5)*MAX(MIN(BN329,$J$5),$I$5)+$G$5*MAX(MIN(BN329,$J$5),$I$5)*(CG329*BZ329/($K$5*1000))+$H$5*(CG329*BZ329/($K$5*1000))*(CG329*BZ329/($K$5*1000)))</f>
        <v>0</v>
      </c>
      <c r="O329">
        <f>G329*(1000-(1000*0.61365*exp(17.502*S329/(240.97+S329))/(BZ329+CA329)+BU329)/2)/(1000*0.61365*exp(17.502*S329/(240.97+S329))/(BZ329+CA329)-BU329)</f>
        <v>0</v>
      </c>
      <c r="P329">
        <f>1/((BO329+1)/(M329/1.6)+1/(N329/1.37)) + BO329/((BO329+1)/(M329/1.6) + BO329/(N329/1.37))</f>
        <v>0</v>
      </c>
      <c r="Q329">
        <f>(BK329*BM329)</f>
        <v>0</v>
      </c>
      <c r="R329">
        <f>(CB329+(Q329+2*0.95*5.67E-8*(((CB329+$B$7)+273)^4-(CB329+273)^4)-44100*G329)/(1.84*29.3*N329+8*0.95*5.67E-8*(CB329+273)^3))</f>
        <v>0</v>
      </c>
      <c r="S329">
        <f>($C$7*CC329+$D$7*CD329+$E$7*R329)</f>
        <v>0</v>
      </c>
      <c r="T329">
        <f>0.61365*exp(17.502*S329/(240.97+S329))</f>
        <v>0</v>
      </c>
      <c r="U329">
        <f>(V329/W329*100)</f>
        <v>0</v>
      </c>
      <c r="V329">
        <f>BU329*(BZ329+CA329)/1000</f>
        <v>0</v>
      </c>
      <c r="W329">
        <f>0.61365*exp(17.502*CB329/(240.97+CB329))</f>
        <v>0</v>
      </c>
      <c r="X329">
        <f>(T329-BU329*(BZ329+CA329)/1000)</f>
        <v>0</v>
      </c>
      <c r="Y329">
        <f>(-G329*44100)</f>
        <v>0</v>
      </c>
      <c r="Z329">
        <f>2*29.3*N329*0.92*(CB329-S329)</f>
        <v>0</v>
      </c>
      <c r="AA329">
        <f>2*0.95*5.67E-8*(((CB329+$B$7)+273)^4-(S329+273)^4)</f>
        <v>0</v>
      </c>
      <c r="AB329">
        <f>Q329+AA329+Y329+Z329</f>
        <v>0</v>
      </c>
      <c r="AC329">
        <v>0</v>
      </c>
      <c r="AD329">
        <v>0</v>
      </c>
      <c r="AE329">
        <f>IF(AC329*$H$13&gt;=AG329,1.0,(AG329/(AG329-AC329*$H$13)))</f>
        <v>0</v>
      </c>
      <c r="AF329">
        <f>(AE329-1)*100</f>
        <v>0</v>
      </c>
      <c r="AG329">
        <f>MAX(0,($B$13+$C$13*CG329)/(1+$D$13*CG329)*BZ329/(CB329+273)*$E$13)</f>
        <v>0</v>
      </c>
      <c r="AH329" t="s">
        <v>271</v>
      </c>
      <c r="AI329" t="s">
        <v>271</v>
      </c>
      <c r="AJ329">
        <v>0</v>
      </c>
      <c r="AK329">
        <v>0</v>
      </c>
      <c r="AL329">
        <f>AK329-AJ329</f>
        <v>0</v>
      </c>
      <c r="AM329">
        <f>AL329/AK329</f>
        <v>0</v>
      </c>
      <c r="AN329">
        <v>0</v>
      </c>
      <c r="AO329" t="s">
        <v>271</v>
      </c>
      <c r="AP329" t="s">
        <v>271</v>
      </c>
      <c r="AQ329">
        <v>0</v>
      </c>
      <c r="AR329">
        <v>0</v>
      </c>
      <c r="AS329">
        <f>1-AQ329/AR329</f>
        <v>0</v>
      </c>
      <c r="AT329">
        <v>0.5</v>
      </c>
      <c r="AU329">
        <f>BK329</f>
        <v>0</v>
      </c>
      <c r="AV329">
        <f>H329</f>
        <v>0</v>
      </c>
      <c r="AW329">
        <f>AS329*AT329*AU329</f>
        <v>0</v>
      </c>
      <c r="AX329">
        <f>BC329/AR329</f>
        <v>0</v>
      </c>
      <c r="AY329">
        <f>(AV329-AN329)/AU329</f>
        <v>0</v>
      </c>
      <c r="AZ329">
        <f>(AK329-AR329)/AR329</f>
        <v>0</v>
      </c>
      <c r="BA329" t="s">
        <v>271</v>
      </c>
      <c r="BB329">
        <v>0</v>
      </c>
      <c r="BC329">
        <f>AR329-BB329</f>
        <v>0</v>
      </c>
      <c r="BD329">
        <f>(AR329-AQ329)/(AR329-BB329)</f>
        <v>0</v>
      </c>
      <c r="BE329">
        <f>(AK329-AR329)/(AK329-BB329)</f>
        <v>0</v>
      </c>
      <c r="BF329">
        <f>(AR329-AQ329)/(AR329-AJ329)</f>
        <v>0</v>
      </c>
      <c r="BG329">
        <f>(AK329-AR329)/(AK329-AJ329)</f>
        <v>0</v>
      </c>
      <c r="BH329">
        <f>(BD329*BB329/AQ329)</f>
        <v>0</v>
      </c>
      <c r="BI329">
        <f>(1-BH329)</f>
        <v>0</v>
      </c>
      <c r="BJ329">
        <f>$B$11*CH329+$C$11*CI329+$F$11*CJ329*(1-CM329)</f>
        <v>0</v>
      </c>
      <c r="BK329">
        <f>BJ329*BL329</f>
        <v>0</v>
      </c>
      <c r="BL329">
        <f>($B$11*$D$9+$C$11*$D$9+$F$11*((CW329+CO329)/MAX(CW329+CO329+CX329, 0.1)*$I$9+CX329/MAX(CW329+CO329+CX329, 0.1)*$J$9))/($B$11+$C$11+$F$11)</f>
        <v>0</v>
      </c>
      <c r="BM329">
        <f>($B$11*$K$9+$C$11*$K$9+$F$11*((CW329+CO329)/MAX(CW329+CO329+CX329, 0.1)*$P$9+CX329/MAX(CW329+CO329+CX329, 0.1)*$Q$9))/($B$11+$C$11+$F$11)</f>
        <v>0</v>
      </c>
      <c r="BN329">
        <v>6</v>
      </c>
      <c r="BO329">
        <v>0.5</v>
      </c>
      <c r="BP329" t="s">
        <v>272</v>
      </c>
      <c r="BQ329">
        <v>2</v>
      </c>
      <c r="BR329">
        <v>1604418852.6</v>
      </c>
      <c r="BS329">
        <v>992.011</v>
      </c>
      <c r="BT329">
        <v>1046.55</v>
      </c>
      <c r="BU329">
        <v>21.6332</v>
      </c>
      <c r="BV329">
        <v>19.9743</v>
      </c>
      <c r="BW329">
        <v>991.855</v>
      </c>
      <c r="BX329">
        <v>21.3066</v>
      </c>
      <c r="BY329">
        <v>500.019</v>
      </c>
      <c r="BZ329">
        <v>100.524</v>
      </c>
      <c r="CA329">
        <v>0.100424</v>
      </c>
      <c r="CB329">
        <v>25.1631</v>
      </c>
      <c r="CC329">
        <v>25.0118</v>
      </c>
      <c r="CD329">
        <v>999.9</v>
      </c>
      <c r="CE329">
        <v>0</v>
      </c>
      <c r="CF329">
        <v>0</v>
      </c>
      <c r="CG329">
        <v>9971.25</v>
      </c>
      <c r="CH329">
        <v>0</v>
      </c>
      <c r="CI329">
        <v>1.06395</v>
      </c>
      <c r="CJ329">
        <v>1200.06</v>
      </c>
      <c r="CK329">
        <v>0.966994</v>
      </c>
      <c r="CL329">
        <v>0.0330056</v>
      </c>
      <c r="CM329">
        <v>0</v>
      </c>
      <c r="CN329">
        <v>2.6741</v>
      </c>
      <c r="CO329">
        <v>0</v>
      </c>
      <c r="CP329">
        <v>10546</v>
      </c>
      <c r="CQ329">
        <v>11402</v>
      </c>
      <c r="CR329">
        <v>38</v>
      </c>
      <c r="CS329">
        <v>41.125</v>
      </c>
      <c r="CT329">
        <v>39.437</v>
      </c>
      <c r="CU329">
        <v>39.812</v>
      </c>
      <c r="CV329">
        <v>38.312</v>
      </c>
      <c r="CW329">
        <v>1160.45</v>
      </c>
      <c r="CX329">
        <v>39.61</v>
      </c>
      <c r="CY329">
        <v>0</v>
      </c>
      <c r="CZ329">
        <v>1604418852.5</v>
      </c>
      <c r="DA329">
        <v>0</v>
      </c>
      <c r="DB329">
        <v>2.63979615384615</v>
      </c>
      <c r="DC329">
        <v>0.596153844202612</v>
      </c>
      <c r="DD329">
        <v>185.100854376186</v>
      </c>
      <c r="DE329">
        <v>10522.5076923077</v>
      </c>
      <c r="DF329">
        <v>15</v>
      </c>
      <c r="DG329">
        <v>1604417947.1</v>
      </c>
      <c r="DH329" t="s">
        <v>273</v>
      </c>
      <c r="DI329">
        <v>1604417940.1</v>
      </c>
      <c r="DJ329">
        <v>1604417947.1</v>
      </c>
      <c r="DK329">
        <v>1</v>
      </c>
      <c r="DL329">
        <v>-0.134</v>
      </c>
      <c r="DM329">
        <v>0.013</v>
      </c>
      <c r="DN329">
        <v>0.037</v>
      </c>
      <c r="DO329">
        <v>0.31</v>
      </c>
      <c r="DP329">
        <v>420</v>
      </c>
      <c r="DQ329">
        <v>20</v>
      </c>
      <c r="DR329">
        <v>0.08</v>
      </c>
      <c r="DS329">
        <v>0.06</v>
      </c>
      <c r="DT329">
        <v>0</v>
      </c>
      <c r="DU329">
        <v>0</v>
      </c>
      <c r="DV329" t="s">
        <v>274</v>
      </c>
      <c r="DW329">
        <v>100</v>
      </c>
      <c r="DX329">
        <v>100</v>
      </c>
      <c r="DY329">
        <v>0.156</v>
      </c>
      <c r="DZ329">
        <v>0.3266</v>
      </c>
      <c r="EA329">
        <v>-0.278027610152098</v>
      </c>
      <c r="EB329">
        <v>0.00106189765250334</v>
      </c>
      <c r="EC329">
        <v>-8.23004791133579e-07</v>
      </c>
      <c r="ED329">
        <v>1.95222372915411e-10</v>
      </c>
      <c r="EE329">
        <v>0.0605696754882689</v>
      </c>
      <c r="EF329">
        <v>0.0242991256848972</v>
      </c>
      <c r="EG329">
        <v>-0.00102667963148939</v>
      </c>
      <c r="EH329">
        <v>2.21636158600722e-05</v>
      </c>
      <c r="EI329">
        <v>2</v>
      </c>
      <c r="EJ329">
        <v>2037</v>
      </c>
      <c r="EK329">
        <v>1</v>
      </c>
      <c r="EL329">
        <v>24</v>
      </c>
      <c r="EM329">
        <v>15.2</v>
      </c>
      <c r="EN329">
        <v>15.1</v>
      </c>
      <c r="EO329">
        <v>2</v>
      </c>
      <c r="EP329">
        <v>511.405</v>
      </c>
      <c r="EQ329">
        <v>529.073</v>
      </c>
      <c r="ER329">
        <v>22.7697</v>
      </c>
      <c r="ES329">
        <v>25.3534</v>
      </c>
      <c r="ET329">
        <v>30</v>
      </c>
      <c r="EU329">
        <v>25.2488</v>
      </c>
      <c r="EV329">
        <v>25.2206</v>
      </c>
      <c r="EW329">
        <v>44.0063</v>
      </c>
      <c r="EX329">
        <v>26.5734</v>
      </c>
      <c r="EY329">
        <v>100</v>
      </c>
      <c r="EZ329">
        <v>22.7686</v>
      </c>
      <c r="FA329">
        <v>1056.76</v>
      </c>
      <c r="FB329">
        <v>20</v>
      </c>
      <c r="FC329">
        <v>102.337</v>
      </c>
      <c r="FD329">
        <v>102.115</v>
      </c>
    </row>
    <row r="330" spans="1:160">
      <c r="A330">
        <v>314</v>
      </c>
      <c r="B330">
        <v>1604418854.6</v>
      </c>
      <c r="C330">
        <v>625.5</v>
      </c>
      <c r="D330" t="s">
        <v>899</v>
      </c>
      <c r="E330" t="s">
        <v>900</v>
      </c>
      <c r="F330">
        <v>1604418854.6</v>
      </c>
      <c r="G330">
        <f>BY330*AE330*(BU330-BV330)/(100*BN330*(1000-AE330*BU330))</f>
        <v>0</v>
      </c>
      <c r="H330">
        <f>BY330*AE330*(BT330-BS330*(1000-AE330*BV330)/(1000-AE330*BU330))/(100*BN330)</f>
        <v>0</v>
      </c>
      <c r="I330">
        <f>BS330 - IF(AE330&gt;1, H330*BN330*100.0/(AG330*CG330), 0)</f>
        <v>0</v>
      </c>
      <c r="J330">
        <f>((P330-G330/2)*I330-H330)/(P330+G330/2)</f>
        <v>0</v>
      </c>
      <c r="K330">
        <f>J330*(BZ330+CA330)/1000.0</f>
        <v>0</v>
      </c>
      <c r="L330">
        <f>(BS330 - IF(AE330&gt;1, H330*BN330*100.0/(AG330*CG330), 0))*(BZ330+CA330)/1000.0</f>
        <v>0</v>
      </c>
      <c r="M330">
        <f>2.0/((1/O330-1/N330)+SIGN(O330)*SQRT((1/O330-1/N330)*(1/O330-1/N330) + 4*BO330/((BO330+1)*(BO330+1))*(2*1/O330*1/N330-1/N330*1/N330)))</f>
        <v>0</v>
      </c>
      <c r="N330">
        <f>IF(LEFT(BP330,1)&lt;&gt;"0",IF(LEFT(BP330,1)="1",3.0,BQ330),$D$5+$E$5*(CG330*BZ330/($K$5*1000))+$F$5*(CG330*BZ330/($K$5*1000))*MAX(MIN(BN330,$J$5),$I$5)*MAX(MIN(BN330,$J$5),$I$5)+$G$5*MAX(MIN(BN330,$J$5),$I$5)*(CG330*BZ330/($K$5*1000))+$H$5*(CG330*BZ330/($K$5*1000))*(CG330*BZ330/($K$5*1000)))</f>
        <v>0</v>
      </c>
      <c r="O330">
        <f>G330*(1000-(1000*0.61365*exp(17.502*S330/(240.97+S330))/(BZ330+CA330)+BU330)/2)/(1000*0.61365*exp(17.502*S330/(240.97+S330))/(BZ330+CA330)-BU330)</f>
        <v>0</v>
      </c>
      <c r="P330">
        <f>1/((BO330+1)/(M330/1.6)+1/(N330/1.37)) + BO330/((BO330+1)/(M330/1.6) + BO330/(N330/1.37))</f>
        <v>0</v>
      </c>
      <c r="Q330">
        <f>(BK330*BM330)</f>
        <v>0</v>
      </c>
      <c r="R330">
        <f>(CB330+(Q330+2*0.95*5.67E-8*(((CB330+$B$7)+273)^4-(CB330+273)^4)-44100*G330)/(1.84*29.3*N330+8*0.95*5.67E-8*(CB330+273)^3))</f>
        <v>0</v>
      </c>
      <c r="S330">
        <f>($C$7*CC330+$D$7*CD330+$E$7*R330)</f>
        <v>0</v>
      </c>
      <c r="T330">
        <f>0.61365*exp(17.502*S330/(240.97+S330))</f>
        <v>0</v>
      </c>
      <c r="U330">
        <f>(V330/W330*100)</f>
        <v>0</v>
      </c>
      <c r="V330">
        <f>BU330*(BZ330+CA330)/1000</f>
        <v>0</v>
      </c>
      <c r="W330">
        <f>0.61365*exp(17.502*CB330/(240.97+CB330))</f>
        <v>0</v>
      </c>
      <c r="X330">
        <f>(T330-BU330*(BZ330+CA330)/1000)</f>
        <v>0</v>
      </c>
      <c r="Y330">
        <f>(-G330*44100)</f>
        <v>0</v>
      </c>
      <c r="Z330">
        <f>2*29.3*N330*0.92*(CB330-S330)</f>
        <v>0</v>
      </c>
      <c r="AA330">
        <f>2*0.95*5.67E-8*(((CB330+$B$7)+273)^4-(S330+273)^4)</f>
        <v>0</v>
      </c>
      <c r="AB330">
        <f>Q330+AA330+Y330+Z330</f>
        <v>0</v>
      </c>
      <c r="AC330">
        <v>0</v>
      </c>
      <c r="AD330">
        <v>0</v>
      </c>
      <c r="AE330">
        <f>IF(AC330*$H$13&gt;=AG330,1.0,(AG330/(AG330-AC330*$H$13)))</f>
        <v>0</v>
      </c>
      <c r="AF330">
        <f>(AE330-1)*100</f>
        <v>0</v>
      </c>
      <c r="AG330">
        <f>MAX(0,($B$13+$C$13*CG330)/(1+$D$13*CG330)*BZ330/(CB330+273)*$E$13)</f>
        <v>0</v>
      </c>
      <c r="AH330" t="s">
        <v>271</v>
      </c>
      <c r="AI330" t="s">
        <v>271</v>
      </c>
      <c r="AJ330">
        <v>0</v>
      </c>
      <c r="AK330">
        <v>0</v>
      </c>
      <c r="AL330">
        <f>AK330-AJ330</f>
        <v>0</v>
      </c>
      <c r="AM330">
        <f>AL330/AK330</f>
        <v>0</v>
      </c>
      <c r="AN330">
        <v>0</v>
      </c>
      <c r="AO330" t="s">
        <v>271</v>
      </c>
      <c r="AP330" t="s">
        <v>271</v>
      </c>
      <c r="AQ330">
        <v>0</v>
      </c>
      <c r="AR330">
        <v>0</v>
      </c>
      <c r="AS330">
        <f>1-AQ330/AR330</f>
        <v>0</v>
      </c>
      <c r="AT330">
        <v>0.5</v>
      </c>
      <c r="AU330">
        <f>BK330</f>
        <v>0</v>
      </c>
      <c r="AV330">
        <f>H330</f>
        <v>0</v>
      </c>
      <c r="AW330">
        <f>AS330*AT330*AU330</f>
        <v>0</v>
      </c>
      <c r="AX330">
        <f>BC330/AR330</f>
        <v>0</v>
      </c>
      <c r="AY330">
        <f>(AV330-AN330)/AU330</f>
        <v>0</v>
      </c>
      <c r="AZ330">
        <f>(AK330-AR330)/AR330</f>
        <v>0</v>
      </c>
      <c r="BA330" t="s">
        <v>271</v>
      </c>
      <c r="BB330">
        <v>0</v>
      </c>
      <c r="BC330">
        <f>AR330-BB330</f>
        <v>0</v>
      </c>
      <c r="BD330">
        <f>(AR330-AQ330)/(AR330-BB330)</f>
        <v>0</v>
      </c>
      <c r="BE330">
        <f>(AK330-AR330)/(AK330-BB330)</f>
        <v>0</v>
      </c>
      <c r="BF330">
        <f>(AR330-AQ330)/(AR330-AJ330)</f>
        <v>0</v>
      </c>
      <c r="BG330">
        <f>(AK330-AR330)/(AK330-AJ330)</f>
        <v>0</v>
      </c>
      <c r="BH330">
        <f>(BD330*BB330/AQ330)</f>
        <v>0</v>
      </c>
      <c r="BI330">
        <f>(1-BH330)</f>
        <v>0</v>
      </c>
      <c r="BJ330">
        <f>$B$11*CH330+$C$11*CI330+$F$11*CJ330*(1-CM330)</f>
        <v>0</v>
      </c>
      <c r="BK330">
        <f>BJ330*BL330</f>
        <v>0</v>
      </c>
      <c r="BL330">
        <f>($B$11*$D$9+$C$11*$D$9+$F$11*((CW330+CO330)/MAX(CW330+CO330+CX330, 0.1)*$I$9+CX330/MAX(CW330+CO330+CX330, 0.1)*$J$9))/($B$11+$C$11+$F$11)</f>
        <v>0</v>
      </c>
      <c r="BM330">
        <f>($B$11*$K$9+$C$11*$K$9+$F$11*((CW330+CO330)/MAX(CW330+CO330+CX330, 0.1)*$P$9+CX330/MAX(CW330+CO330+CX330, 0.1)*$Q$9))/($B$11+$C$11+$F$11)</f>
        <v>0</v>
      </c>
      <c r="BN330">
        <v>6</v>
      </c>
      <c r="BO330">
        <v>0.5</v>
      </c>
      <c r="BP330" t="s">
        <v>272</v>
      </c>
      <c r="BQ330">
        <v>2</v>
      </c>
      <c r="BR330">
        <v>1604418854.6</v>
      </c>
      <c r="BS330">
        <v>995.305</v>
      </c>
      <c r="BT330">
        <v>1049.77</v>
      </c>
      <c r="BU330">
        <v>21.6333</v>
      </c>
      <c r="BV330">
        <v>19.9742</v>
      </c>
      <c r="BW330">
        <v>995.149</v>
      </c>
      <c r="BX330">
        <v>21.3067</v>
      </c>
      <c r="BY330">
        <v>499.973</v>
      </c>
      <c r="BZ330">
        <v>100.524</v>
      </c>
      <c r="CA330">
        <v>0.0998783</v>
      </c>
      <c r="CB330">
        <v>25.1647</v>
      </c>
      <c r="CC330">
        <v>25.0065</v>
      </c>
      <c r="CD330">
        <v>999.9</v>
      </c>
      <c r="CE330">
        <v>0</v>
      </c>
      <c r="CF330">
        <v>0</v>
      </c>
      <c r="CG330">
        <v>9980</v>
      </c>
      <c r="CH330">
        <v>0</v>
      </c>
      <c r="CI330">
        <v>1.06395</v>
      </c>
      <c r="CJ330">
        <v>1200.08</v>
      </c>
      <c r="CK330">
        <v>0.967003</v>
      </c>
      <c r="CL330">
        <v>0.0329973</v>
      </c>
      <c r="CM330">
        <v>0</v>
      </c>
      <c r="CN330">
        <v>2.7008</v>
      </c>
      <c r="CO330">
        <v>0</v>
      </c>
      <c r="CP330">
        <v>10551.6</v>
      </c>
      <c r="CQ330">
        <v>11402.2</v>
      </c>
      <c r="CR330">
        <v>38</v>
      </c>
      <c r="CS330">
        <v>41.125</v>
      </c>
      <c r="CT330">
        <v>39.5</v>
      </c>
      <c r="CU330">
        <v>39.812</v>
      </c>
      <c r="CV330">
        <v>38.312</v>
      </c>
      <c r="CW330">
        <v>1160.48</v>
      </c>
      <c r="CX330">
        <v>39.6</v>
      </c>
      <c r="CY330">
        <v>0</v>
      </c>
      <c r="CZ330">
        <v>1604418854.3</v>
      </c>
      <c r="DA330">
        <v>0</v>
      </c>
      <c r="DB330">
        <v>2.643008</v>
      </c>
      <c r="DC330">
        <v>-0.161161536393906</v>
      </c>
      <c r="DD330">
        <v>183.330769414535</v>
      </c>
      <c r="DE330">
        <v>10529.16</v>
      </c>
      <c r="DF330">
        <v>15</v>
      </c>
      <c r="DG330">
        <v>1604417947.1</v>
      </c>
      <c r="DH330" t="s">
        <v>273</v>
      </c>
      <c r="DI330">
        <v>1604417940.1</v>
      </c>
      <c r="DJ330">
        <v>1604417947.1</v>
      </c>
      <c r="DK330">
        <v>1</v>
      </c>
      <c r="DL330">
        <v>-0.134</v>
      </c>
      <c r="DM330">
        <v>0.013</v>
      </c>
      <c r="DN330">
        <v>0.037</v>
      </c>
      <c r="DO330">
        <v>0.31</v>
      </c>
      <c r="DP330">
        <v>420</v>
      </c>
      <c r="DQ330">
        <v>20</v>
      </c>
      <c r="DR330">
        <v>0.08</v>
      </c>
      <c r="DS330">
        <v>0.06</v>
      </c>
      <c r="DT330">
        <v>0</v>
      </c>
      <c r="DU330">
        <v>0</v>
      </c>
      <c r="DV330" t="s">
        <v>274</v>
      </c>
      <c r="DW330">
        <v>100</v>
      </c>
      <c r="DX330">
        <v>100</v>
      </c>
      <c r="DY330">
        <v>0.156</v>
      </c>
      <c r="DZ330">
        <v>0.3266</v>
      </c>
      <c r="EA330">
        <v>-0.278027610152098</v>
      </c>
      <c r="EB330">
        <v>0.00106189765250334</v>
      </c>
      <c r="EC330">
        <v>-8.23004791133579e-07</v>
      </c>
      <c r="ED330">
        <v>1.95222372915411e-10</v>
      </c>
      <c r="EE330">
        <v>0.0605696754882689</v>
      </c>
      <c r="EF330">
        <v>0.0242991256848972</v>
      </c>
      <c r="EG330">
        <v>-0.00102667963148939</v>
      </c>
      <c r="EH330">
        <v>2.21636158600722e-05</v>
      </c>
      <c r="EI330">
        <v>2</v>
      </c>
      <c r="EJ330">
        <v>2037</v>
      </c>
      <c r="EK330">
        <v>1</v>
      </c>
      <c r="EL330">
        <v>24</v>
      </c>
      <c r="EM330">
        <v>15.2</v>
      </c>
      <c r="EN330">
        <v>15.1</v>
      </c>
      <c r="EO330">
        <v>2</v>
      </c>
      <c r="EP330">
        <v>511.426</v>
      </c>
      <c r="EQ330">
        <v>529.092</v>
      </c>
      <c r="ER330">
        <v>22.7665</v>
      </c>
      <c r="ES330">
        <v>25.3534</v>
      </c>
      <c r="ET330">
        <v>30.0001</v>
      </c>
      <c r="EU330">
        <v>25.2478</v>
      </c>
      <c r="EV330">
        <v>25.2206</v>
      </c>
      <c r="EW330">
        <v>44.134</v>
      </c>
      <c r="EX330">
        <v>26.5734</v>
      </c>
      <c r="EY330">
        <v>100</v>
      </c>
      <c r="EZ330">
        <v>22.7593</v>
      </c>
      <c r="FA330">
        <v>1061.81</v>
      </c>
      <c r="FB330">
        <v>20</v>
      </c>
      <c r="FC330">
        <v>102.335</v>
      </c>
      <c r="FD330">
        <v>102.115</v>
      </c>
    </row>
    <row r="331" spans="1:160">
      <c r="A331">
        <v>315</v>
      </c>
      <c r="B331">
        <v>1604418856.6</v>
      </c>
      <c r="C331">
        <v>627.5</v>
      </c>
      <c r="D331" t="s">
        <v>901</v>
      </c>
      <c r="E331" t="s">
        <v>902</v>
      </c>
      <c r="F331">
        <v>1604418856.6</v>
      </c>
      <c r="G331">
        <f>BY331*AE331*(BU331-BV331)/(100*BN331*(1000-AE331*BU331))</f>
        <v>0</v>
      </c>
      <c r="H331">
        <f>BY331*AE331*(BT331-BS331*(1000-AE331*BV331)/(1000-AE331*BU331))/(100*BN331)</f>
        <v>0</v>
      </c>
      <c r="I331">
        <f>BS331 - IF(AE331&gt;1, H331*BN331*100.0/(AG331*CG331), 0)</f>
        <v>0</v>
      </c>
      <c r="J331">
        <f>((P331-G331/2)*I331-H331)/(P331+G331/2)</f>
        <v>0</v>
      </c>
      <c r="K331">
        <f>J331*(BZ331+CA331)/1000.0</f>
        <v>0</v>
      </c>
      <c r="L331">
        <f>(BS331 - IF(AE331&gt;1, H331*BN331*100.0/(AG331*CG331), 0))*(BZ331+CA331)/1000.0</f>
        <v>0</v>
      </c>
      <c r="M331">
        <f>2.0/((1/O331-1/N331)+SIGN(O331)*SQRT((1/O331-1/N331)*(1/O331-1/N331) + 4*BO331/((BO331+1)*(BO331+1))*(2*1/O331*1/N331-1/N331*1/N331)))</f>
        <v>0</v>
      </c>
      <c r="N331">
        <f>IF(LEFT(BP331,1)&lt;&gt;"0",IF(LEFT(BP331,1)="1",3.0,BQ331),$D$5+$E$5*(CG331*BZ331/($K$5*1000))+$F$5*(CG331*BZ331/($K$5*1000))*MAX(MIN(BN331,$J$5),$I$5)*MAX(MIN(BN331,$J$5),$I$5)+$G$5*MAX(MIN(BN331,$J$5),$I$5)*(CG331*BZ331/($K$5*1000))+$H$5*(CG331*BZ331/($K$5*1000))*(CG331*BZ331/($K$5*1000)))</f>
        <v>0</v>
      </c>
      <c r="O331">
        <f>G331*(1000-(1000*0.61365*exp(17.502*S331/(240.97+S331))/(BZ331+CA331)+BU331)/2)/(1000*0.61365*exp(17.502*S331/(240.97+S331))/(BZ331+CA331)-BU331)</f>
        <v>0</v>
      </c>
      <c r="P331">
        <f>1/((BO331+1)/(M331/1.6)+1/(N331/1.37)) + BO331/((BO331+1)/(M331/1.6) + BO331/(N331/1.37))</f>
        <v>0</v>
      </c>
      <c r="Q331">
        <f>(BK331*BM331)</f>
        <v>0</v>
      </c>
      <c r="R331">
        <f>(CB331+(Q331+2*0.95*5.67E-8*(((CB331+$B$7)+273)^4-(CB331+273)^4)-44100*G331)/(1.84*29.3*N331+8*0.95*5.67E-8*(CB331+273)^3))</f>
        <v>0</v>
      </c>
      <c r="S331">
        <f>($C$7*CC331+$D$7*CD331+$E$7*R331)</f>
        <v>0</v>
      </c>
      <c r="T331">
        <f>0.61365*exp(17.502*S331/(240.97+S331))</f>
        <v>0</v>
      </c>
      <c r="U331">
        <f>(V331/W331*100)</f>
        <v>0</v>
      </c>
      <c r="V331">
        <f>BU331*(BZ331+CA331)/1000</f>
        <v>0</v>
      </c>
      <c r="W331">
        <f>0.61365*exp(17.502*CB331/(240.97+CB331))</f>
        <v>0</v>
      </c>
      <c r="X331">
        <f>(T331-BU331*(BZ331+CA331)/1000)</f>
        <v>0</v>
      </c>
      <c r="Y331">
        <f>(-G331*44100)</f>
        <v>0</v>
      </c>
      <c r="Z331">
        <f>2*29.3*N331*0.92*(CB331-S331)</f>
        <v>0</v>
      </c>
      <c r="AA331">
        <f>2*0.95*5.67E-8*(((CB331+$B$7)+273)^4-(S331+273)^4)</f>
        <v>0</v>
      </c>
      <c r="AB331">
        <f>Q331+AA331+Y331+Z331</f>
        <v>0</v>
      </c>
      <c r="AC331">
        <v>0</v>
      </c>
      <c r="AD331">
        <v>0</v>
      </c>
      <c r="AE331">
        <f>IF(AC331*$H$13&gt;=AG331,1.0,(AG331/(AG331-AC331*$H$13)))</f>
        <v>0</v>
      </c>
      <c r="AF331">
        <f>(AE331-1)*100</f>
        <v>0</v>
      </c>
      <c r="AG331">
        <f>MAX(0,($B$13+$C$13*CG331)/(1+$D$13*CG331)*BZ331/(CB331+273)*$E$13)</f>
        <v>0</v>
      </c>
      <c r="AH331" t="s">
        <v>271</v>
      </c>
      <c r="AI331" t="s">
        <v>271</v>
      </c>
      <c r="AJ331">
        <v>0</v>
      </c>
      <c r="AK331">
        <v>0</v>
      </c>
      <c r="AL331">
        <f>AK331-AJ331</f>
        <v>0</v>
      </c>
      <c r="AM331">
        <f>AL331/AK331</f>
        <v>0</v>
      </c>
      <c r="AN331">
        <v>0</v>
      </c>
      <c r="AO331" t="s">
        <v>271</v>
      </c>
      <c r="AP331" t="s">
        <v>271</v>
      </c>
      <c r="AQ331">
        <v>0</v>
      </c>
      <c r="AR331">
        <v>0</v>
      </c>
      <c r="AS331">
        <f>1-AQ331/AR331</f>
        <v>0</v>
      </c>
      <c r="AT331">
        <v>0.5</v>
      </c>
      <c r="AU331">
        <f>BK331</f>
        <v>0</v>
      </c>
      <c r="AV331">
        <f>H331</f>
        <v>0</v>
      </c>
      <c r="AW331">
        <f>AS331*AT331*AU331</f>
        <v>0</v>
      </c>
      <c r="AX331">
        <f>BC331/AR331</f>
        <v>0</v>
      </c>
      <c r="AY331">
        <f>(AV331-AN331)/AU331</f>
        <v>0</v>
      </c>
      <c r="AZ331">
        <f>(AK331-AR331)/AR331</f>
        <v>0</v>
      </c>
      <c r="BA331" t="s">
        <v>271</v>
      </c>
      <c r="BB331">
        <v>0</v>
      </c>
      <c r="BC331">
        <f>AR331-BB331</f>
        <v>0</v>
      </c>
      <c r="BD331">
        <f>(AR331-AQ331)/(AR331-BB331)</f>
        <v>0</v>
      </c>
      <c r="BE331">
        <f>(AK331-AR331)/(AK331-BB331)</f>
        <v>0</v>
      </c>
      <c r="BF331">
        <f>(AR331-AQ331)/(AR331-AJ331)</f>
        <v>0</v>
      </c>
      <c r="BG331">
        <f>(AK331-AR331)/(AK331-AJ331)</f>
        <v>0</v>
      </c>
      <c r="BH331">
        <f>(BD331*BB331/AQ331)</f>
        <v>0</v>
      </c>
      <c r="BI331">
        <f>(1-BH331)</f>
        <v>0</v>
      </c>
      <c r="BJ331">
        <f>$B$11*CH331+$C$11*CI331+$F$11*CJ331*(1-CM331)</f>
        <v>0</v>
      </c>
      <c r="BK331">
        <f>BJ331*BL331</f>
        <v>0</v>
      </c>
      <c r="BL331">
        <f>($B$11*$D$9+$C$11*$D$9+$F$11*((CW331+CO331)/MAX(CW331+CO331+CX331, 0.1)*$I$9+CX331/MAX(CW331+CO331+CX331, 0.1)*$J$9))/($B$11+$C$11+$F$11)</f>
        <v>0</v>
      </c>
      <c r="BM331">
        <f>($B$11*$K$9+$C$11*$K$9+$F$11*((CW331+CO331)/MAX(CW331+CO331+CX331, 0.1)*$P$9+CX331/MAX(CW331+CO331+CX331, 0.1)*$Q$9))/($B$11+$C$11+$F$11)</f>
        <v>0</v>
      </c>
      <c r="BN331">
        <v>6</v>
      </c>
      <c r="BO331">
        <v>0.5</v>
      </c>
      <c r="BP331" t="s">
        <v>272</v>
      </c>
      <c r="BQ331">
        <v>2</v>
      </c>
      <c r="BR331">
        <v>1604418856.6</v>
      </c>
      <c r="BS331">
        <v>998.565</v>
      </c>
      <c r="BT331">
        <v>1052.96</v>
      </c>
      <c r="BU331">
        <v>21.6354</v>
      </c>
      <c r="BV331">
        <v>19.9748</v>
      </c>
      <c r="BW331">
        <v>998.409</v>
      </c>
      <c r="BX331">
        <v>21.3088</v>
      </c>
      <c r="BY331">
        <v>500.035</v>
      </c>
      <c r="BZ331">
        <v>100.524</v>
      </c>
      <c r="CA331">
        <v>0.100064</v>
      </c>
      <c r="CB331">
        <v>25.1648</v>
      </c>
      <c r="CC331">
        <v>25.007</v>
      </c>
      <c r="CD331">
        <v>999.9</v>
      </c>
      <c r="CE331">
        <v>0</v>
      </c>
      <c r="CF331">
        <v>0</v>
      </c>
      <c r="CG331">
        <v>9998.12</v>
      </c>
      <c r="CH331">
        <v>0</v>
      </c>
      <c r="CI331">
        <v>1.06395</v>
      </c>
      <c r="CJ331">
        <v>1200.08</v>
      </c>
      <c r="CK331">
        <v>0.967003</v>
      </c>
      <c r="CL331">
        <v>0.0329973</v>
      </c>
      <c r="CM331">
        <v>0</v>
      </c>
      <c r="CN331">
        <v>2.7021</v>
      </c>
      <c r="CO331">
        <v>0</v>
      </c>
      <c r="CP331">
        <v>10558.7</v>
      </c>
      <c r="CQ331">
        <v>11402.1</v>
      </c>
      <c r="CR331">
        <v>38</v>
      </c>
      <c r="CS331">
        <v>41.125</v>
      </c>
      <c r="CT331">
        <v>39.437</v>
      </c>
      <c r="CU331">
        <v>39.812</v>
      </c>
      <c r="CV331">
        <v>38.312</v>
      </c>
      <c r="CW331">
        <v>1160.48</v>
      </c>
      <c r="CX331">
        <v>39.6</v>
      </c>
      <c r="CY331">
        <v>0</v>
      </c>
      <c r="CZ331">
        <v>1604418856.7</v>
      </c>
      <c r="DA331">
        <v>0</v>
      </c>
      <c r="DB331">
        <v>2.61878</v>
      </c>
      <c r="DC331">
        <v>-0.0548615305087508</v>
      </c>
      <c r="DD331">
        <v>178.599999877097</v>
      </c>
      <c r="DE331">
        <v>10536.292</v>
      </c>
      <c r="DF331">
        <v>15</v>
      </c>
      <c r="DG331">
        <v>1604417947.1</v>
      </c>
      <c r="DH331" t="s">
        <v>273</v>
      </c>
      <c r="DI331">
        <v>1604417940.1</v>
      </c>
      <c r="DJ331">
        <v>1604417947.1</v>
      </c>
      <c r="DK331">
        <v>1</v>
      </c>
      <c r="DL331">
        <v>-0.134</v>
      </c>
      <c r="DM331">
        <v>0.013</v>
      </c>
      <c r="DN331">
        <v>0.037</v>
      </c>
      <c r="DO331">
        <v>0.31</v>
      </c>
      <c r="DP331">
        <v>420</v>
      </c>
      <c r="DQ331">
        <v>20</v>
      </c>
      <c r="DR331">
        <v>0.08</v>
      </c>
      <c r="DS331">
        <v>0.06</v>
      </c>
      <c r="DT331">
        <v>0</v>
      </c>
      <c r="DU331">
        <v>0</v>
      </c>
      <c r="DV331" t="s">
        <v>274</v>
      </c>
      <c r="DW331">
        <v>100</v>
      </c>
      <c r="DX331">
        <v>100</v>
      </c>
      <c r="DY331">
        <v>0.156</v>
      </c>
      <c r="DZ331">
        <v>0.3266</v>
      </c>
      <c r="EA331">
        <v>-0.278027610152098</v>
      </c>
      <c r="EB331">
        <v>0.00106189765250334</v>
      </c>
      <c r="EC331">
        <v>-8.23004791133579e-07</v>
      </c>
      <c r="ED331">
        <v>1.95222372915411e-10</v>
      </c>
      <c r="EE331">
        <v>0.0605696754882689</v>
      </c>
      <c r="EF331">
        <v>0.0242991256848972</v>
      </c>
      <c r="EG331">
        <v>-0.00102667963148939</v>
      </c>
      <c r="EH331">
        <v>2.21636158600722e-05</v>
      </c>
      <c r="EI331">
        <v>2</v>
      </c>
      <c r="EJ331">
        <v>2037</v>
      </c>
      <c r="EK331">
        <v>1</v>
      </c>
      <c r="EL331">
        <v>24</v>
      </c>
      <c r="EM331">
        <v>15.3</v>
      </c>
      <c r="EN331">
        <v>15.2</v>
      </c>
      <c r="EO331">
        <v>2</v>
      </c>
      <c r="EP331">
        <v>511.531</v>
      </c>
      <c r="EQ331">
        <v>528.977</v>
      </c>
      <c r="ER331">
        <v>22.7631</v>
      </c>
      <c r="ES331">
        <v>25.3534</v>
      </c>
      <c r="ET331">
        <v>30.0002</v>
      </c>
      <c r="EU331">
        <v>25.2467</v>
      </c>
      <c r="EV331">
        <v>25.2206</v>
      </c>
      <c r="EW331">
        <v>44.2298</v>
      </c>
      <c r="EX331">
        <v>26.5734</v>
      </c>
      <c r="EY331">
        <v>100</v>
      </c>
      <c r="EZ331">
        <v>22.7593</v>
      </c>
      <c r="FA331">
        <v>1061.81</v>
      </c>
      <c r="FB331">
        <v>20</v>
      </c>
      <c r="FC331">
        <v>102.335</v>
      </c>
      <c r="FD331">
        <v>102.113</v>
      </c>
    </row>
    <row r="332" spans="1:160">
      <c r="A332">
        <v>316</v>
      </c>
      <c r="B332">
        <v>1604418858.6</v>
      </c>
      <c r="C332">
        <v>629.5</v>
      </c>
      <c r="D332" t="s">
        <v>903</v>
      </c>
      <c r="E332" t="s">
        <v>904</v>
      </c>
      <c r="F332">
        <v>1604418858.6</v>
      </c>
      <c r="G332">
        <f>BY332*AE332*(BU332-BV332)/(100*BN332*(1000-AE332*BU332))</f>
        <v>0</v>
      </c>
      <c r="H332">
        <f>BY332*AE332*(BT332-BS332*(1000-AE332*BV332)/(1000-AE332*BU332))/(100*BN332)</f>
        <v>0</v>
      </c>
      <c r="I332">
        <f>BS332 - IF(AE332&gt;1, H332*BN332*100.0/(AG332*CG332), 0)</f>
        <v>0</v>
      </c>
      <c r="J332">
        <f>((P332-G332/2)*I332-H332)/(P332+G332/2)</f>
        <v>0</v>
      </c>
      <c r="K332">
        <f>J332*(BZ332+CA332)/1000.0</f>
        <v>0</v>
      </c>
      <c r="L332">
        <f>(BS332 - IF(AE332&gt;1, H332*BN332*100.0/(AG332*CG332), 0))*(BZ332+CA332)/1000.0</f>
        <v>0</v>
      </c>
      <c r="M332">
        <f>2.0/((1/O332-1/N332)+SIGN(O332)*SQRT((1/O332-1/N332)*(1/O332-1/N332) + 4*BO332/((BO332+1)*(BO332+1))*(2*1/O332*1/N332-1/N332*1/N332)))</f>
        <v>0</v>
      </c>
      <c r="N332">
        <f>IF(LEFT(BP332,1)&lt;&gt;"0",IF(LEFT(BP332,1)="1",3.0,BQ332),$D$5+$E$5*(CG332*BZ332/($K$5*1000))+$F$5*(CG332*BZ332/($K$5*1000))*MAX(MIN(BN332,$J$5),$I$5)*MAX(MIN(BN332,$J$5),$I$5)+$G$5*MAX(MIN(BN332,$J$5),$I$5)*(CG332*BZ332/($K$5*1000))+$H$5*(CG332*BZ332/($K$5*1000))*(CG332*BZ332/($K$5*1000)))</f>
        <v>0</v>
      </c>
      <c r="O332">
        <f>G332*(1000-(1000*0.61365*exp(17.502*S332/(240.97+S332))/(BZ332+CA332)+BU332)/2)/(1000*0.61365*exp(17.502*S332/(240.97+S332))/(BZ332+CA332)-BU332)</f>
        <v>0</v>
      </c>
      <c r="P332">
        <f>1/((BO332+1)/(M332/1.6)+1/(N332/1.37)) + BO332/((BO332+1)/(M332/1.6) + BO332/(N332/1.37))</f>
        <v>0</v>
      </c>
      <c r="Q332">
        <f>(BK332*BM332)</f>
        <v>0</v>
      </c>
      <c r="R332">
        <f>(CB332+(Q332+2*0.95*5.67E-8*(((CB332+$B$7)+273)^4-(CB332+273)^4)-44100*G332)/(1.84*29.3*N332+8*0.95*5.67E-8*(CB332+273)^3))</f>
        <v>0</v>
      </c>
      <c r="S332">
        <f>($C$7*CC332+$D$7*CD332+$E$7*R332)</f>
        <v>0</v>
      </c>
      <c r="T332">
        <f>0.61365*exp(17.502*S332/(240.97+S332))</f>
        <v>0</v>
      </c>
      <c r="U332">
        <f>(V332/W332*100)</f>
        <v>0</v>
      </c>
      <c r="V332">
        <f>BU332*(BZ332+CA332)/1000</f>
        <v>0</v>
      </c>
      <c r="W332">
        <f>0.61365*exp(17.502*CB332/(240.97+CB332))</f>
        <v>0</v>
      </c>
      <c r="X332">
        <f>(T332-BU332*(BZ332+CA332)/1000)</f>
        <v>0</v>
      </c>
      <c r="Y332">
        <f>(-G332*44100)</f>
        <v>0</v>
      </c>
      <c r="Z332">
        <f>2*29.3*N332*0.92*(CB332-S332)</f>
        <v>0</v>
      </c>
      <c r="AA332">
        <f>2*0.95*5.67E-8*(((CB332+$B$7)+273)^4-(S332+273)^4)</f>
        <v>0</v>
      </c>
      <c r="AB332">
        <f>Q332+AA332+Y332+Z332</f>
        <v>0</v>
      </c>
      <c r="AC332">
        <v>0</v>
      </c>
      <c r="AD332">
        <v>0</v>
      </c>
      <c r="AE332">
        <f>IF(AC332*$H$13&gt;=AG332,1.0,(AG332/(AG332-AC332*$H$13)))</f>
        <v>0</v>
      </c>
      <c r="AF332">
        <f>(AE332-1)*100</f>
        <v>0</v>
      </c>
      <c r="AG332">
        <f>MAX(0,($B$13+$C$13*CG332)/(1+$D$13*CG332)*BZ332/(CB332+273)*$E$13)</f>
        <v>0</v>
      </c>
      <c r="AH332" t="s">
        <v>271</v>
      </c>
      <c r="AI332" t="s">
        <v>271</v>
      </c>
      <c r="AJ332">
        <v>0</v>
      </c>
      <c r="AK332">
        <v>0</v>
      </c>
      <c r="AL332">
        <f>AK332-AJ332</f>
        <v>0</v>
      </c>
      <c r="AM332">
        <f>AL332/AK332</f>
        <v>0</v>
      </c>
      <c r="AN332">
        <v>0</v>
      </c>
      <c r="AO332" t="s">
        <v>271</v>
      </c>
      <c r="AP332" t="s">
        <v>271</v>
      </c>
      <c r="AQ332">
        <v>0</v>
      </c>
      <c r="AR332">
        <v>0</v>
      </c>
      <c r="AS332">
        <f>1-AQ332/AR332</f>
        <v>0</v>
      </c>
      <c r="AT332">
        <v>0.5</v>
      </c>
      <c r="AU332">
        <f>BK332</f>
        <v>0</v>
      </c>
      <c r="AV332">
        <f>H332</f>
        <v>0</v>
      </c>
      <c r="AW332">
        <f>AS332*AT332*AU332</f>
        <v>0</v>
      </c>
      <c r="AX332">
        <f>BC332/AR332</f>
        <v>0</v>
      </c>
      <c r="AY332">
        <f>(AV332-AN332)/AU332</f>
        <v>0</v>
      </c>
      <c r="AZ332">
        <f>(AK332-AR332)/AR332</f>
        <v>0</v>
      </c>
      <c r="BA332" t="s">
        <v>271</v>
      </c>
      <c r="BB332">
        <v>0</v>
      </c>
      <c r="BC332">
        <f>AR332-BB332</f>
        <v>0</v>
      </c>
      <c r="BD332">
        <f>(AR332-AQ332)/(AR332-BB332)</f>
        <v>0</v>
      </c>
      <c r="BE332">
        <f>(AK332-AR332)/(AK332-BB332)</f>
        <v>0</v>
      </c>
      <c r="BF332">
        <f>(AR332-AQ332)/(AR332-AJ332)</f>
        <v>0</v>
      </c>
      <c r="BG332">
        <f>(AK332-AR332)/(AK332-AJ332)</f>
        <v>0</v>
      </c>
      <c r="BH332">
        <f>(BD332*BB332/AQ332)</f>
        <v>0</v>
      </c>
      <c r="BI332">
        <f>(1-BH332)</f>
        <v>0</v>
      </c>
      <c r="BJ332">
        <f>$B$11*CH332+$C$11*CI332+$F$11*CJ332*(1-CM332)</f>
        <v>0</v>
      </c>
      <c r="BK332">
        <f>BJ332*BL332</f>
        <v>0</v>
      </c>
      <c r="BL332">
        <f>($B$11*$D$9+$C$11*$D$9+$F$11*((CW332+CO332)/MAX(CW332+CO332+CX332, 0.1)*$I$9+CX332/MAX(CW332+CO332+CX332, 0.1)*$J$9))/($B$11+$C$11+$F$11)</f>
        <v>0</v>
      </c>
      <c r="BM332">
        <f>($B$11*$K$9+$C$11*$K$9+$F$11*((CW332+CO332)/MAX(CW332+CO332+CX332, 0.1)*$P$9+CX332/MAX(CW332+CO332+CX332, 0.1)*$Q$9))/($B$11+$C$11+$F$11)</f>
        <v>0</v>
      </c>
      <c r="BN332">
        <v>6</v>
      </c>
      <c r="BO332">
        <v>0.5</v>
      </c>
      <c r="BP332" t="s">
        <v>272</v>
      </c>
      <c r="BQ332">
        <v>2</v>
      </c>
      <c r="BR332">
        <v>1604418858.6</v>
      </c>
      <c r="BS332">
        <v>1001.84</v>
      </c>
      <c r="BT332">
        <v>1056.53</v>
      </c>
      <c r="BU332">
        <v>21.637</v>
      </c>
      <c r="BV332">
        <v>19.9759</v>
      </c>
      <c r="BW332">
        <v>1001.69</v>
      </c>
      <c r="BX332">
        <v>21.3104</v>
      </c>
      <c r="BY332">
        <v>499.983</v>
      </c>
      <c r="BZ332">
        <v>100.523</v>
      </c>
      <c r="CA332">
        <v>0.0998552</v>
      </c>
      <c r="CB332">
        <v>25.1632</v>
      </c>
      <c r="CC332">
        <v>25.0059</v>
      </c>
      <c r="CD332">
        <v>999.9</v>
      </c>
      <c r="CE332">
        <v>0</v>
      </c>
      <c r="CF332">
        <v>0</v>
      </c>
      <c r="CG332">
        <v>10023.1</v>
      </c>
      <c r="CH332">
        <v>0</v>
      </c>
      <c r="CI332">
        <v>1.06395</v>
      </c>
      <c r="CJ332">
        <v>1199.77</v>
      </c>
      <c r="CK332">
        <v>0.966994</v>
      </c>
      <c r="CL332">
        <v>0.0330056</v>
      </c>
      <c r="CM332">
        <v>0</v>
      </c>
      <c r="CN332">
        <v>2.4956</v>
      </c>
      <c r="CO332">
        <v>0</v>
      </c>
      <c r="CP332">
        <v>10560.7</v>
      </c>
      <c r="CQ332">
        <v>11399.2</v>
      </c>
      <c r="CR332">
        <v>38</v>
      </c>
      <c r="CS332">
        <v>41.125</v>
      </c>
      <c r="CT332">
        <v>39.437</v>
      </c>
      <c r="CU332">
        <v>39.812</v>
      </c>
      <c r="CV332">
        <v>38.312</v>
      </c>
      <c r="CW332">
        <v>1160.17</v>
      </c>
      <c r="CX332">
        <v>39.6</v>
      </c>
      <c r="CY332">
        <v>0</v>
      </c>
      <c r="CZ332">
        <v>1604418858.5</v>
      </c>
      <c r="DA332">
        <v>0</v>
      </c>
      <c r="DB332">
        <v>2.59563461538462</v>
      </c>
      <c r="DC332">
        <v>-0.420393155795164</v>
      </c>
      <c r="DD332">
        <v>178.943589398168</v>
      </c>
      <c r="DE332">
        <v>10540.7346153846</v>
      </c>
      <c r="DF332">
        <v>15</v>
      </c>
      <c r="DG332">
        <v>1604417947.1</v>
      </c>
      <c r="DH332" t="s">
        <v>273</v>
      </c>
      <c r="DI332">
        <v>1604417940.1</v>
      </c>
      <c r="DJ332">
        <v>1604417947.1</v>
      </c>
      <c r="DK332">
        <v>1</v>
      </c>
      <c r="DL332">
        <v>-0.134</v>
      </c>
      <c r="DM332">
        <v>0.013</v>
      </c>
      <c r="DN332">
        <v>0.037</v>
      </c>
      <c r="DO332">
        <v>0.31</v>
      </c>
      <c r="DP332">
        <v>420</v>
      </c>
      <c r="DQ332">
        <v>20</v>
      </c>
      <c r="DR332">
        <v>0.08</v>
      </c>
      <c r="DS332">
        <v>0.06</v>
      </c>
      <c r="DT332">
        <v>0</v>
      </c>
      <c r="DU332">
        <v>0</v>
      </c>
      <c r="DV332" t="s">
        <v>274</v>
      </c>
      <c r="DW332">
        <v>100</v>
      </c>
      <c r="DX332">
        <v>100</v>
      </c>
      <c r="DY332">
        <v>0.15</v>
      </c>
      <c r="DZ332">
        <v>0.3266</v>
      </c>
      <c r="EA332">
        <v>-0.278027610152098</v>
      </c>
      <c r="EB332">
        <v>0.00106189765250334</v>
      </c>
      <c r="EC332">
        <v>-8.23004791133579e-07</v>
      </c>
      <c r="ED332">
        <v>1.95222372915411e-10</v>
      </c>
      <c r="EE332">
        <v>0.0605696754882689</v>
      </c>
      <c r="EF332">
        <v>0.0242991256848972</v>
      </c>
      <c r="EG332">
        <v>-0.00102667963148939</v>
      </c>
      <c r="EH332">
        <v>2.21636158600722e-05</v>
      </c>
      <c r="EI332">
        <v>2</v>
      </c>
      <c r="EJ332">
        <v>2037</v>
      </c>
      <c r="EK332">
        <v>1</v>
      </c>
      <c r="EL332">
        <v>24</v>
      </c>
      <c r="EM332">
        <v>15.3</v>
      </c>
      <c r="EN332">
        <v>15.2</v>
      </c>
      <c r="EO332">
        <v>2</v>
      </c>
      <c r="EP332">
        <v>511.344</v>
      </c>
      <c r="EQ332">
        <v>529.15</v>
      </c>
      <c r="ER332">
        <v>22.7589</v>
      </c>
      <c r="ES332">
        <v>25.3534</v>
      </c>
      <c r="ET332">
        <v>30.0002</v>
      </c>
      <c r="EU332">
        <v>25.2466</v>
      </c>
      <c r="EV332">
        <v>25.2206</v>
      </c>
      <c r="EW332">
        <v>44.3596</v>
      </c>
      <c r="EX332">
        <v>26.5734</v>
      </c>
      <c r="EY332">
        <v>100</v>
      </c>
      <c r="EZ332">
        <v>22.7529</v>
      </c>
      <c r="FA332">
        <v>1066.84</v>
      </c>
      <c r="FB332">
        <v>20</v>
      </c>
      <c r="FC332">
        <v>102.334</v>
      </c>
      <c r="FD332">
        <v>102.113</v>
      </c>
    </row>
    <row r="333" spans="1:160">
      <c r="A333">
        <v>317</v>
      </c>
      <c r="B333">
        <v>1604418860.6</v>
      </c>
      <c r="C333">
        <v>631.5</v>
      </c>
      <c r="D333" t="s">
        <v>905</v>
      </c>
      <c r="E333" t="s">
        <v>906</v>
      </c>
      <c r="F333">
        <v>1604418860.6</v>
      </c>
      <c r="G333">
        <f>BY333*AE333*(BU333-BV333)/(100*BN333*(1000-AE333*BU333))</f>
        <v>0</v>
      </c>
      <c r="H333">
        <f>BY333*AE333*(BT333-BS333*(1000-AE333*BV333)/(1000-AE333*BU333))/(100*BN333)</f>
        <v>0</v>
      </c>
      <c r="I333">
        <f>BS333 - IF(AE333&gt;1, H333*BN333*100.0/(AG333*CG333), 0)</f>
        <v>0</v>
      </c>
      <c r="J333">
        <f>((P333-G333/2)*I333-H333)/(P333+G333/2)</f>
        <v>0</v>
      </c>
      <c r="K333">
        <f>J333*(BZ333+CA333)/1000.0</f>
        <v>0</v>
      </c>
      <c r="L333">
        <f>(BS333 - IF(AE333&gt;1, H333*BN333*100.0/(AG333*CG333), 0))*(BZ333+CA333)/1000.0</f>
        <v>0</v>
      </c>
      <c r="M333">
        <f>2.0/((1/O333-1/N333)+SIGN(O333)*SQRT((1/O333-1/N333)*(1/O333-1/N333) + 4*BO333/((BO333+1)*(BO333+1))*(2*1/O333*1/N333-1/N333*1/N333)))</f>
        <v>0</v>
      </c>
      <c r="N333">
        <f>IF(LEFT(BP333,1)&lt;&gt;"0",IF(LEFT(BP333,1)="1",3.0,BQ333),$D$5+$E$5*(CG333*BZ333/($K$5*1000))+$F$5*(CG333*BZ333/($K$5*1000))*MAX(MIN(BN333,$J$5),$I$5)*MAX(MIN(BN333,$J$5),$I$5)+$G$5*MAX(MIN(BN333,$J$5),$I$5)*(CG333*BZ333/($K$5*1000))+$H$5*(CG333*BZ333/($K$5*1000))*(CG333*BZ333/($K$5*1000)))</f>
        <v>0</v>
      </c>
      <c r="O333">
        <f>G333*(1000-(1000*0.61365*exp(17.502*S333/(240.97+S333))/(BZ333+CA333)+BU333)/2)/(1000*0.61365*exp(17.502*S333/(240.97+S333))/(BZ333+CA333)-BU333)</f>
        <v>0</v>
      </c>
      <c r="P333">
        <f>1/((BO333+1)/(M333/1.6)+1/(N333/1.37)) + BO333/((BO333+1)/(M333/1.6) + BO333/(N333/1.37))</f>
        <v>0</v>
      </c>
      <c r="Q333">
        <f>(BK333*BM333)</f>
        <v>0</v>
      </c>
      <c r="R333">
        <f>(CB333+(Q333+2*0.95*5.67E-8*(((CB333+$B$7)+273)^4-(CB333+273)^4)-44100*G333)/(1.84*29.3*N333+8*0.95*5.67E-8*(CB333+273)^3))</f>
        <v>0</v>
      </c>
      <c r="S333">
        <f>($C$7*CC333+$D$7*CD333+$E$7*R333)</f>
        <v>0</v>
      </c>
      <c r="T333">
        <f>0.61365*exp(17.502*S333/(240.97+S333))</f>
        <v>0</v>
      </c>
      <c r="U333">
        <f>(V333/W333*100)</f>
        <v>0</v>
      </c>
      <c r="V333">
        <f>BU333*(BZ333+CA333)/1000</f>
        <v>0</v>
      </c>
      <c r="W333">
        <f>0.61365*exp(17.502*CB333/(240.97+CB333))</f>
        <v>0</v>
      </c>
      <c r="X333">
        <f>(T333-BU333*(BZ333+CA333)/1000)</f>
        <v>0</v>
      </c>
      <c r="Y333">
        <f>(-G333*44100)</f>
        <v>0</v>
      </c>
      <c r="Z333">
        <f>2*29.3*N333*0.92*(CB333-S333)</f>
        <v>0</v>
      </c>
      <c r="AA333">
        <f>2*0.95*5.67E-8*(((CB333+$B$7)+273)^4-(S333+273)^4)</f>
        <v>0</v>
      </c>
      <c r="AB333">
        <f>Q333+AA333+Y333+Z333</f>
        <v>0</v>
      </c>
      <c r="AC333">
        <v>0</v>
      </c>
      <c r="AD333">
        <v>0</v>
      </c>
      <c r="AE333">
        <f>IF(AC333*$H$13&gt;=AG333,1.0,(AG333/(AG333-AC333*$H$13)))</f>
        <v>0</v>
      </c>
      <c r="AF333">
        <f>(AE333-1)*100</f>
        <v>0</v>
      </c>
      <c r="AG333">
        <f>MAX(0,($B$13+$C$13*CG333)/(1+$D$13*CG333)*BZ333/(CB333+273)*$E$13)</f>
        <v>0</v>
      </c>
      <c r="AH333" t="s">
        <v>271</v>
      </c>
      <c r="AI333" t="s">
        <v>271</v>
      </c>
      <c r="AJ333">
        <v>0</v>
      </c>
      <c r="AK333">
        <v>0</v>
      </c>
      <c r="AL333">
        <f>AK333-AJ333</f>
        <v>0</v>
      </c>
      <c r="AM333">
        <f>AL333/AK333</f>
        <v>0</v>
      </c>
      <c r="AN333">
        <v>0</v>
      </c>
      <c r="AO333" t="s">
        <v>271</v>
      </c>
      <c r="AP333" t="s">
        <v>271</v>
      </c>
      <c r="AQ333">
        <v>0</v>
      </c>
      <c r="AR333">
        <v>0</v>
      </c>
      <c r="AS333">
        <f>1-AQ333/AR333</f>
        <v>0</v>
      </c>
      <c r="AT333">
        <v>0.5</v>
      </c>
      <c r="AU333">
        <f>BK333</f>
        <v>0</v>
      </c>
      <c r="AV333">
        <f>H333</f>
        <v>0</v>
      </c>
      <c r="AW333">
        <f>AS333*AT333*AU333</f>
        <v>0</v>
      </c>
      <c r="AX333">
        <f>BC333/AR333</f>
        <v>0</v>
      </c>
      <c r="AY333">
        <f>(AV333-AN333)/AU333</f>
        <v>0</v>
      </c>
      <c r="AZ333">
        <f>(AK333-AR333)/AR333</f>
        <v>0</v>
      </c>
      <c r="BA333" t="s">
        <v>271</v>
      </c>
      <c r="BB333">
        <v>0</v>
      </c>
      <c r="BC333">
        <f>AR333-BB333</f>
        <v>0</v>
      </c>
      <c r="BD333">
        <f>(AR333-AQ333)/(AR333-BB333)</f>
        <v>0</v>
      </c>
      <c r="BE333">
        <f>(AK333-AR333)/(AK333-BB333)</f>
        <v>0</v>
      </c>
      <c r="BF333">
        <f>(AR333-AQ333)/(AR333-AJ333)</f>
        <v>0</v>
      </c>
      <c r="BG333">
        <f>(AK333-AR333)/(AK333-AJ333)</f>
        <v>0</v>
      </c>
      <c r="BH333">
        <f>(BD333*BB333/AQ333)</f>
        <v>0</v>
      </c>
      <c r="BI333">
        <f>(1-BH333)</f>
        <v>0</v>
      </c>
      <c r="BJ333">
        <f>$B$11*CH333+$C$11*CI333+$F$11*CJ333*(1-CM333)</f>
        <v>0</v>
      </c>
      <c r="BK333">
        <f>BJ333*BL333</f>
        <v>0</v>
      </c>
      <c r="BL333">
        <f>($B$11*$D$9+$C$11*$D$9+$F$11*((CW333+CO333)/MAX(CW333+CO333+CX333, 0.1)*$I$9+CX333/MAX(CW333+CO333+CX333, 0.1)*$J$9))/($B$11+$C$11+$F$11)</f>
        <v>0</v>
      </c>
      <c r="BM333">
        <f>($B$11*$K$9+$C$11*$K$9+$F$11*((CW333+CO333)/MAX(CW333+CO333+CX333, 0.1)*$P$9+CX333/MAX(CW333+CO333+CX333, 0.1)*$Q$9))/($B$11+$C$11+$F$11)</f>
        <v>0</v>
      </c>
      <c r="BN333">
        <v>6</v>
      </c>
      <c r="BO333">
        <v>0.5</v>
      </c>
      <c r="BP333" t="s">
        <v>272</v>
      </c>
      <c r="BQ333">
        <v>2</v>
      </c>
      <c r="BR333">
        <v>1604418860.6</v>
      </c>
      <c r="BS333">
        <v>1005.19</v>
      </c>
      <c r="BT333">
        <v>1059.97</v>
      </c>
      <c r="BU333">
        <v>21.6354</v>
      </c>
      <c r="BV333">
        <v>19.9763</v>
      </c>
      <c r="BW333">
        <v>1005.03</v>
      </c>
      <c r="BX333">
        <v>21.3088</v>
      </c>
      <c r="BY333">
        <v>499.97</v>
      </c>
      <c r="BZ333">
        <v>100.523</v>
      </c>
      <c r="CA333">
        <v>0.100029</v>
      </c>
      <c r="CB333">
        <v>25.1627</v>
      </c>
      <c r="CC333">
        <v>25.0017</v>
      </c>
      <c r="CD333">
        <v>999.9</v>
      </c>
      <c r="CE333">
        <v>0</v>
      </c>
      <c r="CF333">
        <v>0</v>
      </c>
      <c r="CG333">
        <v>10003.8</v>
      </c>
      <c r="CH333">
        <v>0</v>
      </c>
      <c r="CI333">
        <v>1.06395</v>
      </c>
      <c r="CJ333">
        <v>1200.08</v>
      </c>
      <c r="CK333">
        <v>0.967003</v>
      </c>
      <c r="CL333">
        <v>0.0329973</v>
      </c>
      <c r="CM333">
        <v>0</v>
      </c>
      <c r="CN333">
        <v>2.3236</v>
      </c>
      <c r="CO333">
        <v>0</v>
      </c>
      <c r="CP333">
        <v>10569.5</v>
      </c>
      <c r="CQ333">
        <v>11402.2</v>
      </c>
      <c r="CR333">
        <v>38</v>
      </c>
      <c r="CS333">
        <v>41.125</v>
      </c>
      <c r="CT333">
        <v>39.437</v>
      </c>
      <c r="CU333">
        <v>39.812</v>
      </c>
      <c r="CV333">
        <v>38.312</v>
      </c>
      <c r="CW333">
        <v>1160.48</v>
      </c>
      <c r="CX333">
        <v>39.6</v>
      </c>
      <c r="CY333">
        <v>0</v>
      </c>
      <c r="CZ333">
        <v>1604418860.3</v>
      </c>
      <c r="DA333">
        <v>0</v>
      </c>
      <c r="DB333">
        <v>2.595516</v>
      </c>
      <c r="DC333">
        <v>-0.55722307542295</v>
      </c>
      <c r="DD333">
        <v>179.784615561873</v>
      </c>
      <c r="DE333">
        <v>10547.16</v>
      </c>
      <c r="DF333">
        <v>15</v>
      </c>
      <c r="DG333">
        <v>1604417947.1</v>
      </c>
      <c r="DH333" t="s">
        <v>273</v>
      </c>
      <c r="DI333">
        <v>1604417940.1</v>
      </c>
      <c r="DJ333">
        <v>1604417947.1</v>
      </c>
      <c r="DK333">
        <v>1</v>
      </c>
      <c r="DL333">
        <v>-0.134</v>
      </c>
      <c r="DM333">
        <v>0.013</v>
      </c>
      <c r="DN333">
        <v>0.037</v>
      </c>
      <c r="DO333">
        <v>0.31</v>
      </c>
      <c r="DP333">
        <v>420</v>
      </c>
      <c r="DQ333">
        <v>20</v>
      </c>
      <c r="DR333">
        <v>0.08</v>
      </c>
      <c r="DS333">
        <v>0.06</v>
      </c>
      <c r="DT333">
        <v>0</v>
      </c>
      <c r="DU333">
        <v>0</v>
      </c>
      <c r="DV333" t="s">
        <v>274</v>
      </c>
      <c r="DW333">
        <v>100</v>
      </c>
      <c r="DX333">
        <v>100</v>
      </c>
      <c r="DY333">
        <v>0.16</v>
      </c>
      <c r="DZ333">
        <v>0.3266</v>
      </c>
      <c r="EA333">
        <v>-0.278027610152098</v>
      </c>
      <c r="EB333">
        <v>0.00106189765250334</v>
      </c>
      <c r="EC333">
        <v>-8.23004791133579e-07</v>
      </c>
      <c r="ED333">
        <v>1.95222372915411e-10</v>
      </c>
      <c r="EE333">
        <v>0.0605696754882689</v>
      </c>
      <c r="EF333">
        <v>0.0242991256848972</v>
      </c>
      <c r="EG333">
        <v>-0.00102667963148939</v>
      </c>
      <c r="EH333">
        <v>2.21636158600722e-05</v>
      </c>
      <c r="EI333">
        <v>2</v>
      </c>
      <c r="EJ333">
        <v>2037</v>
      </c>
      <c r="EK333">
        <v>1</v>
      </c>
      <c r="EL333">
        <v>24</v>
      </c>
      <c r="EM333">
        <v>15.3</v>
      </c>
      <c r="EN333">
        <v>15.2</v>
      </c>
      <c r="EO333">
        <v>2</v>
      </c>
      <c r="EP333">
        <v>511.358</v>
      </c>
      <c r="EQ333">
        <v>529.128</v>
      </c>
      <c r="ER333">
        <v>22.756</v>
      </c>
      <c r="ES333">
        <v>25.3534</v>
      </c>
      <c r="ET333">
        <v>30.0001</v>
      </c>
      <c r="EU333">
        <v>25.2466</v>
      </c>
      <c r="EV333">
        <v>25.2203</v>
      </c>
      <c r="EW333">
        <v>44.4821</v>
      </c>
      <c r="EX333">
        <v>26.5734</v>
      </c>
      <c r="EY333">
        <v>100</v>
      </c>
      <c r="EZ333">
        <v>22.7529</v>
      </c>
      <c r="FA333">
        <v>1071.88</v>
      </c>
      <c r="FB333">
        <v>20</v>
      </c>
      <c r="FC333">
        <v>102.334</v>
      </c>
      <c r="FD333">
        <v>102.113</v>
      </c>
    </row>
    <row r="334" spans="1:160">
      <c r="A334">
        <v>318</v>
      </c>
      <c r="B334">
        <v>1604418862.6</v>
      </c>
      <c r="C334">
        <v>633.5</v>
      </c>
      <c r="D334" t="s">
        <v>907</v>
      </c>
      <c r="E334" t="s">
        <v>908</v>
      </c>
      <c r="F334">
        <v>1604418862.6</v>
      </c>
      <c r="G334">
        <f>BY334*AE334*(BU334-BV334)/(100*BN334*(1000-AE334*BU334))</f>
        <v>0</v>
      </c>
      <c r="H334">
        <f>BY334*AE334*(BT334-BS334*(1000-AE334*BV334)/(1000-AE334*BU334))/(100*BN334)</f>
        <v>0</v>
      </c>
      <c r="I334">
        <f>BS334 - IF(AE334&gt;1, H334*BN334*100.0/(AG334*CG334), 0)</f>
        <v>0</v>
      </c>
      <c r="J334">
        <f>((P334-G334/2)*I334-H334)/(P334+G334/2)</f>
        <v>0</v>
      </c>
      <c r="K334">
        <f>J334*(BZ334+CA334)/1000.0</f>
        <v>0</v>
      </c>
      <c r="L334">
        <f>(BS334 - IF(AE334&gt;1, H334*BN334*100.0/(AG334*CG334), 0))*(BZ334+CA334)/1000.0</f>
        <v>0</v>
      </c>
      <c r="M334">
        <f>2.0/((1/O334-1/N334)+SIGN(O334)*SQRT((1/O334-1/N334)*(1/O334-1/N334) + 4*BO334/((BO334+1)*(BO334+1))*(2*1/O334*1/N334-1/N334*1/N334)))</f>
        <v>0</v>
      </c>
      <c r="N334">
        <f>IF(LEFT(BP334,1)&lt;&gt;"0",IF(LEFT(BP334,1)="1",3.0,BQ334),$D$5+$E$5*(CG334*BZ334/($K$5*1000))+$F$5*(CG334*BZ334/($K$5*1000))*MAX(MIN(BN334,$J$5),$I$5)*MAX(MIN(BN334,$J$5),$I$5)+$G$5*MAX(MIN(BN334,$J$5),$I$5)*(CG334*BZ334/($K$5*1000))+$H$5*(CG334*BZ334/($K$5*1000))*(CG334*BZ334/($K$5*1000)))</f>
        <v>0</v>
      </c>
      <c r="O334">
        <f>G334*(1000-(1000*0.61365*exp(17.502*S334/(240.97+S334))/(BZ334+CA334)+BU334)/2)/(1000*0.61365*exp(17.502*S334/(240.97+S334))/(BZ334+CA334)-BU334)</f>
        <v>0</v>
      </c>
      <c r="P334">
        <f>1/((BO334+1)/(M334/1.6)+1/(N334/1.37)) + BO334/((BO334+1)/(M334/1.6) + BO334/(N334/1.37))</f>
        <v>0</v>
      </c>
      <c r="Q334">
        <f>(BK334*BM334)</f>
        <v>0</v>
      </c>
      <c r="R334">
        <f>(CB334+(Q334+2*0.95*5.67E-8*(((CB334+$B$7)+273)^4-(CB334+273)^4)-44100*G334)/(1.84*29.3*N334+8*0.95*5.67E-8*(CB334+273)^3))</f>
        <v>0</v>
      </c>
      <c r="S334">
        <f>($C$7*CC334+$D$7*CD334+$E$7*R334)</f>
        <v>0</v>
      </c>
      <c r="T334">
        <f>0.61365*exp(17.502*S334/(240.97+S334))</f>
        <v>0</v>
      </c>
      <c r="U334">
        <f>(V334/W334*100)</f>
        <v>0</v>
      </c>
      <c r="V334">
        <f>BU334*(BZ334+CA334)/1000</f>
        <v>0</v>
      </c>
      <c r="W334">
        <f>0.61365*exp(17.502*CB334/(240.97+CB334))</f>
        <v>0</v>
      </c>
      <c r="X334">
        <f>(T334-BU334*(BZ334+CA334)/1000)</f>
        <v>0</v>
      </c>
      <c r="Y334">
        <f>(-G334*44100)</f>
        <v>0</v>
      </c>
      <c r="Z334">
        <f>2*29.3*N334*0.92*(CB334-S334)</f>
        <v>0</v>
      </c>
      <c r="AA334">
        <f>2*0.95*5.67E-8*(((CB334+$B$7)+273)^4-(S334+273)^4)</f>
        <v>0</v>
      </c>
      <c r="AB334">
        <f>Q334+AA334+Y334+Z334</f>
        <v>0</v>
      </c>
      <c r="AC334">
        <v>0</v>
      </c>
      <c r="AD334">
        <v>0</v>
      </c>
      <c r="AE334">
        <f>IF(AC334*$H$13&gt;=AG334,1.0,(AG334/(AG334-AC334*$H$13)))</f>
        <v>0</v>
      </c>
      <c r="AF334">
        <f>(AE334-1)*100</f>
        <v>0</v>
      </c>
      <c r="AG334">
        <f>MAX(0,($B$13+$C$13*CG334)/(1+$D$13*CG334)*BZ334/(CB334+273)*$E$13)</f>
        <v>0</v>
      </c>
      <c r="AH334" t="s">
        <v>271</v>
      </c>
      <c r="AI334" t="s">
        <v>271</v>
      </c>
      <c r="AJ334">
        <v>0</v>
      </c>
      <c r="AK334">
        <v>0</v>
      </c>
      <c r="AL334">
        <f>AK334-AJ334</f>
        <v>0</v>
      </c>
      <c r="AM334">
        <f>AL334/AK334</f>
        <v>0</v>
      </c>
      <c r="AN334">
        <v>0</v>
      </c>
      <c r="AO334" t="s">
        <v>271</v>
      </c>
      <c r="AP334" t="s">
        <v>271</v>
      </c>
      <c r="AQ334">
        <v>0</v>
      </c>
      <c r="AR334">
        <v>0</v>
      </c>
      <c r="AS334">
        <f>1-AQ334/AR334</f>
        <v>0</v>
      </c>
      <c r="AT334">
        <v>0.5</v>
      </c>
      <c r="AU334">
        <f>BK334</f>
        <v>0</v>
      </c>
      <c r="AV334">
        <f>H334</f>
        <v>0</v>
      </c>
      <c r="AW334">
        <f>AS334*AT334*AU334</f>
        <v>0</v>
      </c>
      <c r="AX334">
        <f>BC334/AR334</f>
        <v>0</v>
      </c>
      <c r="AY334">
        <f>(AV334-AN334)/AU334</f>
        <v>0</v>
      </c>
      <c r="AZ334">
        <f>(AK334-AR334)/AR334</f>
        <v>0</v>
      </c>
      <c r="BA334" t="s">
        <v>271</v>
      </c>
      <c r="BB334">
        <v>0</v>
      </c>
      <c r="BC334">
        <f>AR334-BB334</f>
        <v>0</v>
      </c>
      <c r="BD334">
        <f>(AR334-AQ334)/(AR334-BB334)</f>
        <v>0</v>
      </c>
      <c r="BE334">
        <f>(AK334-AR334)/(AK334-BB334)</f>
        <v>0</v>
      </c>
      <c r="BF334">
        <f>(AR334-AQ334)/(AR334-AJ334)</f>
        <v>0</v>
      </c>
      <c r="BG334">
        <f>(AK334-AR334)/(AK334-AJ334)</f>
        <v>0</v>
      </c>
      <c r="BH334">
        <f>(BD334*BB334/AQ334)</f>
        <v>0</v>
      </c>
      <c r="BI334">
        <f>(1-BH334)</f>
        <v>0</v>
      </c>
      <c r="BJ334">
        <f>$B$11*CH334+$C$11*CI334+$F$11*CJ334*(1-CM334)</f>
        <v>0</v>
      </c>
      <c r="BK334">
        <f>BJ334*BL334</f>
        <v>0</v>
      </c>
      <c r="BL334">
        <f>($B$11*$D$9+$C$11*$D$9+$F$11*((CW334+CO334)/MAX(CW334+CO334+CX334, 0.1)*$I$9+CX334/MAX(CW334+CO334+CX334, 0.1)*$J$9))/($B$11+$C$11+$F$11)</f>
        <v>0</v>
      </c>
      <c r="BM334">
        <f>($B$11*$K$9+$C$11*$K$9+$F$11*((CW334+CO334)/MAX(CW334+CO334+CX334, 0.1)*$P$9+CX334/MAX(CW334+CO334+CX334, 0.1)*$Q$9))/($B$11+$C$11+$F$11)</f>
        <v>0</v>
      </c>
      <c r="BN334">
        <v>6</v>
      </c>
      <c r="BO334">
        <v>0.5</v>
      </c>
      <c r="BP334" t="s">
        <v>272</v>
      </c>
      <c r="BQ334">
        <v>2</v>
      </c>
      <c r="BR334">
        <v>1604418862.6</v>
      </c>
      <c r="BS334">
        <v>1008.46</v>
      </c>
      <c r="BT334">
        <v>1063.19</v>
      </c>
      <c r="BU334">
        <v>21.6351</v>
      </c>
      <c r="BV334">
        <v>19.9757</v>
      </c>
      <c r="BW334">
        <v>1008.31</v>
      </c>
      <c r="BX334">
        <v>21.3085</v>
      </c>
      <c r="BY334">
        <v>500.09</v>
      </c>
      <c r="BZ334">
        <v>100.524</v>
      </c>
      <c r="CA334">
        <v>0.100199</v>
      </c>
      <c r="CB334">
        <v>25.1616</v>
      </c>
      <c r="CC334">
        <v>25.0005</v>
      </c>
      <c r="CD334">
        <v>999.9</v>
      </c>
      <c r="CE334">
        <v>0</v>
      </c>
      <c r="CF334">
        <v>0</v>
      </c>
      <c r="CG334">
        <v>10014.4</v>
      </c>
      <c r="CH334">
        <v>0</v>
      </c>
      <c r="CI334">
        <v>1.06395</v>
      </c>
      <c r="CJ334">
        <v>1200.08</v>
      </c>
      <c r="CK334">
        <v>0.967003</v>
      </c>
      <c r="CL334">
        <v>0.0329973</v>
      </c>
      <c r="CM334">
        <v>0</v>
      </c>
      <c r="CN334">
        <v>2.4517</v>
      </c>
      <c r="CO334">
        <v>0</v>
      </c>
      <c r="CP334">
        <v>10575.7</v>
      </c>
      <c r="CQ334">
        <v>11402.1</v>
      </c>
      <c r="CR334">
        <v>38</v>
      </c>
      <c r="CS334">
        <v>41.125</v>
      </c>
      <c r="CT334">
        <v>39.437</v>
      </c>
      <c r="CU334">
        <v>39.812</v>
      </c>
      <c r="CV334">
        <v>38.312</v>
      </c>
      <c r="CW334">
        <v>1160.48</v>
      </c>
      <c r="CX334">
        <v>39.6</v>
      </c>
      <c r="CY334">
        <v>0</v>
      </c>
      <c r="CZ334">
        <v>1604418862.7</v>
      </c>
      <c r="DA334">
        <v>0</v>
      </c>
      <c r="DB334">
        <v>2.590048</v>
      </c>
      <c r="DC334">
        <v>-0.85714615516174</v>
      </c>
      <c r="DD334">
        <v>178.084615276426</v>
      </c>
      <c r="DE334">
        <v>10554.212</v>
      </c>
      <c r="DF334">
        <v>15</v>
      </c>
      <c r="DG334">
        <v>1604417947.1</v>
      </c>
      <c r="DH334" t="s">
        <v>273</v>
      </c>
      <c r="DI334">
        <v>1604417940.1</v>
      </c>
      <c r="DJ334">
        <v>1604417947.1</v>
      </c>
      <c r="DK334">
        <v>1</v>
      </c>
      <c r="DL334">
        <v>-0.134</v>
      </c>
      <c r="DM334">
        <v>0.013</v>
      </c>
      <c r="DN334">
        <v>0.037</v>
      </c>
      <c r="DO334">
        <v>0.31</v>
      </c>
      <c r="DP334">
        <v>420</v>
      </c>
      <c r="DQ334">
        <v>20</v>
      </c>
      <c r="DR334">
        <v>0.08</v>
      </c>
      <c r="DS334">
        <v>0.06</v>
      </c>
      <c r="DT334">
        <v>0</v>
      </c>
      <c r="DU334">
        <v>0</v>
      </c>
      <c r="DV334" t="s">
        <v>274</v>
      </c>
      <c r="DW334">
        <v>100</v>
      </c>
      <c r="DX334">
        <v>100</v>
      </c>
      <c r="DY334">
        <v>0.15</v>
      </c>
      <c r="DZ334">
        <v>0.3266</v>
      </c>
      <c r="EA334">
        <v>-0.278027610152098</v>
      </c>
      <c r="EB334">
        <v>0.00106189765250334</v>
      </c>
      <c r="EC334">
        <v>-8.23004791133579e-07</v>
      </c>
      <c r="ED334">
        <v>1.95222372915411e-10</v>
      </c>
      <c r="EE334">
        <v>0.0605696754882689</v>
      </c>
      <c r="EF334">
        <v>0.0242991256848972</v>
      </c>
      <c r="EG334">
        <v>-0.00102667963148939</v>
      </c>
      <c r="EH334">
        <v>2.21636158600722e-05</v>
      </c>
      <c r="EI334">
        <v>2</v>
      </c>
      <c r="EJ334">
        <v>2037</v>
      </c>
      <c r="EK334">
        <v>1</v>
      </c>
      <c r="EL334">
        <v>24</v>
      </c>
      <c r="EM334">
        <v>15.4</v>
      </c>
      <c r="EN334">
        <v>15.3</v>
      </c>
      <c r="EO334">
        <v>2</v>
      </c>
      <c r="EP334">
        <v>511.487</v>
      </c>
      <c r="EQ334">
        <v>528.988</v>
      </c>
      <c r="ER334">
        <v>22.753</v>
      </c>
      <c r="ES334">
        <v>25.3534</v>
      </c>
      <c r="ET334">
        <v>30.0001</v>
      </c>
      <c r="EU334">
        <v>25.2466</v>
      </c>
      <c r="EV334">
        <v>25.2198</v>
      </c>
      <c r="EW334">
        <v>44.5775</v>
      </c>
      <c r="EX334">
        <v>26.5734</v>
      </c>
      <c r="EY334">
        <v>100</v>
      </c>
      <c r="EZ334">
        <v>22.7529</v>
      </c>
      <c r="FA334">
        <v>1071.88</v>
      </c>
      <c r="FB334">
        <v>20</v>
      </c>
      <c r="FC334">
        <v>102.334</v>
      </c>
      <c r="FD334">
        <v>102.113</v>
      </c>
    </row>
    <row r="335" spans="1:160">
      <c r="A335">
        <v>319</v>
      </c>
      <c r="B335">
        <v>1604418864.6</v>
      </c>
      <c r="C335">
        <v>635.5</v>
      </c>
      <c r="D335" t="s">
        <v>909</v>
      </c>
      <c r="E335" t="s">
        <v>910</v>
      </c>
      <c r="F335">
        <v>1604418864.6</v>
      </c>
      <c r="G335">
        <f>BY335*AE335*(BU335-BV335)/(100*BN335*(1000-AE335*BU335))</f>
        <v>0</v>
      </c>
      <c r="H335">
        <f>BY335*AE335*(BT335-BS335*(1000-AE335*BV335)/(1000-AE335*BU335))/(100*BN335)</f>
        <v>0</v>
      </c>
      <c r="I335">
        <f>BS335 - IF(AE335&gt;1, H335*BN335*100.0/(AG335*CG335), 0)</f>
        <v>0</v>
      </c>
      <c r="J335">
        <f>((P335-G335/2)*I335-H335)/(P335+G335/2)</f>
        <v>0</v>
      </c>
      <c r="K335">
        <f>J335*(BZ335+CA335)/1000.0</f>
        <v>0</v>
      </c>
      <c r="L335">
        <f>(BS335 - IF(AE335&gt;1, H335*BN335*100.0/(AG335*CG335), 0))*(BZ335+CA335)/1000.0</f>
        <v>0</v>
      </c>
      <c r="M335">
        <f>2.0/((1/O335-1/N335)+SIGN(O335)*SQRT((1/O335-1/N335)*(1/O335-1/N335) + 4*BO335/((BO335+1)*(BO335+1))*(2*1/O335*1/N335-1/N335*1/N335)))</f>
        <v>0</v>
      </c>
      <c r="N335">
        <f>IF(LEFT(BP335,1)&lt;&gt;"0",IF(LEFT(BP335,1)="1",3.0,BQ335),$D$5+$E$5*(CG335*BZ335/($K$5*1000))+$F$5*(CG335*BZ335/($K$5*1000))*MAX(MIN(BN335,$J$5),$I$5)*MAX(MIN(BN335,$J$5),$I$5)+$G$5*MAX(MIN(BN335,$J$5),$I$5)*(CG335*BZ335/($K$5*1000))+$H$5*(CG335*BZ335/($K$5*1000))*(CG335*BZ335/($K$5*1000)))</f>
        <v>0</v>
      </c>
      <c r="O335">
        <f>G335*(1000-(1000*0.61365*exp(17.502*S335/(240.97+S335))/(BZ335+CA335)+BU335)/2)/(1000*0.61365*exp(17.502*S335/(240.97+S335))/(BZ335+CA335)-BU335)</f>
        <v>0</v>
      </c>
      <c r="P335">
        <f>1/((BO335+1)/(M335/1.6)+1/(N335/1.37)) + BO335/((BO335+1)/(M335/1.6) + BO335/(N335/1.37))</f>
        <v>0</v>
      </c>
      <c r="Q335">
        <f>(BK335*BM335)</f>
        <v>0</v>
      </c>
      <c r="R335">
        <f>(CB335+(Q335+2*0.95*5.67E-8*(((CB335+$B$7)+273)^4-(CB335+273)^4)-44100*G335)/(1.84*29.3*N335+8*0.95*5.67E-8*(CB335+273)^3))</f>
        <v>0</v>
      </c>
      <c r="S335">
        <f>($C$7*CC335+$D$7*CD335+$E$7*R335)</f>
        <v>0</v>
      </c>
      <c r="T335">
        <f>0.61365*exp(17.502*S335/(240.97+S335))</f>
        <v>0</v>
      </c>
      <c r="U335">
        <f>(V335/W335*100)</f>
        <v>0</v>
      </c>
      <c r="V335">
        <f>BU335*(BZ335+CA335)/1000</f>
        <v>0</v>
      </c>
      <c r="W335">
        <f>0.61365*exp(17.502*CB335/(240.97+CB335))</f>
        <v>0</v>
      </c>
      <c r="X335">
        <f>(T335-BU335*(BZ335+CA335)/1000)</f>
        <v>0</v>
      </c>
      <c r="Y335">
        <f>(-G335*44100)</f>
        <v>0</v>
      </c>
      <c r="Z335">
        <f>2*29.3*N335*0.92*(CB335-S335)</f>
        <v>0</v>
      </c>
      <c r="AA335">
        <f>2*0.95*5.67E-8*(((CB335+$B$7)+273)^4-(S335+273)^4)</f>
        <v>0</v>
      </c>
      <c r="AB335">
        <f>Q335+AA335+Y335+Z335</f>
        <v>0</v>
      </c>
      <c r="AC335">
        <v>0</v>
      </c>
      <c r="AD335">
        <v>0</v>
      </c>
      <c r="AE335">
        <f>IF(AC335*$H$13&gt;=AG335,1.0,(AG335/(AG335-AC335*$H$13)))</f>
        <v>0</v>
      </c>
      <c r="AF335">
        <f>(AE335-1)*100</f>
        <v>0</v>
      </c>
      <c r="AG335">
        <f>MAX(0,($B$13+$C$13*CG335)/(1+$D$13*CG335)*BZ335/(CB335+273)*$E$13)</f>
        <v>0</v>
      </c>
      <c r="AH335" t="s">
        <v>271</v>
      </c>
      <c r="AI335" t="s">
        <v>271</v>
      </c>
      <c r="AJ335">
        <v>0</v>
      </c>
      <c r="AK335">
        <v>0</v>
      </c>
      <c r="AL335">
        <f>AK335-AJ335</f>
        <v>0</v>
      </c>
      <c r="AM335">
        <f>AL335/AK335</f>
        <v>0</v>
      </c>
      <c r="AN335">
        <v>0</v>
      </c>
      <c r="AO335" t="s">
        <v>271</v>
      </c>
      <c r="AP335" t="s">
        <v>271</v>
      </c>
      <c r="AQ335">
        <v>0</v>
      </c>
      <c r="AR335">
        <v>0</v>
      </c>
      <c r="AS335">
        <f>1-AQ335/AR335</f>
        <v>0</v>
      </c>
      <c r="AT335">
        <v>0.5</v>
      </c>
      <c r="AU335">
        <f>BK335</f>
        <v>0</v>
      </c>
      <c r="AV335">
        <f>H335</f>
        <v>0</v>
      </c>
      <c r="AW335">
        <f>AS335*AT335*AU335</f>
        <v>0</v>
      </c>
      <c r="AX335">
        <f>BC335/AR335</f>
        <v>0</v>
      </c>
      <c r="AY335">
        <f>(AV335-AN335)/AU335</f>
        <v>0</v>
      </c>
      <c r="AZ335">
        <f>(AK335-AR335)/AR335</f>
        <v>0</v>
      </c>
      <c r="BA335" t="s">
        <v>271</v>
      </c>
      <c r="BB335">
        <v>0</v>
      </c>
      <c r="BC335">
        <f>AR335-BB335</f>
        <v>0</v>
      </c>
      <c r="BD335">
        <f>(AR335-AQ335)/(AR335-BB335)</f>
        <v>0</v>
      </c>
      <c r="BE335">
        <f>(AK335-AR335)/(AK335-BB335)</f>
        <v>0</v>
      </c>
      <c r="BF335">
        <f>(AR335-AQ335)/(AR335-AJ335)</f>
        <v>0</v>
      </c>
      <c r="BG335">
        <f>(AK335-AR335)/(AK335-AJ335)</f>
        <v>0</v>
      </c>
      <c r="BH335">
        <f>(BD335*BB335/AQ335)</f>
        <v>0</v>
      </c>
      <c r="BI335">
        <f>(1-BH335)</f>
        <v>0</v>
      </c>
      <c r="BJ335">
        <f>$B$11*CH335+$C$11*CI335+$F$11*CJ335*(1-CM335)</f>
        <v>0</v>
      </c>
      <c r="BK335">
        <f>BJ335*BL335</f>
        <v>0</v>
      </c>
      <c r="BL335">
        <f>($B$11*$D$9+$C$11*$D$9+$F$11*((CW335+CO335)/MAX(CW335+CO335+CX335, 0.1)*$I$9+CX335/MAX(CW335+CO335+CX335, 0.1)*$J$9))/($B$11+$C$11+$F$11)</f>
        <v>0</v>
      </c>
      <c r="BM335">
        <f>($B$11*$K$9+$C$11*$K$9+$F$11*((CW335+CO335)/MAX(CW335+CO335+CX335, 0.1)*$P$9+CX335/MAX(CW335+CO335+CX335, 0.1)*$Q$9))/($B$11+$C$11+$F$11)</f>
        <v>0</v>
      </c>
      <c r="BN335">
        <v>6</v>
      </c>
      <c r="BO335">
        <v>0.5</v>
      </c>
      <c r="BP335" t="s">
        <v>272</v>
      </c>
      <c r="BQ335">
        <v>2</v>
      </c>
      <c r="BR335">
        <v>1604418864.6</v>
      </c>
      <c r="BS335">
        <v>1011.68</v>
      </c>
      <c r="BT335">
        <v>1066.62</v>
      </c>
      <c r="BU335">
        <v>21.6375</v>
      </c>
      <c r="BV335">
        <v>19.9742</v>
      </c>
      <c r="BW335">
        <v>1011.52</v>
      </c>
      <c r="BX335">
        <v>21.3108</v>
      </c>
      <c r="BY335">
        <v>500.05</v>
      </c>
      <c r="BZ335">
        <v>100.525</v>
      </c>
      <c r="CA335">
        <v>0.0998596</v>
      </c>
      <c r="CB335">
        <v>25.1596</v>
      </c>
      <c r="CC335">
        <v>24.9994</v>
      </c>
      <c r="CD335">
        <v>999.9</v>
      </c>
      <c r="CE335">
        <v>0</v>
      </c>
      <c r="CF335">
        <v>0</v>
      </c>
      <c r="CG335">
        <v>10029.4</v>
      </c>
      <c r="CH335">
        <v>0</v>
      </c>
      <c r="CI335">
        <v>1.06395</v>
      </c>
      <c r="CJ335">
        <v>1200.07</v>
      </c>
      <c r="CK335">
        <v>0.966994</v>
      </c>
      <c r="CL335">
        <v>0.0330056</v>
      </c>
      <c r="CM335">
        <v>0</v>
      </c>
      <c r="CN335">
        <v>2.7065</v>
      </c>
      <c r="CO335">
        <v>0</v>
      </c>
      <c r="CP335">
        <v>10581</v>
      </c>
      <c r="CQ335">
        <v>11402</v>
      </c>
      <c r="CR335">
        <v>38</v>
      </c>
      <c r="CS335">
        <v>41.125</v>
      </c>
      <c r="CT335">
        <v>39.437</v>
      </c>
      <c r="CU335">
        <v>39.812</v>
      </c>
      <c r="CV335">
        <v>38.312</v>
      </c>
      <c r="CW335">
        <v>1160.46</v>
      </c>
      <c r="CX335">
        <v>39.61</v>
      </c>
      <c r="CY335">
        <v>0</v>
      </c>
      <c r="CZ335">
        <v>1604418864.5</v>
      </c>
      <c r="DA335">
        <v>0</v>
      </c>
      <c r="DB335">
        <v>2.60591923076923</v>
      </c>
      <c r="DC335">
        <v>-0.211189741786213</v>
      </c>
      <c r="DD335">
        <v>173.329914141054</v>
      </c>
      <c r="DE335">
        <v>10558.5961538462</v>
      </c>
      <c r="DF335">
        <v>15</v>
      </c>
      <c r="DG335">
        <v>1604417947.1</v>
      </c>
      <c r="DH335" t="s">
        <v>273</v>
      </c>
      <c r="DI335">
        <v>1604417940.1</v>
      </c>
      <c r="DJ335">
        <v>1604417947.1</v>
      </c>
      <c r="DK335">
        <v>1</v>
      </c>
      <c r="DL335">
        <v>-0.134</v>
      </c>
      <c r="DM335">
        <v>0.013</v>
      </c>
      <c r="DN335">
        <v>0.037</v>
      </c>
      <c r="DO335">
        <v>0.31</v>
      </c>
      <c r="DP335">
        <v>420</v>
      </c>
      <c r="DQ335">
        <v>20</v>
      </c>
      <c r="DR335">
        <v>0.08</v>
      </c>
      <c r="DS335">
        <v>0.06</v>
      </c>
      <c r="DT335">
        <v>0</v>
      </c>
      <c r="DU335">
        <v>0</v>
      </c>
      <c r="DV335" t="s">
        <v>274</v>
      </c>
      <c r="DW335">
        <v>100</v>
      </c>
      <c r="DX335">
        <v>100</v>
      </c>
      <c r="DY335">
        <v>0.16</v>
      </c>
      <c r="DZ335">
        <v>0.3267</v>
      </c>
      <c r="EA335">
        <v>-0.278027610152098</v>
      </c>
      <c r="EB335">
        <v>0.00106189765250334</v>
      </c>
      <c r="EC335">
        <v>-8.23004791133579e-07</v>
      </c>
      <c r="ED335">
        <v>1.95222372915411e-10</v>
      </c>
      <c r="EE335">
        <v>0.0605696754882689</v>
      </c>
      <c r="EF335">
        <v>0.0242991256848972</v>
      </c>
      <c r="EG335">
        <v>-0.00102667963148939</v>
      </c>
      <c r="EH335">
        <v>2.21636158600722e-05</v>
      </c>
      <c r="EI335">
        <v>2</v>
      </c>
      <c r="EJ335">
        <v>2037</v>
      </c>
      <c r="EK335">
        <v>1</v>
      </c>
      <c r="EL335">
        <v>24</v>
      </c>
      <c r="EM335">
        <v>15.4</v>
      </c>
      <c r="EN335">
        <v>15.3</v>
      </c>
      <c r="EO335">
        <v>2</v>
      </c>
      <c r="EP335">
        <v>511.43</v>
      </c>
      <c r="EQ335">
        <v>529.057</v>
      </c>
      <c r="ER335">
        <v>22.7506</v>
      </c>
      <c r="ES335">
        <v>25.3534</v>
      </c>
      <c r="ET335">
        <v>30.0001</v>
      </c>
      <c r="EU335">
        <v>25.2466</v>
      </c>
      <c r="EV335">
        <v>25.2191</v>
      </c>
      <c r="EW335">
        <v>44.7102</v>
      </c>
      <c r="EX335">
        <v>26.5734</v>
      </c>
      <c r="EY335">
        <v>100</v>
      </c>
      <c r="EZ335">
        <v>22.7502</v>
      </c>
      <c r="FA335">
        <v>1076.98</v>
      </c>
      <c r="FB335">
        <v>20</v>
      </c>
      <c r="FC335">
        <v>102.335</v>
      </c>
      <c r="FD335">
        <v>102.112</v>
      </c>
    </row>
    <row r="336" spans="1:160">
      <c r="A336">
        <v>320</v>
      </c>
      <c r="B336">
        <v>1604418866.6</v>
      </c>
      <c r="C336">
        <v>637.5</v>
      </c>
      <c r="D336" t="s">
        <v>911</v>
      </c>
      <c r="E336" t="s">
        <v>912</v>
      </c>
      <c r="F336">
        <v>1604418866.6</v>
      </c>
      <c r="G336">
        <f>BY336*AE336*(BU336-BV336)/(100*BN336*(1000-AE336*BU336))</f>
        <v>0</v>
      </c>
      <c r="H336">
        <f>BY336*AE336*(BT336-BS336*(1000-AE336*BV336)/(1000-AE336*BU336))/(100*BN336)</f>
        <v>0</v>
      </c>
      <c r="I336">
        <f>BS336 - IF(AE336&gt;1, H336*BN336*100.0/(AG336*CG336), 0)</f>
        <v>0</v>
      </c>
      <c r="J336">
        <f>((P336-G336/2)*I336-H336)/(P336+G336/2)</f>
        <v>0</v>
      </c>
      <c r="K336">
        <f>J336*(BZ336+CA336)/1000.0</f>
        <v>0</v>
      </c>
      <c r="L336">
        <f>(BS336 - IF(AE336&gt;1, H336*BN336*100.0/(AG336*CG336), 0))*(BZ336+CA336)/1000.0</f>
        <v>0</v>
      </c>
      <c r="M336">
        <f>2.0/((1/O336-1/N336)+SIGN(O336)*SQRT((1/O336-1/N336)*(1/O336-1/N336) + 4*BO336/((BO336+1)*(BO336+1))*(2*1/O336*1/N336-1/N336*1/N336)))</f>
        <v>0</v>
      </c>
      <c r="N336">
        <f>IF(LEFT(BP336,1)&lt;&gt;"0",IF(LEFT(BP336,1)="1",3.0,BQ336),$D$5+$E$5*(CG336*BZ336/($K$5*1000))+$F$5*(CG336*BZ336/($K$5*1000))*MAX(MIN(BN336,$J$5),$I$5)*MAX(MIN(BN336,$J$5),$I$5)+$G$5*MAX(MIN(BN336,$J$5),$I$5)*(CG336*BZ336/($K$5*1000))+$H$5*(CG336*BZ336/($K$5*1000))*(CG336*BZ336/($K$5*1000)))</f>
        <v>0</v>
      </c>
      <c r="O336">
        <f>G336*(1000-(1000*0.61365*exp(17.502*S336/(240.97+S336))/(BZ336+CA336)+BU336)/2)/(1000*0.61365*exp(17.502*S336/(240.97+S336))/(BZ336+CA336)-BU336)</f>
        <v>0</v>
      </c>
      <c r="P336">
        <f>1/((BO336+1)/(M336/1.6)+1/(N336/1.37)) + BO336/((BO336+1)/(M336/1.6) + BO336/(N336/1.37))</f>
        <v>0</v>
      </c>
      <c r="Q336">
        <f>(BK336*BM336)</f>
        <v>0</v>
      </c>
      <c r="R336">
        <f>(CB336+(Q336+2*0.95*5.67E-8*(((CB336+$B$7)+273)^4-(CB336+273)^4)-44100*G336)/(1.84*29.3*N336+8*0.95*5.67E-8*(CB336+273)^3))</f>
        <v>0</v>
      </c>
      <c r="S336">
        <f>($C$7*CC336+$D$7*CD336+$E$7*R336)</f>
        <v>0</v>
      </c>
      <c r="T336">
        <f>0.61365*exp(17.502*S336/(240.97+S336))</f>
        <v>0</v>
      </c>
      <c r="U336">
        <f>(V336/W336*100)</f>
        <v>0</v>
      </c>
      <c r="V336">
        <f>BU336*(BZ336+CA336)/1000</f>
        <v>0</v>
      </c>
      <c r="W336">
        <f>0.61365*exp(17.502*CB336/(240.97+CB336))</f>
        <v>0</v>
      </c>
      <c r="X336">
        <f>(T336-BU336*(BZ336+CA336)/1000)</f>
        <v>0</v>
      </c>
      <c r="Y336">
        <f>(-G336*44100)</f>
        <v>0</v>
      </c>
      <c r="Z336">
        <f>2*29.3*N336*0.92*(CB336-S336)</f>
        <v>0</v>
      </c>
      <c r="AA336">
        <f>2*0.95*5.67E-8*(((CB336+$B$7)+273)^4-(S336+273)^4)</f>
        <v>0</v>
      </c>
      <c r="AB336">
        <f>Q336+AA336+Y336+Z336</f>
        <v>0</v>
      </c>
      <c r="AC336">
        <v>0</v>
      </c>
      <c r="AD336">
        <v>0</v>
      </c>
      <c r="AE336">
        <f>IF(AC336*$H$13&gt;=AG336,1.0,(AG336/(AG336-AC336*$H$13)))</f>
        <v>0</v>
      </c>
      <c r="AF336">
        <f>(AE336-1)*100</f>
        <v>0</v>
      </c>
      <c r="AG336">
        <f>MAX(0,($B$13+$C$13*CG336)/(1+$D$13*CG336)*BZ336/(CB336+273)*$E$13)</f>
        <v>0</v>
      </c>
      <c r="AH336" t="s">
        <v>271</v>
      </c>
      <c r="AI336" t="s">
        <v>271</v>
      </c>
      <c r="AJ336">
        <v>0</v>
      </c>
      <c r="AK336">
        <v>0</v>
      </c>
      <c r="AL336">
        <f>AK336-AJ336</f>
        <v>0</v>
      </c>
      <c r="AM336">
        <f>AL336/AK336</f>
        <v>0</v>
      </c>
      <c r="AN336">
        <v>0</v>
      </c>
      <c r="AO336" t="s">
        <v>271</v>
      </c>
      <c r="AP336" t="s">
        <v>271</v>
      </c>
      <c r="AQ336">
        <v>0</v>
      </c>
      <c r="AR336">
        <v>0</v>
      </c>
      <c r="AS336">
        <f>1-AQ336/AR336</f>
        <v>0</v>
      </c>
      <c r="AT336">
        <v>0.5</v>
      </c>
      <c r="AU336">
        <f>BK336</f>
        <v>0</v>
      </c>
      <c r="AV336">
        <f>H336</f>
        <v>0</v>
      </c>
      <c r="AW336">
        <f>AS336*AT336*AU336</f>
        <v>0</v>
      </c>
      <c r="AX336">
        <f>BC336/AR336</f>
        <v>0</v>
      </c>
      <c r="AY336">
        <f>(AV336-AN336)/AU336</f>
        <v>0</v>
      </c>
      <c r="AZ336">
        <f>(AK336-AR336)/AR336</f>
        <v>0</v>
      </c>
      <c r="BA336" t="s">
        <v>271</v>
      </c>
      <c r="BB336">
        <v>0</v>
      </c>
      <c r="BC336">
        <f>AR336-BB336</f>
        <v>0</v>
      </c>
      <c r="BD336">
        <f>(AR336-AQ336)/(AR336-BB336)</f>
        <v>0</v>
      </c>
      <c r="BE336">
        <f>(AK336-AR336)/(AK336-BB336)</f>
        <v>0</v>
      </c>
      <c r="BF336">
        <f>(AR336-AQ336)/(AR336-AJ336)</f>
        <v>0</v>
      </c>
      <c r="BG336">
        <f>(AK336-AR336)/(AK336-AJ336)</f>
        <v>0</v>
      </c>
      <c r="BH336">
        <f>(BD336*BB336/AQ336)</f>
        <v>0</v>
      </c>
      <c r="BI336">
        <f>(1-BH336)</f>
        <v>0</v>
      </c>
      <c r="BJ336">
        <f>$B$11*CH336+$C$11*CI336+$F$11*CJ336*(1-CM336)</f>
        <v>0</v>
      </c>
      <c r="BK336">
        <f>BJ336*BL336</f>
        <v>0</v>
      </c>
      <c r="BL336">
        <f>($B$11*$D$9+$C$11*$D$9+$F$11*((CW336+CO336)/MAX(CW336+CO336+CX336, 0.1)*$I$9+CX336/MAX(CW336+CO336+CX336, 0.1)*$J$9))/($B$11+$C$11+$F$11)</f>
        <v>0</v>
      </c>
      <c r="BM336">
        <f>($B$11*$K$9+$C$11*$K$9+$F$11*((CW336+CO336)/MAX(CW336+CO336+CX336, 0.1)*$P$9+CX336/MAX(CW336+CO336+CX336, 0.1)*$Q$9))/($B$11+$C$11+$F$11)</f>
        <v>0</v>
      </c>
      <c r="BN336">
        <v>6</v>
      </c>
      <c r="BO336">
        <v>0.5</v>
      </c>
      <c r="BP336" t="s">
        <v>272</v>
      </c>
      <c r="BQ336">
        <v>2</v>
      </c>
      <c r="BR336">
        <v>1604418866.6</v>
      </c>
      <c r="BS336">
        <v>1015</v>
      </c>
      <c r="BT336">
        <v>1070.04</v>
      </c>
      <c r="BU336">
        <v>21.6379</v>
      </c>
      <c r="BV336">
        <v>19.9732</v>
      </c>
      <c r="BW336">
        <v>1014.84</v>
      </c>
      <c r="BX336">
        <v>21.3112</v>
      </c>
      <c r="BY336">
        <v>500.017</v>
      </c>
      <c r="BZ336">
        <v>100.525</v>
      </c>
      <c r="CA336">
        <v>0.0997107</v>
      </c>
      <c r="CB336">
        <v>25.16</v>
      </c>
      <c r="CC336">
        <v>24.9985</v>
      </c>
      <c r="CD336">
        <v>999.9</v>
      </c>
      <c r="CE336">
        <v>0</v>
      </c>
      <c r="CF336">
        <v>0</v>
      </c>
      <c r="CG336">
        <v>10025</v>
      </c>
      <c r="CH336">
        <v>0</v>
      </c>
      <c r="CI336">
        <v>1.06395</v>
      </c>
      <c r="CJ336">
        <v>1200.08</v>
      </c>
      <c r="CK336">
        <v>0.967003</v>
      </c>
      <c r="CL336">
        <v>0.0329973</v>
      </c>
      <c r="CM336">
        <v>0</v>
      </c>
      <c r="CN336">
        <v>2.5215</v>
      </c>
      <c r="CO336">
        <v>0</v>
      </c>
      <c r="CP336">
        <v>10585.4</v>
      </c>
      <c r="CQ336">
        <v>11402.2</v>
      </c>
      <c r="CR336">
        <v>38</v>
      </c>
      <c r="CS336">
        <v>41.125</v>
      </c>
      <c r="CT336">
        <v>39.5</v>
      </c>
      <c r="CU336">
        <v>39.812</v>
      </c>
      <c r="CV336">
        <v>38.312</v>
      </c>
      <c r="CW336">
        <v>1160.48</v>
      </c>
      <c r="CX336">
        <v>39.6</v>
      </c>
      <c r="CY336">
        <v>0</v>
      </c>
      <c r="CZ336">
        <v>1604418866.3</v>
      </c>
      <c r="DA336">
        <v>0</v>
      </c>
      <c r="DB336">
        <v>2.581464</v>
      </c>
      <c r="DC336">
        <v>0.0564692361234724</v>
      </c>
      <c r="DD336">
        <v>175.8153847218</v>
      </c>
      <c r="DE336">
        <v>10564.616</v>
      </c>
      <c r="DF336">
        <v>15</v>
      </c>
      <c r="DG336">
        <v>1604417947.1</v>
      </c>
      <c r="DH336" t="s">
        <v>273</v>
      </c>
      <c r="DI336">
        <v>1604417940.1</v>
      </c>
      <c r="DJ336">
        <v>1604417947.1</v>
      </c>
      <c r="DK336">
        <v>1</v>
      </c>
      <c r="DL336">
        <v>-0.134</v>
      </c>
      <c r="DM336">
        <v>0.013</v>
      </c>
      <c r="DN336">
        <v>0.037</v>
      </c>
      <c r="DO336">
        <v>0.31</v>
      </c>
      <c r="DP336">
        <v>420</v>
      </c>
      <c r="DQ336">
        <v>20</v>
      </c>
      <c r="DR336">
        <v>0.08</v>
      </c>
      <c r="DS336">
        <v>0.06</v>
      </c>
      <c r="DT336">
        <v>0</v>
      </c>
      <c r="DU336">
        <v>0</v>
      </c>
      <c r="DV336" t="s">
        <v>274</v>
      </c>
      <c r="DW336">
        <v>100</v>
      </c>
      <c r="DX336">
        <v>100</v>
      </c>
      <c r="DY336">
        <v>0.16</v>
      </c>
      <c r="DZ336">
        <v>0.3267</v>
      </c>
      <c r="EA336">
        <v>-0.278027610152098</v>
      </c>
      <c r="EB336">
        <v>0.00106189765250334</v>
      </c>
      <c r="EC336">
        <v>-8.23004791133579e-07</v>
      </c>
      <c r="ED336">
        <v>1.95222372915411e-10</v>
      </c>
      <c r="EE336">
        <v>0.0605696754882689</v>
      </c>
      <c r="EF336">
        <v>0.0242991256848972</v>
      </c>
      <c r="EG336">
        <v>-0.00102667963148939</v>
      </c>
      <c r="EH336">
        <v>2.21636158600722e-05</v>
      </c>
      <c r="EI336">
        <v>2</v>
      </c>
      <c r="EJ336">
        <v>2037</v>
      </c>
      <c r="EK336">
        <v>1</v>
      </c>
      <c r="EL336">
        <v>24</v>
      </c>
      <c r="EM336">
        <v>15.4</v>
      </c>
      <c r="EN336">
        <v>15.3</v>
      </c>
      <c r="EO336">
        <v>2</v>
      </c>
      <c r="EP336">
        <v>511.487</v>
      </c>
      <c r="EQ336">
        <v>528.974</v>
      </c>
      <c r="ER336">
        <v>22.7493</v>
      </c>
      <c r="ES336">
        <v>25.3534</v>
      </c>
      <c r="ET336">
        <v>30.0001</v>
      </c>
      <c r="EU336">
        <v>25.2466</v>
      </c>
      <c r="EV336">
        <v>25.2185</v>
      </c>
      <c r="EW336">
        <v>44.8346</v>
      </c>
      <c r="EX336">
        <v>26.5734</v>
      </c>
      <c r="EY336">
        <v>100</v>
      </c>
      <c r="EZ336">
        <v>22.7502</v>
      </c>
      <c r="FA336">
        <v>1082.06</v>
      </c>
      <c r="FB336">
        <v>20</v>
      </c>
      <c r="FC336">
        <v>102.335</v>
      </c>
      <c r="FD336">
        <v>102.112</v>
      </c>
    </row>
    <row r="337" spans="1:160">
      <c r="A337">
        <v>321</v>
      </c>
      <c r="B337">
        <v>1604418868.6</v>
      </c>
      <c r="C337">
        <v>639.5</v>
      </c>
      <c r="D337" t="s">
        <v>913</v>
      </c>
      <c r="E337" t="s">
        <v>914</v>
      </c>
      <c r="F337">
        <v>1604418868.6</v>
      </c>
      <c r="G337">
        <f>BY337*AE337*(BU337-BV337)/(100*BN337*(1000-AE337*BU337))</f>
        <v>0</v>
      </c>
      <c r="H337">
        <f>BY337*AE337*(BT337-BS337*(1000-AE337*BV337)/(1000-AE337*BU337))/(100*BN337)</f>
        <v>0</v>
      </c>
      <c r="I337">
        <f>BS337 - IF(AE337&gt;1, H337*BN337*100.0/(AG337*CG337), 0)</f>
        <v>0</v>
      </c>
      <c r="J337">
        <f>((P337-G337/2)*I337-H337)/(P337+G337/2)</f>
        <v>0</v>
      </c>
      <c r="K337">
        <f>J337*(BZ337+CA337)/1000.0</f>
        <v>0</v>
      </c>
      <c r="L337">
        <f>(BS337 - IF(AE337&gt;1, H337*BN337*100.0/(AG337*CG337), 0))*(BZ337+CA337)/1000.0</f>
        <v>0</v>
      </c>
      <c r="M337">
        <f>2.0/((1/O337-1/N337)+SIGN(O337)*SQRT((1/O337-1/N337)*(1/O337-1/N337) + 4*BO337/((BO337+1)*(BO337+1))*(2*1/O337*1/N337-1/N337*1/N337)))</f>
        <v>0</v>
      </c>
      <c r="N337">
        <f>IF(LEFT(BP337,1)&lt;&gt;"0",IF(LEFT(BP337,1)="1",3.0,BQ337),$D$5+$E$5*(CG337*BZ337/($K$5*1000))+$F$5*(CG337*BZ337/($K$5*1000))*MAX(MIN(BN337,$J$5),$I$5)*MAX(MIN(BN337,$J$5),$I$5)+$G$5*MAX(MIN(BN337,$J$5),$I$5)*(CG337*BZ337/($K$5*1000))+$H$5*(CG337*BZ337/($K$5*1000))*(CG337*BZ337/($K$5*1000)))</f>
        <v>0</v>
      </c>
      <c r="O337">
        <f>G337*(1000-(1000*0.61365*exp(17.502*S337/(240.97+S337))/(BZ337+CA337)+BU337)/2)/(1000*0.61365*exp(17.502*S337/(240.97+S337))/(BZ337+CA337)-BU337)</f>
        <v>0</v>
      </c>
      <c r="P337">
        <f>1/((BO337+1)/(M337/1.6)+1/(N337/1.37)) + BO337/((BO337+1)/(M337/1.6) + BO337/(N337/1.37))</f>
        <v>0</v>
      </c>
      <c r="Q337">
        <f>(BK337*BM337)</f>
        <v>0</v>
      </c>
      <c r="R337">
        <f>(CB337+(Q337+2*0.95*5.67E-8*(((CB337+$B$7)+273)^4-(CB337+273)^4)-44100*G337)/(1.84*29.3*N337+8*0.95*5.67E-8*(CB337+273)^3))</f>
        <v>0</v>
      </c>
      <c r="S337">
        <f>($C$7*CC337+$D$7*CD337+$E$7*R337)</f>
        <v>0</v>
      </c>
      <c r="T337">
        <f>0.61365*exp(17.502*S337/(240.97+S337))</f>
        <v>0</v>
      </c>
      <c r="U337">
        <f>(V337/W337*100)</f>
        <v>0</v>
      </c>
      <c r="V337">
        <f>BU337*(BZ337+CA337)/1000</f>
        <v>0</v>
      </c>
      <c r="W337">
        <f>0.61365*exp(17.502*CB337/(240.97+CB337))</f>
        <v>0</v>
      </c>
      <c r="X337">
        <f>(T337-BU337*(BZ337+CA337)/1000)</f>
        <v>0</v>
      </c>
      <c r="Y337">
        <f>(-G337*44100)</f>
        <v>0</v>
      </c>
      <c r="Z337">
        <f>2*29.3*N337*0.92*(CB337-S337)</f>
        <v>0</v>
      </c>
      <c r="AA337">
        <f>2*0.95*5.67E-8*(((CB337+$B$7)+273)^4-(S337+273)^4)</f>
        <v>0</v>
      </c>
      <c r="AB337">
        <f>Q337+AA337+Y337+Z337</f>
        <v>0</v>
      </c>
      <c r="AC337">
        <v>0</v>
      </c>
      <c r="AD337">
        <v>0</v>
      </c>
      <c r="AE337">
        <f>IF(AC337*$H$13&gt;=AG337,1.0,(AG337/(AG337-AC337*$H$13)))</f>
        <v>0</v>
      </c>
      <c r="AF337">
        <f>(AE337-1)*100</f>
        <v>0</v>
      </c>
      <c r="AG337">
        <f>MAX(0,($B$13+$C$13*CG337)/(1+$D$13*CG337)*BZ337/(CB337+273)*$E$13)</f>
        <v>0</v>
      </c>
      <c r="AH337" t="s">
        <v>271</v>
      </c>
      <c r="AI337" t="s">
        <v>271</v>
      </c>
      <c r="AJ337">
        <v>0</v>
      </c>
      <c r="AK337">
        <v>0</v>
      </c>
      <c r="AL337">
        <f>AK337-AJ337</f>
        <v>0</v>
      </c>
      <c r="AM337">
        <f>AL337/AK337</f>
        <v>0</v>
      </c>
      <c r="AN337">
        <v>0</v>
      </c>
      <c r="AO337" t="s">
        <v>271</v>
      </c>
      <c r="AP337" t="s">
        <v>271</v>
      </c>
      <c r="AQ337">
        <v>0</v>
      </c>
      <c r="AR337">
        <v>0</v>
      </c>
      <c r="AS337">
        <f>1-AQ337/AR337</f>
        <v>0</v>
      </c>
      <c r="AT337">
        <v>0.5</v>
      </c>
      <c r="AU337">
        <f>BK337</f>
        <v>0</v>
      </c>
      <c r="AV337">
        <f>H337</f>
        <v>0</v>
      </c>
      <c r="AW337">
        <f>AS337*AT337*AU337</f>
        <v>0</v>
      </c>
      <c r="AX337">
        <f>BC337/AR337</f>
        <v>0</v>
      </c>
      <c r="AY337">
        <f>(AV337-AN337)/AU337</f>
        <v>0</v>
      </c>
      <c r="AZ337">
        <f>(AK337-AR337)/AR337</f>
        <v>0</v>
      </c>
      <c r="BA337" t="s">
        <v>271</v>
      </c>
      <c r="BB337">
        <v>0</v>
      </c>
      <c r="BC337">
        <f>AR337-BB337</f>
        <v>0</v>
      </c>
      <c r="BD337">
        <f>(AR337-AQ337)/(AR337-BB337)</f>
        <v>0</v>
      </c>
      <c r="BE337">
        <f>(AK337-AR337)/(AK337-BB337)</f>
        <v>0</v>
      </c>
      <c r="BF337">
        <f>(AR337-AQ337)/(AR337-AJ337)</f>
        <v>0</v>
      </c>
      <c r="BG337">
        <f>(AK337-AR337)/(AK337-AJ337)</f>
        <v>0</v>
      </c>
      <c r="BH337">
        <f>(BD337*BB337/AQ337)</f>
        <v>0</v>
      </c>
      <c r="BI337">
        <f>(1-BH337)</f>
        <v>0</v>
      </c>
      <c r="BJ337">
        <f>$B$11*CH337+$C$11*CI337+$F$11*CJ337*(1-CM337)</f>
        <v>0</v>
      </c>
      <c r="BK337">
        <f>BJ337*BL337</f>
        <v>0</v>
      </c>
      <c r="BL337">
        <f>($B$11*$D$9+$C$11*$D$9+$F$11*((CW337+CO337)/MAX(CW337+CO337+CX337, 0.1)*$I$9+CX337/MAX(CW337+CO337+CX337, 0.1)*$J$9))/($B$11+$C$11+$F$11)</f>
        <v>0</v>
      </c>
      <c r="BM337">
        <f>($B$11*$K$9+$C$11*$K$9+$F$11*((CW337+CO337)/MAX(CW337+CO337+CX337, 0.1)*$P$9+CX337/MAX(CW337+CO337+CX337, 0.1)*$Q$9))/($B$11+$C$11+$F$11)</f>
        <v>0</v>
      </c>
      <c r="BN337">
        <v>6</v>
      </c>
      <c r="BO337">
        <v>0.5</v>
      </c>
      <c r="BP337" t="s">
        <v>272</v>
      </c>
      <c r="BQ337">
        <v>2</v>
      </c>
      <c r="BR337">
        <v>1604418868.6</v>
      </c>
      <c r="BS337">
        <v>1018.39</v>
      </c>
      <c r="BT337">
        <v>1073.37</v>
      </c>
      <c r="BU337">
        <v>21.6371</v>
      </c>
      <c r="BV337">
        <v>19.9742</v>
      </c>
      <c r="BW337">
        <v>1018.23</v>
      </c>
      <c r="BX337">
        <v>21.3104</v>
      </c>
      <c r="BY337">
        <v>500.053</v>
      </c>
      <c r="BZ337">
        <v>100.524</v>
      </c>
      <c r="CA337">
        <v>0.100043</v>
      </c>
      <c r="CB337">
        <v>25.1609</v>
      </c>
      <c r="CC337">
        <v>24.9968</v>
      </c>
      <c r="CD337">
        <v>999.9</v>
      </c>
      <c r="CE337">
        <v>0</v>
      </c>
      <c r="CF337">
        <v>0</v>
      </c>
      <c r="CG337">
        <v>10003.8</v>
      </c>
      <c r="CH337">
        <v>0</v>
      </c>
      <c r="CI337">
        <v>1.06395</v>
      </c>
      <c r="CJ337">
        <v>1200.08</v>
      </c>
      <c r="CK337">
        <v>0.967003</v>
      </c>
      <c r="CL337">
        <v>0.0329973</v>
      </c>
      <c r="CM337">
        <v>0</v>
      </c>
      <c r="CN337">
        <v>2.2155</v>
      </c>
      <c r="CO337">
        <v>0</v>
      </c>
      <c r="CP337">
        <v>10592.1</v>
      </c>
      <c r="CQ337">
        <v>11402.2</v>
      </c>
      <c r="CR337">
        <v>38</v>
      </c>
      <c r="CS337">
        <v>41.125</v>
      </c>
      <c r="CT337">
        <v>39.437</v>
      </c>
      <c r="CU337">
        <v>39.812</v>
      </c>
      <c r="CV337">
        <v>38.312</v>
      </c>
      <c r="CW337">
        <v>1160.48</v>
      </c>
      <c r="CX337">
        <v>39.6</v>
      </c>
      <c r="CY337">
        <v>0</v>
      </c>
      <c r="CZ337">
        <v>1604418868.7</v>
      </c>
      <c r="DA337">
        <v>0</v>
      </c>
      <c r="DB337">
        <v>2.563596</v>
      </c>
      <c r="DC337">
        <v>-0.253430768599876</v>
      </c>
      <c r="DD337">
        <v>168.846153681112</v>
      </c>
      <c r="DE337">
        <v>10571.284</v>
      </c>
      <c r="DF337">
        <v>15</v>
      </c>
      <c r="DG337">
        <v>1604417947.1</v>
      </c>
      <c r="DH337" t="s">
        <v>273</v>
      </c>
      <c r="DI337">
        <v>1604417940.1</v>
      </c>
      <c r="DJ337">
        <v>1604417947.1</v>
      </c>
      <c r="DK337">
        <v>1</v>
      </c>
      <c r="DL337">
        <v>-0.134</v>
      </c>
      <c r="DM337">
        <v>0.013</v>
      </c>
      <c r="DN337">
        <v>0.037</v>
      </c>
      <c r="DO337">
        <v>0.31</v>
      </c>
      <c r="DP337">
        <v>420</v>
      </c>
      <c r="DQ337">
        <v>20</v>
      </c>
      <c r="DR337">
        <v>0.08</v>
      </c>
      <c r="DS337">
        <v>0.06</v>
      </c>
      <c r="DT337">
        <v>0</v>
      </c>
      <c r="DU337">
        <v>0</v>
      </c>
      <c r="DV337" t="s">
        <v>274</v>
      </c>
      <c r="DW337">
        <v>100</v>
      </c>
      <c r="DX337">
        <v>100</v>
      </c>
      <c r="DY337">
        <v>0.16</v>
      </c>
      <c r="DZ337">
        <v>0.3267</v>
      </c>
      <c r="EA337">
        <v>-0.278027610152098</v>
      </c>
      <c r="EB337">
        <v>0.00106189765250334</v>
      </c>
      <c r="EC337">
        <v>-8.23004791133579e-07</v>
      </c>
      <c r="ED337">
        <v>1.95222372915411e-10</v>
      </c>
      <c r="EE337">
        <v>0.0605696754882689</v>
      </c>
      <c r="EF337">
        <v>0.0242991256848972</v>
      </c>
      <c r="EG337">
        <v>-0.00102667963148939</v>
      </c>
      <c r="EH337">
        <v>2.21636158600722e-05</v>
      </c>
      <c r="EI337">
        <v>2</v>
      </c>
      <c r="EJ337">
        <v>2037</v>
      </c>
      <c r="EK337">
        <v>1</v>
      </c>
      <c r="EL337">
        <v>24</v>
      </c>
      <c r="EM337">
        <v>15.5</v>
      </c>
      <c r="EN337">
        <v>15.4</v>
      </c>
      <c r="EO337">
        <v>2</v>
      </c>
      <c r="EP337">
        <v>511.473</v>
      </c>
      <c r="EQ337">
        <v>528.936</v>
      </c>
      <c r="ER337">
        <v>22.7481</v>
      </c>
      <c r="ES337">
        <v>25.3534</v>
      </c>
      <c r="ET337">
        <v>30.0001</v>
      </c>
      <c r="EU337">
        <v>25.2466</v>
      </c>
      <c r="EV337">
        <v>25.2185</v>
      </c>
      <c r="EW337">
        <v>44.9266</v>
      </c>
      <c r="EX337">
        <v>26.5734</v>
      </c>
      <c r="EY337">
        <v>100</v>
      </c>
      <c r="EZ337">
        <v>22.7799</v>
      </c>
      <c r="FA337">
        <v>1082.06</v>
      </c>
      <c r="FB337">
        <v>20</v>
      </c>
      <c r="FC337">
        <v>102.336</v>
      </c>
      <c r="FD337">
        <v>102.112</v>
      </c>
    </row>
    <row r="338" spans="1:160">
      <c r="A338">
        <v>322</v>
      </c>
      <c r="B338">
        <v>1604418870.6</v>
      </c>
      <c r="C338">
        <v>641.5</v>
      </c>
      <c r="D338" t="s">
        <v>915</v>
      </c>
      <c r="E338" t="s">
        <v>916</v>
      </c>
      <c r="F338">
        <v>1604418870.6</v>
      </c>
      <c r="G338">
        <f>BY338*AE338*(BU338-BV338)/(100*BN338*(1000-AE338*BU338))</f>
        <v>0</v>
      </c>
      <c r="H338">
        <f>BY338*AE338*(BT338-BS338*(1000-AE338*BV338)/(1000-AE338*BU338))/(100*BN338)</f>
        <v>0</v>
      </c>
      <c r="I338">
        <f>BS338 - IF(AE338&gt;1, H338*BN338*100.0/(AG338*CG338), 0)</f>
        <v>0</v>
      </c>
      <c r="J338">
        <f>((P338-G338/2)*I338-H338)/(P338+G338/2)</f>
        <v>0</v>
      </c>
      <c r="K338">
        <f>J338*(BZ338+CA338)/1000.0</f>
        <v>0</v>
      </c>
      <c r="L338">
        <f>(BS338 - IF(AE338&gt;1, H338*BN338*100.0/(AG338*CG338), 0))*(BZ338+CA338)/1000.0</f>
        <v>0</v>
      </c>
      <c r="M338">
        <f>2.0/((1/O338-1/N338)+SIGN(O338)*SQRT((1/O338-1/N338)*(1/O338-1/N338) + 4*BO338/((BO338+1)*(BO338+1))*(2*1/O338*1/N338-1/N338*1/N338)))</f>
        <v>0</v>
      </c>
      <c r="N338">
        <f>IF(LEFT(BP338,1)&lt;&gt;"0",IF(LEFT(BP338,1)="1",3.0,BQ338),$D$5+$E$5*(CG338*BZ338/($K$5*1000))+$F$5*(CG338*BZ338/($K$5*1000))*MAX(MIN(BN338,$J$5),$I$5)*MAX(MIN(BN338,$J$5),$I$5)+$G$5*MAX(MIN(BN338,$J$5),$I$5)*(CG338*BZ338/($K$5*1000))+$H$5*(CG338*BZ338/($K$5*1000))*(CG338*BZ338/($K$5*1000)))</f>
        <v>0</v>
      </c>
      <c r="O338">
        <f>G338*(1000-(1000*0.61365*exp(17.502*S338/(240.97+S338))/(BZ338+CA338)+BU338)/2)/(1000*0.61365*exp(17.502*S338/(240.97+S338))/(BZ338+CA338)-BU338)</f>
        <v>0</v>
      </c>
      <c r="P338">
        <f>1/((BO338+1)/(M338/1.6)+1/(N338/1.37)) + BO338/((BO338+1)/(M338/1.6) + BO338/(N338/1.37))</f>
        <v>0</v>
      </c>
      <c r="Q338">
        <f>(BK338*BM338)</f>
        <v>0</v>
      </c>
      <c r="R338">
        <f>(CB338+(Q338+2*0.95*5.67E-8*(((CB338+$B$7)+273)^4-(CB338+273)^4)-44100*G338)/(1.84*29.3*N338+8*0.95*5.67E-8*(CB338+273)^3))</f>
        <v>0</v>
      </c>
      <c r="S338">
        <f>($C$7*CC338+$D$7*CD338+$E$7*R338)</f>
        <v>0</v>
      </c>
      <c r="T338">
        <f>0.61365*exp(17.502*S338/(240.97+S338))</f>
        <v>0</v>
      </c>
      <c r="U338">
        <f>(V338/W338*100)</f>
        <v>0</v>
      </c>
      <c r="V338">
        <f>BU338*(BZ338+CA338)/1000</f>
        <v>0</v>
      </c>
      <c r="W338">
        <f>0.61365*exp(17.502*CB338/(240.97+CB338))</f>
        <v>0</v>
      </c>
      <c r="X338">
        <f>(T338-BU338*(BZ338+CA338)/1000)</f>
        <v>0</v>
      </c>
      <c r="Y338">
        <f>(-G338*44100)</f>
        <v>0</v>
      </c>
      <c r="Z338">
        <f>2*29.3*N338*0.92*(CB338-S338)</f>
        <v>0</v>
      </c>
      <c r="AA338">
        <f>2*0.95*5.67E-8*(((CB338+$B$7)+273)^4-(S338+273)^4)</f>
        <v>0</v>
      </c>
      <c r="AB338">
        <f>Q338+AA338+Y338+Z338</f>
        <v>0</v>
      </c>
      <c r="AC338">
        <v>0</v>
      </c>
      <c r="AD338">
        <v>0</v>
      </c>
      <c r="AE338">
        <f>IF(AC338*$H$13&gt;=AG338,1.0,(AG338/(AG338-AC338*$H$13)))</f>
        <v>0</v>
      </c>
      <c r="AF338">
        <f>(AE338-1)*100</f>
        <v>0</v>
      </c>
      <c r="AG338">
        <f>MAX(0,($B$13+$C$13*CG338)/(1+$D$13*CG338)*BZ338/(CB338+273)*$E$13)</f>
        <v>0</v>
      </c>
      <c r="AH338" t="s">
        <v>271</v>
      </c>
      <c r="AI338" t="s">
        <v>271</v>
      </c>
      <c r="AJ338">
        <v>0</v>
      </c>
      <c r="AK338">
        <v>0</v>
      </c>
      <c r="AL338">
        <f>AK338-AJ338</f>
        <v>0</v>
      </c>
      <c r="AM338">
        <f>AL338/AK338</f>
        <v>0</v>
      </c>
      <c r="AN338">
        <v>0</v>
      </c>
      <c r="AO338" t="s">
        <v>271</v>
      </c>
      <c r="AP338" t="s">
        <v>271</v>
      </c>
      <c r="AQ338">
        <v>0</v>
      </c>
      <c r="AR338">
        <v>0</v>
      </c>
      <c r="AS338">
        <f>1-AQ338/AR338</f>
        <v>0</v>
      </c>
      <c r="AT338">
        <v>0.5</v>
      </c>
      <c r="AU338">
        <f>BK338</f>
        <v>0</v>
      </c>
      <c r="AV338">
        <f>H338</f>
        <v>0</v>
      </c>
      <c r="AW338">
        <f>AS338*AT338*AU338</f>
        <v>0</v>
      </c>
      <c r="AX338">
        <f>BC338/AR338</f>
        <v>0</v>
      </c>
      <c r="AY338">
        <f>(AV338-AN338)/AU338</f>
        <v>0</v>
      </c>
      <c r="AZ338">
        <f>(AK338-AR338)/AR338</f>
        <v>0</v>
      </c>
      <c r="BA338" t="s">
        <v>271</v>
      </c>
      <c r="BB338">
        <v>0</v>
      </c>
      <c r="BC338">
        <f>AR338-BB338</f>
        <v>0</v>
      </c>
      <c r="BD338">
        <f>(AR338-AQ338)/(AR338-BB338)</f>
        <v>0</v>
      </c>
      <c r="BE338">
        <f>(AK338-AR338)/(AK338-BB338)</f>
        <v>0</v>
      </c>
      <c r="BF338">
        <f>(AR338-AQ338)/(AR338-AJ338)</f>
        <v>0</v>
      </c>
      <c r="BG338">
        <f>(AK338-AR338)/(AK338-AJ338)</f>
        <v>0</v>
      </c>
      <c r="BH338">
        <f>(BD338*BB338/AQ338)</f>
        <v>0</v>
      </c>
      <c r="BI338">
        <f>(1-BH338)</f>
        <v>0</v>
      </c>
      <c r="BJ338">
        <f>$B$11*CH338+$C$11*CI338+$F$11*CJ338*(1-CM338)</f>
        <v>0</v>
      </c>
      <c r="BK338">
        <f>BJ338*BL338</f>
        <v>0</v>
      </c>
      <c r="BL338">
        <f>($B$11*$D$9+$C$11*$D$9+$F$11*((CW338+CO338)/MAX(CW338+CO338+CX338, 0.1)*$I$9+CX338/MAX(CW338+CO338+CX338, 0.1)*$J$9))/($B$11+$C$11+$F$11)</f>
        <v>0</v>
      </c>
      <c r="BM338">
        <f>($B$11*$K$9+$C$11*$K$9+$F$11*((CW338+CO338)/MAX(CW338+CO338+CX338, 0.1)*$P$9+CX338/MAX(CW338+CO338+CX338, 0.1)*$Q$9))/($B$11+$C$11+$F$11)</f>
        <v>0</v>
      </c>
      <c r="BN338">
        <v>6</v>
      </c>
      <c r="BO338">
        <v>0.5</v>
      </c>
      <c r="BP338" t="s">
        <v>272</v>
      </c>
      <c r="BQ338">
        <v>2</v>
      </c>
      <c r="BR338">
        <v>1604418870.6</v>
      </c>
      <c r="BS338">
        <v>1021.66</v>
      </c>
      <c r="BT338">
        <v>1076.9</v>
      </c>
      <c r="BU338">
        <v>21.6379</v>
      </c>
      <c r="BV338">
        <v>19.9748</v>
      </c>
      <c r="BW338">
        <v>1021.5</v>
      </c>
      <c r="BX338">
        <v>21.3113</v>
      </c>
      <c r="BY338">
        <v>499.974</v>
      </c>
      <c r="BZ338">
        <v>100.525</v>
      </c>
      <c r="CA338">
        <v>0.100135</v>
      </c>
      <c r="CB338">
        <v>25.1631</v>
      </c>
      <c r="CC338">
        <v>24.9985</v>
      </c>
      <c r="CD338">
        <v>999.9</v>
      </c>
      <c r="CE338">
        <v>0</v>
      </c>
      <c r="CF338">
        <v>0</v>
      </c>
      <c r="CG338">
        <v>9983.75</v>
      </c>
      <c r="CH338">
        <v>0</v>
      </c>
      <c r="CI338">
        <v>1.06395</v>
      </c>
      <c r="CJ338">
        <v>1199.78</v>
      </c>
      <c r="CK338">
        <v>0.966994</v>
      </c>
      <c r="CL338">
        <v>0.0330056</v>
      </c>
      <c r="CM338">
        <v>0</v>
      </c>
      <c r="CN338">
        <v>2.4838</v>
      </c>
      <c r="CO338">
        <v>0</v>
      </c>
      <c r="CP338">
        <v>10593</v>
      </c>
      <c r="CQ338">
        <v>11399.2</v>
      </c>
      <c r="CR338">
        <v>38</v>
      </c>
      <c r="CS338">
        <v>41.125</v>
      </c>
      <c r="CT338">
        <v>39.437</v>
      </c>
      <c r="CU338">
        <v>39.812</v>
      </c>
      <c r="CV338">
        <v>38.312</v>
      </c>
      <c r="CW338">
        <v>1160.18</v>
      </c>
      <c r="CX338">
        <v>39.6</v>
      </c>
      <c r="CY338">
        <v>0</v>
      </c>
      <c r="CZ338">
        <v>1604418870.5</v>
      </c>
      <c r="DA338">
        <v>0</v>
      </c>
      <c r="DB338">
        <v>2.54156923076923</v>
      </c>
      <c r="DC338">
        <v>0.0305709374485679</v>
      </c>
      <c r="DD338">
        <v>163.582905656411</v>
      </c>
      <c r="DE338">
        <v>10575.4615384615</v>
      </c>
      <c r="DF338">
        <v>15</v>
      </c>
      <c r="DG338">
        <v>1604417947.1</v>
      </c>
      <c r="DH338" t="s">
        <v>273</v>
      </c>
      <c r="DI338">
        <v>1604417940.1</v>
      </c>
      <c r="DJ338">
        <v>1604417947.1</v>
      </c>
      <c r="DK338">
        <v>1</v>
      </c>
      <c r="DL338">
        <v>-0.134</v>
      </c>
      <c r="DM338">
        <v>0.013</v>
      </c>
      <c r="DN338">
        <v>0.037</v>
      </c>
      <c r="DO338">
        <v>0.31</v>
      </c>
      <c r="DP338">
        <v>420</v>
      </c>
      <c r="DQ338">
        <v>20</v>
      </c>
      <c r="DR338">
        <v>0.08</v>
      </c>
      <c r="DS338">
        <v>0.06</v>
      </c>
      <c r="DT338">
        <v>0</v>
      </c>
      <c r="DU338">
        <v>0</v>
      </c>
      <c r="DV338" t="s">
        <v>274</v>
      </c>
      <c r="DW338">
        <v>100</v>
      </c>
      <c r="DX338">
        <v>100</v>
      </c>
      <c r="DY338">
        <v>0.16</v>
      </c>
      <c r="DZ338">
        <v>0.3266</v>
      </c>
      <c r="EA338">
        <v>-0.278027610152098</v>
      </c>
      <c r="EB338">
        <v>0.00106189765250334</v>
      </c>
      <c r="EC338">
        <v>-8.23004791133579e-07</v>
      </c>
      <c r="ED338">
        <v>1.95222372915411e-10</v>
      </c>
      <c r="EE338">
        <v>0.0605696754882689</v>
      </c>
      <c r="EF338">
        <v>0.0242991256848972</v>
      </c>
      <c r="EG338">
        <v>-0.00102667963148939</v>
      </c>
      <c r="EH338">
        <v>2.21636158600722e-05</v>
      </c>
      <c r="EI338">
        <v>2</v>
      </c>
      <c r="EJ338">
        <v>2037</v>
      </c>
      <c r="EK338">
        <v>1</v>
      </c>
      <c r="EL338">
        <v>24</v>
      </c>
      <c r="EM338">
        <v>15.5</v>
      </c>
      <c r="EN338">
        <v>15.4</v>
      </c>
      <c r="EO338">
        <v>2</v>
      </c>
      <c r="EP338">
        <v>511.43</v>
      </c>
      <c r="EQ338">
        <v>529.07</v>
      </c>
      <c r="ER338">
        <v>22.7519</v>
      </c>
      <c r="ES338">
        <v>25.3534</v>
      </c>
      <c r="ET338">
        <v>30</v>
      </c>
      <c r="EU338">
        <v>25.2466</v>
      </c>
      <c r="EV338">
        <v>25.2185</v>
      </c>
      <c r="EW338">
        <v>45.0573</v>
      </c>
      <c r="EX338">
        <v>26.5734</v>
      </c>
      <c r="EY338">
        <v>100</v>
      </c>
      <c r="EZ338">
        <v>22.7799</v>
      </c>
      <c r="FA338">
        <v>1087.13</v>
      </c>
      <c r="FB338">
        <v>20</v>
      </c>
      <c r="FC338">
        <v>102.336</v>
      </c>
      <c r="FD338">
        <v>102.112</v>
      </c>
    </row>
    <row r="339" spans="1:160">
      <c r="A339">
        <v>323</v>
      </c>
      <c r="B339">
        <v>1604418872.6</v>
      </c>
      <c r="C339">
        <v>643.5</v>
      </c>
      <c r="D339" t="s">
        <v>917</v>
      </c>
      <c r="E339" t="s">
        <v>918</v>
      </c>
      <c r="F339">
        <v>1604418872.6</v>
      </c>
      <c r="G339">
        <f>BY339*AE339*(BU339-BV339)/(100*BN339*(1000-AE339*BU339))</f>
        <v>0</v>
      </c>
      <c r="H339">
        <f>BY339*AE339*(BT339-BS339*(1000-AE339*BV339)/(1000-AE339*BU339))/(100*BN339)</f>
        <v>0</v>
      </c>
      <c r="I339">
        <f>BS339 - IF(AE339&gt;1, H339*BN339*100.0/(AG339*CG339), 0)</f>
        <v>0</v>
      </c>
      <c r="J339">
        <f>((P339-G339/2)*I339-H339)/(P339+G339/2)</f>
        <v>0</v>
      </c>
      <c r="K339">
        <f>J339*(BZ339+CA339)/1000.0</f>
        <v>0</v>
      </c>
      <c r="L339">
        <f>(BS339 - IF(AE339&gt;1, H339*BN339*100.0/(AG339*CG339), 0))*(BZ339+CA339)/1000.0</f>
        <v>0</v>
      </c>
      <c r="M339">
        <f>2.0/((1/O339-1/N339)+SIGN(O339)*SQRT((1/O339-1/N339)*(1/O339-1/N339) + 4*BO339/((BO339+1)*(BO339+1))*(2*1/O339*1/N339-1/N339*1/N339)))</f>
        <v>0</v>
      </c>
      <c r="N339">
        <f>IF(LEFT(BP339,1)&lt;&gt;"0",IF(LEFT(BP339,1)="1",3.0,BQ339),$D$5+$E$5*(CG339*BZ339/($K$5*1000))+$F$5*(CG339*BZ339/($K$5*1000))*MAX(MIN(BN339,$J$5),$I$5)*MAX(MIN(BN339,$J$5),$I$5)+$G$5*MAX(MIN(BN339,$J$5),$I$5)*(CG339*BZ339/($K$5*1000))+$H$5*(CG339*BZ339/($K$5*1000))*(CG339*BZ339/($K$5*1000)))</f>
        <v>0</v>
      </c>
      <c r="O339">
        <f>G339*(1000-(1000*0.61365*exp(17.502*S339/(240.97+S339))/(BZ339+CA339)+BU339)/2)/(1000*0.61365*exp(17.502*S339/(240.97+S339))/(BZ339+CA339)-BU339)</f>
        <v>0</v>
      </c>
      <c r="P339">
        <f>1/((BO339+1)/(M339/1.6)+1/(N339/1.37)) + BO339/((BO339+1)/(M339/1.6) + BO339/(N339/1.37))</f>
        <v>0</v>
      </c>
      <c r="Q339">
        <f>(BK339*BM339)</f>
        <v>0</v>
      </c>
      <c r="R339">
        <f>(CB339+(Q339+2*0.95*5.67E-8*(((CB339+$B$7)+273)^4-(CB339+273)^4)-44100*G339)/(1.84*29.3*N339+8*0.95*5.67E-8*(CB339+273)^3))</f>
        <v>0</v>
      </c>
      <c r="S339">
        <f>($C$7*CC339+$D$7*CD339+$E$7*R339)</f>
        <v>0</v>
      </c>
      <c r="T339">
        <f>0.61365*exp(17.502*S339/(240.97+S339))</f>
        <v>0</v>
      </c>
      <c r="U339">
        <f>(V339/W339*100)</f>
        <v>0</v>
      </c>
      <c r="V339">
        <f>BU339*(BZ339+CA339)/1000</f>
        <v>0</v>
      </c>
      <c r="W339">
        <f>0.61365*exp(17.502*CB339/(240.97+CB339))</f>
        <v>0</v>
      </c>
      <c r="X339">
        <f>(T339-BU339*(BZ339+CA339)/1000)</f>
        <v>0</v>
      </c>
      <c r="Y339">
        <f>(-G339*44100)</f>
        <v>0</v>
      </c>
      <c r="Z339">
        <f>2*29.3*N339*0.92*(CB339-S339)</f>
        <v>0</v>
      </c>
      <c r="AA339">
        <f>2*0.95*5.67E-8*(((CB339+$B$7)+273)^4-(S339+273)^4)</f>
        <v>0</v>
      </c>
      <c r="AB339">
        <f>Q339+AA339+Y339+Z339</f>
        <v>0</v>
      </c>
      <c r="AC339">
        <v>0</v>
      </c>
      <c r="AD339">
        <v>0</v>
      </c>
      <c r="AE339">
        <f>IF(AC339*$H$13&gt;=AG339,1.0,(AG339/(AG339-AC339*$H$13)))</f>
        <v>0</v>
      </c>
      <c r="AF339">
        <f>(AE339-1)*100</f>
        <v>0</v>
      </c>
      <c r="AG339">
        <f>MAX(0,($B$13+$C$13*CG339)/(1+$D$13*CG339)*BZ339/(CB339+273)*$E$13)</f>
        <v>0</v>
      </c>
      <c r="AH339" t="s">
        <v>271</v>
      </c>
      <c r="AI339" t="s">
        <v>271</v>
      </c>
      <c r="AJ339">
        <v>0</v>
      </c>
      <c r="AK339">
        <v>0</v>
      </c>
      <c r="AL339">
        <f>AK339-AJ339</f>
        <v>0</v>
      </c>
      <c r="AM339">
        <f>AL339/AK339</f>
        <v>0</v>
      </c>
      <c r="AN339">
        <v>0</v>
      </c>
      <c r="AO339" t="s">
        <v>271</v>
      </c>
      <c r="AP339" t="s">
        <v>271</v>
      </c>
      <c r="AQ339">
        <v>0</v>
      </c>
      <c r="AR339">
        <v>0</v>
      </c>
      <c r="AS339">
        <f>1-AQ339/AR339</f>
        <v>0</v>
      </c>
      <c r="AT339">
        <v>0.5</v>
      </c>
      <c r="AU339">
        <f>BK339</f>
        <v>0</v>
      </c>
      <c r="AV339">
        <f>H339</f>
        <v>0</v>
      </c>
      <c r="AW339">
        <f>AS339*AT339*AU339</f>
        <v>0</v>
      </c>
      <c r="AX339">
        <f>BC339/AR339</f>
        <v>0</v>
      </c>
      <c r="AY339">
        <f>(AV339-AN339)/AU339</f>
        <v>0</v>
      </c>
      <c r="AZ339">
        <f>(AK339-AR339)/AR339</f>
        <v>0</v>
      </c>
      <c r="BA339" t="s">
        <v>271</v>
      </c>
      <c r="BB339">
        <v>0</v>
      </c>
      <c r="BC339">
        <f>AR339-BB339</f>
        <v>0</v>
      </c>
      <c r="BD339">
        <f>(AR339-AQ339)/(AR339-BB339)</f>
        <v>0</v>
      </c>
      <c r="BE339">
        <f>(AK339-AR339)/(AK339-BB339)</f>
        <v>0</v>
      </c>
      <c r="BF339">
        <f>(AR339-AQ339)/(AR339-AJ339)</f>
        <v>0</v>
      </c>
      <c r="BG339">
        <f>(AK339-AR339)/(AK339-AJ339)</f>
        <v>0</v>
      </c>
      <c r="BH339">
        <f>(BD339*BB339/AQ339)</f>
        <v>0</v>
      </c>
      <c r="BI339">
        <f>(1-BH339)</f>
        <v>0</v>
      </c>
      <c r="BJ339">
        <f>$B$11*CH339+$C$11*CI339+$F$11*CJ339*(1-CM339)</f>
        <v>0</v>
      </c>
      <c r="BK339">
        <f>BJ339*BL339</f>
        <v>0</v>
      </c>
      <c r="BL339">
        <f>($B$11*$D$9+$C$11*$D$9+$F$11*((CW339+CO339)/MAX(CW339+CO339+CX339, 0.1)*$I$9+CX339/MAX(CW339+CO339+CX339, 0.1)*$J$9))/($B$11+$C$11+$F$11)</f>
        <v>0</v>
      </c>
      <c r="BM339">
        <f>($B$11*$K$9+$C$11*$K$9+$F$11*((CW339+CO339)/MAX(CW339+CO339+CX339, 0.1)*$P$9+CX339/MAX(CW339+CO339+CX339, 0.1)*$Q$9))/($B$11+$C$11+$F$11)</f>
        <v>0</v>
      </c>
      <c r="BN339">
        <v>6</v>
      </c>
      <c r="BO339">
        <v>0.5</v>
      </c>
      <c r="BP339" t="s">
        <v>272</v>
      </c>
      <c r="BQ339">
        <v>2</v>
      </c>
      <c r="BR339">
        <v>1604418872.6</v>
      </c>
      <c r="BS339">
        <v>1024.95</v>
      </c>
      <c r="BT339">
        <v>1080.3</v>
      </c>
      <c r="BU339">
        <v>21.6385</v>
      </c>
      <c r="BV339">
        <v>19.9735</v>
      </c>
      <c r="BW339">
        <v>1024.79</v>
      </c>
      <c r="BX339">
        <v>21.3118</v>
      </c>
      <c r="BY339">
        <v>500.043</v>
      </c>
      <c r="BZ339">
        <v>100.525</v>
      </c>
      <c r="CA339">
        <v>0.100176</v>
      </c>
      <c r="CB339">
        <v>25.1646</v>
      </c>
      <c r="CC339">
        <v>25.001</v>
      </c>
      <c r="CD339">
        <v>999.9</v>
      </c>
      <c r="CE339">
        <v>0</v>
      </c>
      <c r="CF339">
        <v>0</v>
      </c>
      <c r="CG339">
        <v>9976.88</v>
      </c>
      <c r="CH339">
        <v>0</v>
      </c>
      <c r="CI339">
        <v>1.06395</v>
      </c>
      <c r="CJ339">
        <v>1200.08</v>
      </c>
      <c r="CK339">
        <v>0.967003</v>
      </c>
      <c r="CL339">
        <v>0.0329973</v>
      </c>
      <c r="CM339">
        <v>0</v>
      </c>
      <c r="CN339">
        <v>2.4663</v>
      </c>
      <c r="CO339">
        <v>0</v>
      </c>
      <c r="CP339">
        <v>10601.5</v>
      </c>
      <c r="CQ339">
        <v>11402.2</v>
      </c>
      <c r="CR339">
        <v>38</v>
      </c>
      <c r="CS339">
        <v>41.125</v>
      </c>
      <c r="CT339">
        <v>39.5</v>
      </c>
      <c r="CU339">
        <v>39.812</v>
      </c>
      <c r="CV339">
        <v>38.312</v>
      </c>
      <c r="CW339">
        <v>1160.48</v>
      </c>
      <c r="CX339">
        <v>39.6</v>
      </c>
      <c r="CY339">
        <v>0</v>
      </c>
      <c r="CZ339">
        <v>1604418872.3</v>
      </c>
      <c r="DA339">
        <v>0</v>
      </c>
      <c r="DB339">
        <v>2.550064</v>
      </c>
      <c r="DC339">
        <v>-0.140069238156745</v>
      </c>
      <c r="DD339">
        <v>162.446153975893</v>
      </c>
      <c r="DE339">
        <v>10581.328</v>
      </c>
      <c r="DF339">
        <v>15</v>
      </c>
      <c r="DG339">
        <v>1604417947.1</v>
      </c>
      <c r="DH339" t="s">
        <v>273</v>
      </c>
      <c r="DI339">
        <v>1604417940.1</v>
      </c>
      <c r="DJ339">
        <v>1604417947.1</v>
      </c>
      <c r="DK339">
        <v>1</v>
      </c>
      <c r="DL339">
        <v>-0.134</v>
      </c>
      <c r="DM339">
        <v>0.013</v>
      </c>
      <c r="DN339">
        <v>0.037</v>
      </c>
      <c r="DO339">
        <v>0.31</v>
      </c>
      <c r="DP339">
        <v>420</v>
      </c>
      <c r="DQ339">
        <v>20</v>
      </c>
      <c r="DR339">
        <v>0.08</v>
      </c>
      <c r="DS339">
        <v>0.06</v>
      </c>
      <c r="DT339">
        <v>0</v>
      </c>
      <c r="DU339">
        <v>0</v>
      </c>
      <c r="DV339" t="s">
        <v>274</v>
      </c>
      <c r="DW339">
        <v>100</v>
      </c>
      <c r="DX339">
        <v>100</v>
      </c>
      <c r="DY339">
        <v>0.16</v>
      </c>
      <c r="DZ339">
        <v>0.3267</v>
      </c>
      <c r="EA339">
        <v>-0.278027610152098</v>
      </c>
      <c r="EB339">
        <v>0.00106189765250334</v>
      </c>
      <c r="EC339">
        <v>-8.23004791133579e-07</v>
      </c>
      <c r="ED339">
        <v>1.95222372915411e-10</v>
      </c>
      <c r="EE339">
        <v>0.0605696754882689</v>
      </c>
      <c r="EF339">
        <v>0.0242991256848972</v>
      </c>
      <c r="EG339">
        <v>-0.00102667963148939</v>
      </c>
      <c r="EH339">
        <v>2.21636158600722e-05</v>
      </c>
      <c r="EI339">
        <v>2</v>
      </c>
      <c r="EJ339">
        <v>2037</v>
      </c>
      <c r="EK339">
        <v>1</v>
      </c>
      <c r="EL339">
        <v>24</v>
      </c>
      <c r="EM339">
        <v>15.5</v>
      </c>
      <c r="EN339">
        <v>15.4</v>
      </c>
      <c r="EO339">
        <v>2</v>
      </c>
      <c r="EP339">
        <v>511.53</v>
      </c>
      <c r="EQ339">
        <v>529.013</v>
      </c>
      <c r="ER339">
        <v>22.7626</v>
      </c>
      <c r="ES339">
        <v>25.3534</v>
      </c>
      <c r="ET339">
        <v>29.9999</v>
      </c>
      <c r="EU339">
        <v>25.2466</v>
      </c>
      <c r="EV339">
        <v>25.2185</v>
      </c>
      <c r="EW339">
        <v>45.1807</v>
      </c>
      <c r="EX339">
        <v>26.5734</v>
      </c>
      <c r="EY339">
        <v>100</v>
      </c>
      <c r="EZ339">
        <v>22.7799</v>
      </c>
      <c r="FA339">
        <v>1092.2</v>
      </c>
      <c r="FB339">
        <v>20</v>
      </c>
      <c r="FC339">
        <v>102.335</v>
      </c>
      <c r="FD339">
        <v>102.111</v>
      </c>
    </row>
    <row r="340" spans="1:160">
      <c r="A340">
        <v>324</v>
      </c>
      <c r="B340">
        <v>1604418874.6</v>
      </c>
      <c r="C340">
        <v>645.5</v>
      </c>
      <c r="D340" t="s">
        <v>919</v>
      </c>
      <c r="E340" t="s">
        <v>920</v>
      </c>
      <c r="F340">
        <v>1604418874.6</v>
      </c>
      <c r="G340">
        <f>BY340*AE340*(BU340-BV340)/(100*BN340*(1000-AE340*BU340))</f>
        <v>0</v>
      </c>
      <c r="H340">
        <f>BY340*AE340*(BT340-BS340*(1000-AE340*BV340)/(1000-AE340*BU340))/(100*BN340)</f>
        <v>0</v>
      </c>
      <c r="I340">
        <f>BS340 - IF(AE340&gt;1, H340*BN340*100.0/(AG340*CG340), 0)</f>
        <v>0</v>
      </c>
      <c r="J340">
        <f>((P340-G340/2)*I340-H340)/(P340+G340/2)</f>
        <v>0</v>
      </c>
      <c r="K340">
        <f>J340*(BZ340+CA340)/1000.0</f>
        <v>0</v>
      </c>
      <c r="L340">
        <f>(BS340 - IF(AE340&gt;1, H340*BN340*100.0/(AG340*CG340), 0))*(BZ340+CA340)/1000.0</f>
        <v>0</v>
      </c>
      <c r="M340">
        <f>2.0/((1/O340-1/N340)+SIGN(O340)*SQRT((1/O340-1/N340)*(1/O340-1/N340) + 4*BO340/((BO340+1)*(BO340+1))*(2*1/O340*1/N340-1/N340*1/N340)))</f>
        <v>0</v>
      </c>
      <c r="N340">
        <f>IF(LEFT(BP340,1)&lt;&gt;"0",IF(LEFT(BP340,1)="1",3.0,BQ340),$D$5+$E$5*(CG340*BZ340/($K$5*1000))+$F$5*(CG340*BZ340/($K$5*1000))*MAX(MIN(BN340,$J$5),$I$5)*MAX(MIN(BN340,$J$5),$I$5)+$G$5*MAX(MIN(BN340,$J$5),$I$5)*(CG340*BZ340/($K$5*1000))+$H$5*(CG340*BZ340/($K$5*1000))*(CG340*BZ340/($K$5*1000)))</f>
        <v>0</v>
      </c>
      <c r="O340">
        <f>G340*(1000-(1000*0.61365*exp(17.502*S340/(240.97+S340))/(BZ340+CA340)+BU340)/2)/(1000*0.61365*exp(17.502*S340/(240.97+S340))/(BZ340+CA340)-BU340)</f>
        <v>0</v>
      </c>
      <c r="P340">
        <f>1/((BO340+1)/(M340/1.6)+1/(N340/1.37)) + BO340/((BO340+1)/(M340/1.6) + BO340/(N340/1.37))</f>
        <v>0</v>
      </c>
      <c r="Q340">
        <f>(BK340*BM340)</f>
        <v>0</v>
      </c>
      <c r="R340">
        <f>(CB340+(Q340+2*0.95*5.67E-8*(((CB340+$B$7)+273)^4-(CB340+273)^4)-44100*G340)/(1.84*29.3*N340+8*0.95*5.67E-8*(CB340+273)^3))</f>
        <v>0</v>
      </c>
      <c r="S340">
        <f>($C$7*CC340+$D$7*CD340+$E$7*R340)</f>
        <v>0</v>
      </c>
      <c r="T340">
        <f>0.61365*exp(17.502*S340/(240.97+S340))</f>
        <v>0</v>
      </c>
      <c r="U340">
        <f>(V340/W340*100)</f>
        <v>0</v>
      </c>
      <c r="V340">
        <f>BU340*(BZ340+CA340)/1000</f>
        <v>0</v>
      </c>
      <c r="W340">
        <f>0.61365*exp(17.502*CB340/(240.97+CB340))</f>
        <v>0</v>
      </c>
      <c r="X340">
        <f>(T340-BU340*(BZ340+CA340)/1000)</f>
        <v>0</v>
      </c>
      <c r="Y340">
        <f>(-G340*44100)</f>
        <v>0</v>
      </c>
      <c r="Z340">
        <f>2*29.3*N340*0.92*(CB340-S340)</f>
        <v>0</v>
      </c>
      <c r="AA340">
        <f>2*0.95*5.67E-8*(((CB340+$B$7)+273)^4-(S340+273)^4)</f>
        <v>0</v>
      </c>
      <c r="AB340">
        <f>Q340+AA340+Y340+Z340</f>
        <v>0</v>
      </c>
      <c r="AC340">
        <v>0</v>
      </c>
      <c r="AD340">
        <v>0</v>
      </c>
      <c r="AE340">
        <f>IF(AC340*$H$13&gt;=AG340,1.0,(AG340/(AG340-AC340*$H$13)))</f>
        <v>0</v>
      </c>
      <c r="AF340">
        <f>(AE340-1)*100</f>
        <v>0</v>
      </c>
      <c r="AG340">
        <f>MAX(0,($B$13+$C$13*CG340)/(1+$D$13*CG340)*BZ340/(CB340+273)*$E$13)</f>
        <v>0</v>
      </c>
      <c r="AH340" t="s">
        <v>271</v>
      </c>
      <c r="AI340" t="s">
        <v>271</v>
      </c>
      <c r="AJ340">
        <v>0</v>
      </c>
      <c r="AK340">
        <v>0</v>
      </c>
      <c r="AL340">
        <f>AK340-AJ340</f>
        <v>0</v>
      </c>
      <c r="AM340">
        <f>AL340/AK340</f>
        <v>0</v>
      </c>
      <c r="AN340">
        <v>0</v>
      </c>
      <c r="AO340" t="s">
        <v>271</v>
      </c>
      <c r="AP340" t="s">
        <v>271</v>
      </c>
      <c r="AQ340">
        <v>0</v>
      </c>
      <c r="AR340">
        <v>0</v>
      </c>
      <c r="AS340">
        <f>1-AQ340/AR340</f>
        <v>0</v>
      </c>
      <c r="AT340">
        <v>0.5</v>
      </c>
      <c r="AU340">
        <f>BK340</f>
        <v>0</v>
      </c>
      <c r="AV340">
        <f>H340</f>
        <v>0</v>
      </c>
      <c r="AW340">
        <f>AS340*AT340*AU340</f>
        <v>0</v>
      </c>
      <c r="AX340">
        <f>BC340/AR340</f>
        <v>0</v>
      </c>
      <c r="AY340">
        <f>(AV340-AN340)/AU340</f>
        <v>0</v>
      </c>
      <c r="AZ340">
        <f>(AK340-AR340)/AR340</f>
        <v>0</v>
      </c>
      <c r="BA340" t="s">
        <v>271</v>
      </c>
      <c r="BB340">
        <v>0</v>
      </c>
      <c r="BC340">
        <f>AR340-BB340</f>
        <v>0</v>
      </c>
      <c r="BD340">
        <f>(AR340-AQ340)/(AR340-BB340)</f>
        <v>0</v>
      </c>
      <c r="BE340">
        <f>(AK340-AR340)/(AK340-BB340)</f>
        <v>0</v>
      </c>
      <c r="BF340">
        <f>(AR340-AQ340)/(AR340-AJ340)</f>
        <v>0</v>
      </c>
      <c r="BG340">
        <f>(AK340-AR340)/(AK340-AJ340)</f>
        <v>0</v>
      </c>
      <c r="BH340">
        <f>(BD340*BB340/AQ340)</f>
        <v>0</v>
      </c>
      <c r="BI340">
        <f>(1-BH340)</f>
        <v>0</v>
      </c>
      <c r="BJ340">
        <f>$B$11*CH340+$C$11*CI340+$F$11*CJ340*(1-CM340)</f>
        <v>0</v>
      </c>
      <c r="BK340">
        <f>BJ340*BL340</f>
        <v>0</v>
      </c>
      <c r="BL340">
        <f>($B$11*$D$9+$C$11*$D$9+$F$11*((CW340+CO340)/MAX(CW340+CO340+CX340, 0.1)*$I$9+CX340/MAX(CW340+CO340+CX340, 0.1)*$J$9))/($B$11+$C$11+$F$11)</f>
        <v>0</v>
      </c>
      <c r="BM340">
        <f>($B$11*$K$9+$C$11*$K$9+$F$11*((CW340+CO340)/MAX(CW340+CO340+CX340, 0.1)*$P$9+CX340/MAX(CW340+CO340+CX340, 0.1)*$Q$9))/($B$11+$C$11+$F$11)</f>
        <v>0</v>
      </c>
      <c r="BN340">
        <v>6</v>
      </c>
      <c r="BO340">
        <v>0.5</v>
      </c>
      <c r="BP340" t="s">
        <v>272</v>
      </c>
      <c r="BQ340">
        <v>2</v>
      </c>
      <c r="BR340">
        <v>1604418874.6</v>
      </c>
      <c r="BS340">
        <v>1028.26</v>
      </c>
      <c r="BT340">
        <v>1083.55</v>
      </c>
      <c r="BU340">
        <v>21.641</v>
      </c>
      <c r="BV340">
        <v>19.9717</v>
      </c>
      <c r="BW340">
        <v>1028.1</v>
      </c>
      <c r="BX340">
        <v>21.3143</v>
      </c>
      <c r="BY340">
        <v>500.022</v>
      </c>
      <c r="BZ340">
        <v>100.523</v>
      </c>
      <c r="CA340">
        <v>0.0999796</v>
      </c>
      <c r="CB340">
        <v>25.1632</v>
      </c>
      <c r="CC340">
        <v>24.9998</v>
      </c>
      <c r="CD340">
        <v>999.9</v>
      </c>
      <c r="CE340">
        <v>0</v>
      </c>
      <c r="CF340">
        <v>0</v>
      </c>
      <c r="CG340">
        <v>9993.75</v>
      </c>
      <c r="CH340">
        <v>0</v>
      </c>
      <c r="CI340">
        <v>1.06395</v>
      </c>
      <c r="CJ340">
        <v>1200.08</v>
      </c>
      <c r="CK340">
        <v>0.967003</v>
      </c>
      <c r="CL340">
        <v>0.0329973</v>
      </c>
      <c r="CM340">
        <v>0</v>
      </c>
      <c r="CN340">
        <v>2.6837</v>
      </c>
      <c r="CO340">
        <v>0</v>
      </c>
      <c r="CP340">
        <v>10607.3</v>
      </c>
      <c r="CQ340">
        <v>11402.2</v>
      </c>
      <c r="CR340">
        <v>38</v>
      </c>
      <c r="CS340">
        <v>41.125</v>
      </c>
      <c r="CT340">
        <v>39.437</v>
      </c>
      <c r="CU340">
        <v>39.812</v>
      </c>
      <c r="CV340">
        <v>38.312</v>
      </c>
      <c r="CW340">
        <v>1160.48</v>
      </c>
      <c r="CX340">
        <v>39.6</v>
      </c>
      <c r="CY340">
        <v>0</v>
      </c>
      <c r="CZ340">
        <v>1604418874.7</v>
      </c>
      <c r="DA340">
        <v>0</v>
      </c>
      <c r="DB340">
        <v>2.560524</v>
      </c>
      <c r="DC340">
        <v>0.0392230826830298</v>
      </c>
      <c r="DD340">
        <v>159.123076802641</v>
      </c>
      <c r="DE340">
        <v>10587.72</v>
      </c>
      <c r="DF340">
        <v>15</v>
      </c>
      <c r="DG340">
        <v>1604417947.1</v>
      </c>
      <c r="DH340" t="s">
        <v>273</v>
      </c>
      <c r="DI340">
        <v>1604417940.1</v>
      </c>
      <c r="DJ340">
        <v>1604417947.1</v>
      </c>
      <c r="DK340">
        <v>1</v>
      </c>
      <c r="DL340">
        <v>-0.134</v>
      </c>
      <c r="DM340">
        <v>0.013</v>
      </c>
      <c r="DN340">
        <v>0.037</v>
      </c>
      <c r="DO340">
        <v>0.31</v>
      </c>
      <c r="DP340">
        <v>420</v>
      </c>
      <c r="DQ340">
        <v>20</v>
      </c>
      <c r="DR340">
        <v>0.08</v>
      </c>
      <c r="DS340">
        <v>0.06</v>
      </c>
      <c r="DT340">
        <v>0</v>
      </c>
      <c r="DU340">
        <v>0</v>
      </c>
      <c r="DV340" t="s">
        <v>274</v>
      </c>
      <c r="DW340">
        <v>100</v>
      </c>
      <c r="DX340">
        <v>100</v>
      </c>
      <c r="DY340">
        <v>0.16</v>
      </c>
      <c r="DZ340">
        <v>0.3267</v>
      </c>
      <c r="EA340">
        <v>-0.278027610152098</v>
      </c>
      <c r="EB340">
        <v>0.00106189765250334</v>
      </c>
      <c r="EC340">
        <v>-8.23004791133579e-07</v>
      </c>
      <c r="ED340">
        <v>1.95222372915411e-10</v>
      </c>
      <c r="EE340">
        <v>0.0605696754882689</v>
      </c>
      <c r="EF340">
        <v>0.0242991256848972</v>
      </c>
      <c r="EG340">
        <v>-0.00102667963148939</v>
      </c>
      <c r="EH340">
        <v>2.21636158600722e-05</v>
      </c>
      <c r="EI340">
        <v>2</v>
      </c>
      <c r="EJ340">
        <v>2037</v>
      </c>
      <c r="EK340">
        <v>1</v>
      </c>
      <c r="EL340">
        <v>24</v>
      </c>
      <c r="EM340">
        <v>15.6</v>
      </c>
      <c r="EN340">
        <v>15.5</v>
      </c>
      <c r="EO340">
        <v>2</v>
      </c>
      <c r="EP340">
        <v>511.572</v>
      </c>
      <c r="EQ340">
        <v>529.013</v>
      </c>
      <c r="ER340">
        <v>22.7753</v>
      </c>
      <c r="ES340">
        <v>25.3534</v>
      </c>
      <c r="ET340">
        <v>29.9999</v>
      </c>
      <c r="EU340">
        <v>25.2466</v>
      </c>
      <c r="EV340">
        <v>25.2185</v>
      </c>
      <c r="EW340">
        <v>45.2733</v>
      </c>
      <c r="EX340">
        <v>26.5734</v>
      </c>
      <c r="EY340">
        <v>100</v>
      </c>
      <c r="EZ340">
        <v>22.781</v>
      </c>
      <c r="FA340">
        <v>1092.2</v>
      </c>
      <c r="FB340">
        <v>20</v>
      </c>
      <c r="FC340">
        <v>102.335</v>
      </c>
      <c r="FD340">
        <v>102.11</v>
      </c>
    </row>
    <row r="341" spans="1:160">
      <c r="A341">
        <v>325</v>
      </c>
      <c r="B341">
        <v>1604418876.6</v>
      </c>
      <c r="C341">
        <v>647.5</v>
      </c>
      <c r="D341" t="s">
        <v>921</v>
      </c>
      <c r="E341" t="s">
        <v>922</v>
      </c>
      <c r="F341">
        <v>1604418876.6</v>
      </c>
      <c r="G341">
        <f>BY341*AE341*(BU341-BV341)/(100*BN341*(1000-AE341*BU341))</f>
        <v>0</v>
      </c>
      <c r="H341">
        <f>BY341*AE341*(BT341-BS341*(1000-AE341*BV341)/(1000-AE341*BU341))/(100*BN341)</f>
        <v>0</v>
      </c>
      <c r="I341">
        <f>BS341 - IF(AE341&gt;1, H341*BN341*100.0/(AG341*CG341), 0)</f>
        <v>0</v>
      </c>
      <c r="J341">
        <f>((P341-G341/2)*I341-H341)/(P341+G341/2)</f>
        <v>0</v>
      </c>
      <c r="K341">
        <f>J341*(BZ341+CA341)/1000.0</f>
        <v>0</v>
      </c>
      <c r="L341">
        <f>(BS341 - IF(AE341&gt;1, H341*BN341*100.0/(AG341*CG341), 0))*(BZ341+CA341)/1000.0</f>
        <v>0</v>
      </c>
      <c r="M341">
        <f>2.0/((1/O341-1/N341)+SIGN(O341)*SQRT((1/O341-1/N341)*(1/O341-1/N341) + 4*BO341/((BO341+1)*(BO341+1))*(2*1/O341*1/N341-1/N341*1/N341)))</f>
        <v>0</v>
      </c>
      <c r="N341">
        <f>IF(LEFT(BP341,1)&lt;&gt;"0",IF(LEFT(BP341,1)="1",3.0,BQ341),$D$5+$E$5*(CG341*BZ341/($K$5*1000))+$F$5*(CG341*BZ341/($K$5*1000))*MAX(MIN(BN341,$J$5),$I$5)*MAX(MIN(BN341,$J$5),$I$5)+$G$5*MAX(MIN(BN341,$J$5),$I$5)*(CG341*BZ341/($K$5*1000))+$H$5*(CG341*BZ341/($K$5*1000))*(CG341*BZ341/($K$5*1000)))</f>
        <v>0</v>
      </c>
      <c r="O341">
        <f>G341*(1000-(1000*0.61365*exp(17.502*S341/(240.97+S341))/(BZ341+CA341)+BU341)/2)/(1000*0.61365*exp(17.502*S341/(240.97+S341))/(BZ341+CA341)-BU341)</f>
        <v>0</v>
      </c>
      <c r="P341">
        <f>1/((BO341+1)/(M341/1.6)+1/(N341/1.37)) + BO341/((BO341+1)/(M341/1.6) + BO341/(N341/1.37))</f>
        <v>0</v>
      </c>
      <c r="Q341">
        <f>(BK341*BM341)</f>
        <v>0</v>
      </c>
      <c r="R341">
        <f>(CB341+(Q341+2*0.95*5.67E-8*(((CB341+$B$7)+273)^4-(CB341+273)^4)-44100*G341)/(1.84*29.3*N341+8*0.95*5.67E-8*(CB341+273)^3))</f>
        <v>0</v>
      </c>
      <c r="S341">
        <f>($C$7*CC341+$D$7*CD341+$E$7*R341)</f>
        <v>0</v>
      </c>
      <c r="T341">
        <f>0.61365*exp(17.502*S341/(240.97+S341))</f>
        <v>0</v>
      </c>
      <c r="U341">
        <f>(V341/W341*100)</f>
        <v>0</v>
      </c>
      <c r="V341">
        <f>BU341*(BZ341+CA341)/1000</f>
        <v>0</v>
      </c>
      <c r="W341">
        <f>0.61365*exp(17.502*CB341/(240.97+CB341))</f>
        <v>0</v>
      </c>
      <c r="X341">
        <f>(T341-BU341*(BZ341+CA341)/1000)</f>
        <v>0</v>
      </c>
      <c r="Y341">
        <f>(-G341*44100)</f>
        <v>0</v>
      </c>
      <c r="Z341">
        <f>2*29.3*N341*0.92*(CB341-S341)</f>
        <v>0</v>
      </c>
      <c r="AA341">
        <f>2*0.95*5.67E-8*(((CB341+$B$7)+273)^4-(S341+273)^4)</f>
        <v>0</v>
      </c>
      <c r="AB341">
        <f>Q341+AA341+Y341+Z341</f>
        <v>0</v>
      </c>
      <c r="AC341">
        <v>0</v>
      </c>
      <c r="AD341">
        <v>0</v>
      </c>
      <c r="AE341">
        <f>IF(AC341*$H$13&gt;=AG341,1.0,(AG341/(AG341-AC341*$H$13)))</f>
        <v>0</v>
      </c>
      <c r="AF341">
        <f>(AE341-1)*100</f>
        <v>0</v>
      </c>
      <c r="AG341">
        <f>MAX(0,($B$13+$C$13*CG341)/(1+$D$13*CG341)*BZ341/(CB341+273)*$E$13)</f>
        <v>0</v>
      </c>
      <c r="AH341" t="s">
        <v>271</v>
      </c>
      <c r="AI341" t="s">
        <v>271</v>
      </c>
      <c r="AJ341">
        <v>0</v>
      </c>
      <c r="AK341">
        <v>0</v>
      </c>
      <c r="AL341">
        <f>AK341-AJ341</f>
        <v>0</v>
      </c>
      <c r="AM341">
        <f>AL341/AK341</f>
        <v>0</v>
      </c>
      <c r="AN341">
        <v>0</v>
      </c>
      <c r="AO341" t="s">
        <v>271</v>
      </c>
      <c r="AP341" t="s">
        <v>271</v>
      </c>
      <c r="AQ341">
        <v>0</v>
      </c>
      <c r="AR341">
        <v>0</v>
      </c>
      <c r="AS341">
        <f>1-AQ341/AR341</f>
        <v>0</v>
      </c>
      <c r="AT341">
        <v>0.5</v>
      </c>
      <c r="AU341">
        <f>BK341</f>
        <v>0</v>
      </c>
      <c r="AV341">
        <f>H341</f>
        <v>0</v>
      </c>
      <c r="AW341">
        <f>AS341*AT341*AU341</f>
        <v>0</v>
      </c>
      <c r="AX341">
        <f>BC341/AR341</f>
        <v>0</v>
      </c>
      <c r="AY341">
        <f>(AV341-AN341)/AU341</f>
        <v>0</v>
      </c>
      <c r="AZ341">
        <f>(AK341-AR341)/AR341</f>
        <v>0</v>
      </c>
      <c r="BA341" t="s">
        <v>271</v>
      </c>
      <c r="BB341">
        <v>0</v>
      </c>
      <c r="BC341">
        <f>AR341-BB341</f>
        <v>0</v>
      </c>
      <c r="BD341">
        <f>(AR341-AQ341)/(AR341-BB341)</f>
        <v>0</v>
      </c>
      <c r="BE341">
        <f>(AK341-AR341)/(AK341-BB341)</f>
        <v>0</v>
      </c>
      <c r="BF341">
        <f>(AR341-AQ341)/(AR341-AJ341)</f>
        <v>0</v>
      </c>
      <c r="BG341">
        <f>(AK341-AR341)/(AK341-AJ341)</f>
        <v>0</v>
      </c>
      <c r="BH341">
        <f>(BD341*BB341/AQ341)</f>
        <v>0</v>
      </c>
      <c r="BI341">
        <f>(1-BH341)</f>
        <v>0</v>
      </c>
      <c r="BJ341">
        <f>$B$11*CH341+$C$11*CI341+$F$11*CJ341*(1-CM341)</f>
        <v>0</v>
      </c>
      <c r="BK341">
        <f>BJ341*BL341</f>
        <v>0</v>
      </c>
      <c r="BL341">
        <f>($B$11*$D$9+$C$11*$D$9+$F$11*((CW341+CO341)/MAX(CW341+CO341+CX341, 0.1)*$I$9+CX341/MAX(CW341+CO341+CX341, 0.1)*$J$9))/($B$11+$C$11+$F$11)</f>
        <v>0</v>
      </c>
      <c r="BM341">
        <f>($B$11*$K$9+$C$11*$K$9+$F$11*((CW341+CO341)/MAX(CW341+CO341+CX341, 0.1)*$P$9+CX341/MAX(CW341+CO341+CX341, 0.1)*$Q$9))/($B$11+$C$11+$F$11)</f>
        <v>0</v>
      </c>
      <c r="BN341">
        <v>6</v>
      </c>
      <c r="BO341">
        <v>0.5</v>
      </c>
      <c r="BP341" t="s">
        <v>272</v>
      </c>
      <c r="BQ341">
        <v>2</v>
      </c>
      <c r="BR341">
        <v>1604418876.6</v>
      </c>
      <c r="BS341">
        <v>1031.58</v>
      </c>
      <c r="BT341">
        <v>1086.96</v>
      </c>
      <c r="BU341">
        <v>21.6422</v>
      </c>
      <c r="BV341">
        <v>19.9715</v>
      </c>
      <c r="BW341">
        <v>1031.42</v>
      </c>
      <c r="BX341">
        <v>21.3155</v>
      </c>
      <c r="BY341">
        <v>499.955</v>
      </c>
      <c r="BZ341">
        <v>100.523</v>
      </c>
      <c r="CA341">
        <v>0.0998576</v>
      </c>
      <c r="CB341">
        <v>25.1626</v>
      </c>
      <c r="CC341">
        <v>25.0054</v>
      </c>
      <c r="CD341">
        <v>999.9</v>
      </c>
      <c r="CE341">
        <v>0</v>
      </c>
      <c r="CF341">
        <v>0</v>
      </c>
      <c r="CG341">
        <v>9997.5</v>
      </c>
      <c r="CH341">
        <v>0</v>
      </c>
      <c r="CI341">
        <v>1.06395</v>
      </c>
      <c r="CJ341">
        <v>1199.77</v>
      </c>
      <c r="CK341">
        <v>0.966994</v>
      </c>
      <c r="CL341">
        <v>0.0330056</v>
      </c>
      <c r="CM341">
        <v>0</v>
      </c>
      <c r="CN341">
        <v>2.4312</v>
      </c>
      <c r="CO341">
        <v>0</v>
      </c>
      <c r="CP341">
        <v>10608.7</v>
      </c>
      <c r="CQ341">
        <v>11399.2</v>
      </c>
      <c r="CR341">
        <v>38</v>
      </c>
      <c r="CS341">
        <v>41.125</v>
      </c>
      <c r="CT341">
        <v>39.437</v>
      </c>
      <c r="CU341">
        <v>39.812</v>
      </c>
      <c r="CV341">
        <v>38.312</v>
      </c>
      <c r="CW341">
        <v>1160.17</v>
      </c>
      <c r="CX341">
        <v>39.6</v>
      </c>
      <c r="CY341">
        <v>0</v>
      </c>
      <c r="CZ341">
        <v>1604418876.5</v>
      </c>
      <c r="DA341">
        <v>0</v>
      </c>
      <c r="DB341">
        <v>2.58317307692308</v>
      </c>
      <c r="DC341">
        <v>0.09485470660703</v>
      </c>
      <c r="DD341">
        <v>155.569230488389</v>
      </c>
      <c r="DE341">
        <v>10591.6692307692</v>
      </c>
      <c r="DF341">
        <v>15</v>
      </c>
      <c r="DG341">
        <v>1604417947.1</v>
      </c>
      <c r="DH341" t="s">
        <v>273</v>
      </c>
      <c r="DI341">
        <v>1604417940.1</v>
      </c>
      <c r="DJ341">
        <v>1604417947.1</v>
      </c>
      <c r="DK341">
        <v>1</v>
      </c>
      <c r="DL341">
        <v>-0.134</v>
      </c>
      <c r="DM341">
        <v>0.013</v>
      </c>
      <c r="DN341">
        <v>0.037</v>
      </c>
      <c r="DO341">
        <v>0.31</v>
      </c>
      <c r="DP341">
        <v>420</v>
      </c>
      <c r="DQ341">
        <v>20</v>
      </c>
      <c r="DR341">
        <v>0.08</v>
      </c>
      <c r="DS341">
        <v>0.06</v>
      </c>
      <c r="DT341">
        <v>0</v>
      </c>
      <c r="DU341">
        <v>0</v>
      </c>
      <c r="DV341" t="s">
        <v>274</v>
      </c>
      <c r="DW341">
        <v>100</v>
      </c>
      <c r="DX341">
        <v>100</v>
      </c>
      <c r="DY341">
        <v>0.16</v>
      </c>
      <c r="DZ341">
        <v>0.3267</v>
      </c>
      <c r="EA341">
        <v>-0.278027610152098</v>
      </c>
      <c r="EB341">
        <v>0.00106189765250334</v>
      </c>
      <c r="EC341">
        <v>-8.23004791133579e-07</v>
      </c>
      <c r="ED341">
        <v>1.95222372915411e-10</v>
      </c>
      <c r="EE341">
        <v>0.0605696754882689</v>
      </c>
      <c r="EF341">
        <v>0.0242991256848972</v>
      </c>
      <c r="EG341">
        <v>-0.00102667963148939</v>
      </c>
      <c r="EH341">
        <v>2.21636158600722e-05</v>
      </c>
      <c r="EI341">
        <v>2</v>
      </c>
      <c r="EJ341">
        <v>2037</v>
      </c>
      <c r="EK341">
        <v>1</v>
      </c>
      <c r="EL341">
        <v>24</v>
      </c>
      <c r="EM341">
        <v>15.6</v>
      </c>
      <c r="EN341">
        <v>15.5</v>
      </c>
      <c r="EO341">
        <v>2</v>
      </c>
      <c r="EP341">
        <v>511.372</v>
      </c>
      <c r="EQ341">
        <v>529.147</v>
      </c>
      <c r="ER341">
        <v>22.7795</v>
      </c>
      <c r="ES341">
        <v>25.3534</v>
      </c>
      <c r="ET341">
        <v>29.9999</v>
      </c>
      <c r="EU341">
        <v>25.2466</v>
      </c>
      <c r="EV341">
        <v>25.2185</v>
      </c>
      <c r="EW341">
        <v>45.3856</v>
      </c>
      <c r="EX341">
        <v>26.5734</v>
      </c>
      <c r="EY341">
        <v>100</v>
      </c>
      <c r="EZ341">
        <v>22.781</v>
      </c>
      <c r="FA341">
        <v>1097.28</v>
      </c>
      <c r="FB341">
        <v>20</v>
      </c>
      <c r="FC341">
        <v>102.335</v>
      </c>
      <c r="FD341">
        <v>102.111</v>
      </c>
    </row>
    <row r="342" spans="1:160">
      <c r="A342">
        <v>326</v>
      </c>
      <c r="B342">
        <v>1604418878.6</v>
      </c>
      <c r="C342">
        <v>649.5</v>
      </c>
      <c r="D342" t="s">
        <v>923</v>
      </c>
      <c r="E342" t="s">
        <v>924</v>
      </c>
      <c r="F342">
        <v>1604418878.6</v>
      </c>
      <c r="G342">
        <f>BY342*AE342*(BU342-BV342)/(100*BN342*(1000-AE342*BU342))</f>
        <v>0</v>
      </c>
      <c r="H342">
        <f>BY342*AE342*(BT342-BS342*(1000-AE342*BV342)/(1000-AE342*BU342))/(100*BN342)</f>
        <v>0</v>
      </c>
      <c r="I342">
        <f>BS342 - IF(AE342&gt;1, H342*BN342*100.0/(AG342*CG342), 0)</f>
        <v>0</v>
      </c>
      <c r="J342">
        <f>((P342-G342/2)*I342-H342)/(P342+G342/2)</f>
        <v>0</v>
      </c>
      <c r="K342">
        <f>J342*(BZ342+CA342)/1000.0</f>
        <v>0</v>
      </c>
      <c r="L342">
        <f>(BS342 - IF(AE342&gt;1, H342*BN342*100.0/(AG342*CG342), 0))*(BZ342+CA342)/1000.0</f>
        <v>0</v>
      </c>
      <c r="M342">
        <f>2.0/((1/O342-1/N342)+SIGN(O342)*SQRT((1/O342-1/N342)*(1/O342-1/N342) + 4*BO342/((BO342+1)*(BO342+1))*(2*1/O342*1/N342-1/N342*1/N342)))</f>
        <v>0</v>
      </c>
      <c r="N342">
        <f>IF(LEFT(BP342,1)&lt;&gt;"0",IF(LEFT(BP342,1)="1",3.0,BQ342),$D$5+$E$5*(CG342*BZ342/($K$5*1000))+$F$5*(CG342*BZ342/($K$5*1000))*MAX(MIN(BN342,$J$5),$I$5)*MAX(MIN(BN342,$J$5),$I$5)+$G$5*MAX(MIN(BN342,$J$5),$I$5)*(CG342*BZ342/($K$5*1000))+$H$5*(CG342*BZ342/($K$5*1000))*(CG342*BZ342/($K$5*1000)))</f>
        <v>0</v>
      </c>
      <c r="O342">
        <f>G342*(1000-(1000*0.61365*exp(17.502*S342/(240.97+S342))/(BZ342+CA342)+BU342)/2)/(1000*0.61365*exp(17.502*S342/(240.97+S342))/(BZ342+CA342)-BU342)</f>
        <v>0</v>
      </c>
      <c r="P342">
        <f>1/((BO342+1)/(M342/1.6)+1/(N342/1.37)) + BO342/((BO342+1)/(M342/1.6) + BO342/(N342/1.37))</f>
        <v>0</v>
      </c>
      <c r="Q342">
        <f>(BK342*BM342)</f>
        <v>0</v>
      </c>
      <c r="R342">
        <f>(CB342+(Q342+2*0.95*5.67E-8*(((CB342+$B$7)+273)^4-(CB342+273)^4)-44100*G342)/(1.84*29.3*N342+8*0.95*5.67E-8*(CB342+273)^3))</f>
        <v>0</v>
      </c>
      <c r="S342">
        <f>($C$7*CC342+$D$7*CD342+$E$7*R342)</f>
        <v>0</v>
      </c>
      <c r="T342">
        <f>0.61365*exp(17.502*S342/(240.97+S342))</f>
        <v>0</v>
      </c>
      <c r="U342">
        <f>(V342/W342*100)</f>
        <v>0</v>
      </c>
      <c r="V342">
        <f>BU342*(BZ342+CA342)/1000</f>
        <v>0</v>
      </c>
      <c r="W342">
        <f>0.61365*exp(17.502*CB342/(240.97+CB342))</f>
        <v>0</v>
      </c>
      <c r="X342">
        <f>(T342-BU342*(BZ342+CA342)/1000)</f>
        <v>0</v>
      </c>
      <c r="Y342">
        <f>(-G342*44100)</f>
        <v>0</v>
      </c>
      <c r="Z342">
        <f>2*29.3*N342*0.92*(CB342-S342)</f>
        <v>0</v>
      </c>
      <c r="AA342">
        <f>2*0.95*5.67E-8*(((CB342+$B$7)+273)^4-(S342+273)^4)</f>
        <v>0</v>
      </c>
      <c r="AB342">
        <f>Q342+AA342+Y342+Z342</f>
        <v>0</v>
      </c>
      <c r="AC342">
        <v>0</v>
      </c>
      <c r="AD342">
        <v>0</v>
      </c>
      <c r="AE342">
        <f>IF(AC342*$H$13&gt;=AG342,1.0,(AG342/(AG342-AC342*$H$13)))</f>
        <v>0</v>
      </c>
      <c r="AF342">
        <f>(AE342-1)*100</f>
        <v>0</v>
      </c>
      <c r="AG342">
        <f>MAX(0,($B$13+$C$13*CG342)/(1+$D$13*CG342)*BZ342/(CB342+273)*$E$13)</f>
        <v>0</v>
      </c>
      <c r="AH342" t="s">
        <v>271</v>
      </c>
      <c r="AI342" t="s">
        <v>271</v>
      </c>
      <c r="AJ342">
        <v>0</v>
      </c>
      <c r="AK342">
        <v>0</v>
      </c>
      <c r="AL342">
        <f>AK342-AJ342</f>
        <v>0</v>
      </c>
      <c r="AM342">
        <f>AL342/AK342</f>
        <v>0</v>
      </c>
      <c r="AN342">
        <v>0</v>
      </c>
      <c r="AO342" t="s">
        <v>271</v>
      </c>
      <c r="AP342" t="s">
        <v>271</v>
      </c>
      <c r="AQ342">
        <v>0</v>
      </c>
      <c r="AR342">
        <v>0</v>
      </c>
      <c r="AS342">
        <f>1-AQ342/AR342</f>
        <v>0</v>
      </c>
      <c r="AT342">
        <v>0.5</v>
      </c>
      <c r="AU342">
        <f>BK342</f>
        <v>0</v>
      </c>
      <c r="AV342">
        <f>H342</f>
        <v>0</v>
      </c>
      <c r="AW342">
        <f>AS342*AT342*AU342</f>
        <v>0</v>
      </c>
      <c r="AX342">
        <f>BC342/AR342</f>
        <v>0</v>
      </c>
      <c r="AY342">
        <f>(AV342-AN342)/AU342</f>
        <v>0</v>
      </c>
      <c r="AZ342">
        <f>(AK342-AR342)/AR342</f>
        <v>0</v>
      </c>
      <c r="BA342" t="s">
        <v>271</v>
      </c>
      <c r="BB342">
        <v>0</v>
      </c>
      <c r="BC342">
        <f>AR342-BB342</f>
        <v>0</v>
      </c>
      <c r="BD342">
        <f>(AR342-AQ342)/(AR342-BB342)</f>
        <v>0</v>
      </c>
      <c r="BE342">
        <f>(AK342-AR342)/(AK342-BB342)</f>
        <v>0</v>
      </c>
      <c r="BF342">
        <f>(AR342-AQ342)/(AR342-AJ342)</f>
        <v>0</v>
      </c>
      <c r="BG342">
        <f>(AK342-AR342)/(AK342-AJ342)</f>
        <v>0</v>
      </c>
      <c r="BH342">
        <f>(BD342*BB342/AQ342)</f>
        <v>0</v>
      </c>
      <c r="BI342">
        <f>(1-BH342)</f>
        <v>0</v>
      </c>
      <c r="BJ342">
        <f>$B$11*CH342+$C$11*CI342+$F$11*CJ342*(1-CM342)</f>
        <v>0</v>
      </c>
      <c r="BK342">
        <f>BJ342*BL342</f>
        <v>0</v>
      </c>
      <c r="BL342">
        <f>($B$11*$D$9+$C$11*$D$9+$F$11*((CW342+CO342)/MAX(CW342+CO342+CX342, 0.1)*$I$9+CX342/MAX(CW342+CO342+CX342, 0.1)*$J$9))/($B$11+$C$11+$F$11)</f>
        <v>0</v>
      </c>
      <c r="BM342">
        <f>($B$11*$K$9+$C$11*$K$9+$F$11*((CW342+CO342)/MAX(CW342+CO342+CX342, 0.1)*$P$9+CX342/MAX(CW342+CO342+CX342, 0.1)*$Q$9))/($B$11+$C$11+$F$11)</f>
        <v>0</v>
      </c>
      <c r="BN342">
        <v>6</v>
      </c>
      <c r="BO342">
        <v>0.5</v>
      </c>
      <c r="BP342" t="s">
        <v>272</v>
      </c>
      <c r="BQ342">
        <v>2</v>
      </c>
      <c r="BR342">
        <v>1604418878.6</v>
      </c>
      <c r="BS342">
        <v>1034.88</v>
      </c>
      <c r="BT342">
        <v>1090.2</v>
      </c>
      <c r="BU342">
        <v>21.6426</v>
      </c>
      <c r="BV342">
        <v>19.9715</v>
      </c>
      <c r="BW342">
        <v>1034.72</v>
      </c>
      <c r="BX342">
        <v>21.3159</v>
      </c>
      <c r="BY342">
        <v>500.034</v>
      </c>
      <c r="BZ342">
        <v>100.525</v>
      </c>
      <c r="CA342">
        <v>0.10005</v>
      </c>
      <c r="CB342">
        <v>25.1631</v>
      </c>
      <c r="CC342">
        <v>25.0106</v>
      </c>
      <c r="CD342">
        <v>999.9</v>
      </c>
      <c r="CE342">
        <v>0</v>
      </c>
      <c r="CF342">
        <v>0</v>
      </c>
      <c r="CG342">
        <v>10000.6</v>
      </c>
      <c r="CH342">
        <v>0</v>
      </c>
      <c r="CI342">
        <v>1.06395</v>
      </c>
      <c r="CJ342">
        <v>1200.09</v>
      </c>
      <c r="CK342">
        <v>0.967003</v>
      </c>
      <c r="CL342">
        <v>0.0329973</v>
      </c>
      <c r="CM342">
        <v>0</v>
      </c>
      <c r="CN342">
        <v>2.4519</v>
      </c>
      <c r="CO342">
        <v>0</v>
      </c>
      <c r="CP342">
        <v>10617.7</v>
      </c>
      <c r="CQ342">
        <v>11402.2</v>
      </c>
      <c r="CR342">
        <v>38</v>
      </c>
      <c r="CS342">
        <v>41.125</v>
      </c>
      <c r="CT342">
        <v>39.5</v>
      </c>
      <c r="CU342">
        <v>39.812</v>
      </c>
      <c r="CV342">
        <v>38.312</v>
      </c>
      <c r="CW342">
        <v>1160.49</v>
      </c>
      <c r="CX342">
        <v>39.6</v>
      </c>
      <c r="CY342">
        <v>0</v>
      </c>
      <c r="CZ342">
        <v>1604418878.9</v>
      </c>
      <c r="DA342">
        <v>0</v>
      </c>
      <c r="DB342">
        <v>2.56647307692308</v>
      </c>
      <c r="DC342">
        <v>-0.301788025458489</v>
      </c>
      <c r="DD342">
        <v>156.502564068666</v>
      </c>
      <c r="DE342">
        <v>10597.8192307692</v>
      </c>
      <c r="DF342">
        <v>15</v>
      </c>
      <c r="DG342">
        <v>1604417947.1</v>
      </c>
      <c r="DH342" t="s">
        <v>273</v>
      </c>
      <c r="DI342">
        <v>1604417940.1</v>
      </c>
      <c r="DJ342">
        <v>1604417947.1</v>
      </c>
      <c r="DK342">
        <v>1</v>
      </c>
      <c r="DL342">
        <v>-0.134</v>
      </c>
      <c r="DM342">
        <v>0.013</v>
      </c>
      <c r="DN342">
        <v>0.037</v>
      </c>
      <c r="DO342">
        <v>0.31</v>
      </c>
      <c r="DP342">
        <v>420</v>
      </c>
      <c r="DQ342">
        <v>20</v>
      </c>
      <c r="DR342">
        <v>0.08</v>
      </c>
      <c r="DS342">
        <v>0.06</v>
      </c>
      <c r="DT342">
        <v>0</v>
      </c>
      <c r="DU342">
        <v>0</v>
      </c>
      <c r="DV342" t="s">
        <v>274</v>
      </c>
      <c r="DW342">
        <v>100</v>
      </c>
      <c r="DX342">
        <v>100</v>
      </c>
      <c r="DY342">
        <v>0.16</v>
      </c>
      <c r="DZ342">
        <v>0.3267</v>
      </c>
      <c r="EA342">
        <v>-0.278027610152098</v>
      </c>
      <c r="EB342">
        <v>0.00106189765250334</v>
      </c>
      <c r="EC342">
        <v>-8.23004791133579e-07</v>
      </c>
      <c r="ED342">
        <v>1.95222372915411e-10</v>
      </c>
      <c r="EE342">
        <v>0.0605696754882689</v>
      </c>
      <c r="EF342">
        <v>0.0242991256848972</v>
      </c>
      <c r="EG342">
        <v>-0.00102667963148939</v>
      </c>
      <c r="EH342">
        <v>2.21636158600722e-05</v>
      </c>
      <c r="EI342">
        <v>2</v>
      </c>
      <c r="EJ342">
        <v>2037</v>
      </c>
      <c r="EK342">
        <v>1</v>
      </c>
      <c r="EL342">
        <v>24</v>
      </c>
      <c r="EM342">
        <v>15.6</v>
      </c>
      <c r="EN342">
        <v>15.5</v>
      </c>
      <c r="EO342">
        <v>2</v>
      </c>
      <c r="EP342">
        <v>511.487</v>
      </c>
      <c r="EQ342">
        <v>528.922</v>
      </c>
      <c r="ER342">
        <v>22.7815</v>
      </c>
      <c r="ES342">
        <v>25.3534</v>
      </c>
      <c r="ET342">
        <v>30</v>
      </c>
      <c r="EU342">
        <v>25.2466</v>
      </c>
      <c r="EV342">
        <v>25.2191</v>
      </c>
      <c r="EW342">
        <v>45.4572</v>
      </c>
      <c r="EX342">
        <v>26.5734</v>
      </c>
      <c r="EY342">
        <v>100</v>
      </c>
      <c r="EZ342">
        <v>22.7805</v>
      </c>
      <c r="FA342">
        <v>1102.31</v>
      </c>
      <c r="FB342">
        <v>20</v>
      </c>
      <c r="FC342">
        <v>102.334</v>
      </c>
      <c r="FD342">
        <v>102.111</v>
      </c>
    </row>
    <row r="343" spans="1:160">
      <c r="A343">
        <v>327</v>
      </c>
      <c r="B343">
        <v>1604418880.6</v>
      </c>
      <c r="C343">
        <v>651.5</v>
      </c>
      <c r="D343" t="s">
        <v>925</v>
      </c>
      <c r="E343" t="s">
        <v>926</v>
      </c>
      <c r="F343">
        <v>1604418880.6</v>
      </c>
      <c r="G343">
        <f>BY343*AE343*(BU343-BV343)/(100*BN343*(1000-AE343*BU343))</f>
        <v>0</v>
      </c>
      <c r="H343">
        <f>BY343*AE343*(BT343-BS343*(1000-AE343*BV343)/(1000-AE343*BU343))/(100*BN343)</f>
        <v>0</v>
      </c>
      <c r="I343">
        <f>BS343 - IF(AE343&gt;1, H343*BN343*100.0/(AG343*CG343), 0)</f>
        <v>0</v>
      </c>
      <c r="J343">
        <f>((P343-G343/2)*I343-H343)/(P343+G343/2)</f>
        <v>0</v>
      </c>
      <c r="K343">
        <f>J343*(BZ343+CA343)/1000.0</f>
        <v>0</v>
      </c>
      <c r="L343">
        <f>(BS343 - IF(AE343&gt;1, H343*BN343*100.0/(AG343*CG343), 0))*(BZ343+CA343)/1000.0</f>
        <v>0</v>
      </c>
      <c r="M343">
        <f>2.0/((1/O343-1/N343)+SIGN(O343)*SQRT((1/O343-1/N343)*(1/O343-1/N343) + 4*BO343/((BO343+1)*(BO343+1))*(2*1/O343*1/N343-1/N343*1/N343)))</f>
        <v>0</v>
      </c>
      <c r="N343">
        <f>IF(LEFT(BP343,1)&lt;&gt;"0",IF(LEFT(BP343,1)="1",3.0,BQ343),$D$5+$E$5*(CG343*BZ343/($K$5*1000))+$F$5*(CG343*BZ343/($K$5*1000))*MAX(MIN(BN343,$J$5),$I$5)*MAX(MIN(BN343,$J$5),$I$5)+$G$5*MAX(MIN(BN343,$J$5),$I$5)*(CG343*BZ343/($K$5*1000))+$H$5*(CG343*BZ343/($K$5*1000))*(CG343*BZ343/($K$5*1000)))</f>
        <v>0</v>
      </c>
      <c r="O343">
        <f>G343*(1000-(1000*0.61365*exp(17.502*S343/(240.97+S343))/(BZ343+CA343)+BU343)/2)/(1000*0.61365*exp(17.502*S343/(240.97+S343))/(BZ343+CA343)-BU343)</f>
        <v>0</v>
      </c>
      <c r="P343">
        <f>1/((BO343+1)/(M343/1.6)+1/(N343/1.37)) + BO343/((BO343+1)/(M343/1.6) + BO343/(N343/1.37))</f>
        <v>0</v>
      </c>
      <c r="Q343">
        <f>(BK343*BM343)</f>
        <v>0</v>
      </c>
      <c r="R343">
        <f>(CB343+(Q343+2*0.95*5.67E-8*(((CB343+$B$7)+273)^4-(CB343+273)^4)-44100*G343)/(1.84*29.3*N343+8*0.95*5.67E-8*(CB343+273)^3))</f>
        <v>0</v>
      </c>
      <c r="S343">
        <f>($C$7*CC343+$D$7*CD343+$E$7*R343)</f>
        <v>0</v>
      </c>
      <c r="T343">
        <f>0.61365*exp(17.502*S343/(240.97+S343))</f>
        <v>0</v>
      </c>
      <c r="U343">
        <f>(V343/W343*100)</f>
        <v>0</v>
      </c>
      <c r="V343">
        <f>BU343*(BZ343+CA343)/1000</f>
        <v>0</v>
      </c>
      <c r="W343">
        <f>0.61365*exp(17.502*CB343/(240.97+CB343))</f>
        <v>0</v>
      </c>
      <c r="X343">
        <f>(T343-BU343*(BZ343+CA343)/1000)</f>
        <v>0</v>
      </c>
      <c r="Y343">
        <f>(-G343*44100)</f>
        <v>0</v>
      </c>
      <c r="Z343">
        <f>2*29.3*N343*0.92*(CB343-S343)</f>
        <v>0</v>
      </c>
      <c r="AA343">
        <f>2*0.95*5.67E-8*(((CB343+$B$7)+273)^4-(S343+273)^4)</f>
        <v>0</v>
      </c>
      <c r="AB343">
        <f>Q343+AA343+Y343+Z343</f>
        <v>0</v>
      </c>
      <c r="AC343">
        <v>0</v>
      </c>
      <c r="AD343">
        <v>0</v>
      </c>
      <c r="AE343">
        <f>IF(AC343*$H$13&gt;=AG343,1.0,(AG343/(AG343-AC343*$H$13)))</f>
        <v>0</v>
      </c>
      <c r="AF343">
        <f>(AE343-1)*100</f>
        <v>0</v>
      </c>
      <c r="AG343">
        <f>MAX(0,($B$13+$C$13*CG343)/(1+$D$13*CG343)*BZ343/(CB343+273)*$E$13)</f>
        <v>0</v>
      </c>
      <c r="AH343" t="s">
        <v>271</v>
      </c>
      <c r="AI343" t="s">
        <v>271</v>
      </c>
      <c r="AJ343">
        <v>0</v>
      </c>
      <c r="AK343">
        <v>0</v>
      </c>
      <c r="AL343">
        <f>AK343-AJ343</f>
        <v>0</v>
      </c>
      <c r="AM343">
        <f>AL343/AK343</f>
        <v>0</v>
      </c>
      <c r="AN343">
        <v>0</v>
      </c>
      <c r="AO343" t="s">
        <v>271</v>
      </c>
      <c r="AP343" t="s">
        <v>271</v>
      </c>
      <c r="AQ343">
        <v>0</v>
      </c>
      <c r="AR343">
        <v>0</v>
      </c>
      <c r="AS343">
        <f>1-AQ343/AR343</f>
        <v>0</v>
      </c>
      <c r="AT343">
        <v>0.5</v>
      </c>
      <c r="AU343">
        <f>BK343</f>
        <v>0</v>
      </c>
      <c r="AV343">
        <f>H343</f>
        <v>0</v>
      </c>
      <c r="AW343">
        <f>AS343*AT343*AU343</f>
        <v>0</v>
      </c>
      <c r="AX343">
        <f>BC343/AR343</f>
        <v>0</v>
      </c>
      <c r="AY343">
        <f>(AV343-AN343)/AU343</f>
        <v>0</v>
      </c>
      <c r="AZ343">
        <f>(AK343-AR343)/AR343</f>
        <v>0</v>
      </c>
      <c r="BA343" t="s">
        <v>271</v>
      </c>
      <c r="BB343">
        <v>0</v>
      </c>
      <c r="BC343">
        <f>AR343-BB343</f>
        <v>0</v>
      </c>
      <c r="BD343">
        <f>(AR343-AQ343)/(AR343-BB343)</f>
        <v>0</v>
      </c>
      <c r="BE343">
        <f>(AK343-AR343)/(AK343-BB343)</f>
        <v>0</v>
      </c>
      <c r="BF343">
        <f>(AR343-AQ343)/(AR343-AJ343)</f>
        <v>0</v>
      </c>
      <c r="BG343">
        <f>(AK343-AR343)/(AK343-AJ343)</f>
        <v>0</v>
      </c>
      <c r="BH343">
        <f>(BD343*BB343/AQ343)</f>
        <v>0</v>
      </c>
      <c r="BI343">
        <f>(1-BH343)</f>
        <v>0</v>
      </c>
      <c r="BJ343">
        <f>$B$11*CH343+$C$11*CI343+$F$11*CJ343*(1-CM343)</f>
        <v>0</v>
      </c>
      <c r="BK343">
        <f>BJ343*BL343</f>
        <v>0</v>
      </c>
      <c r="BL343">
        <f>($B$11*$D$9+$C$11*$D$9+$F$11*((CW343+CO343)/MAX(CW343+CO343+CX343, 0.1)*$I$9+CX343/MAX(CW343+CO343+CX343, 0.1)*$J$9))/($B$11+$C$11+$F$11)</f>
        <v>0</v>
      </c>
      <c r="BM343">
        <f>($B$11*$K$9+$C$11*$K$9+$F$11*((CW343+CO343)/MAX(CW343+CO343+CX343, 0.1)*$P$9+CX343/MAX(CW343+CO343+CX343, 0.1)*$Q$9))/($B$11+$C$11+$F$11)</f>
        <v>0</v>
      </c>
      <c r="BN343">
        <v>6</v>
      </c>
      <c r="BO343">
        <v>0.5</v>
      </c>
      <c r="BP343" t="s">
        <v>272</v>
      </c>
      <c r="BQ343">
        <v>2</v>
      </c>
      <c r="BR343">
        <v>1604418880.6</v>
      </c>
      <c r="BS343">
        <v>1038.06</v>
      </c>
      <c r="BT343">
        <v>1093.26</v>
      </c>
      <c r="BU343">
        <v>21.6429</v>
      </c>
      <c r="BV343">
        <v>19.9705</v>
      </c>
      <c r="BW343">
        <v>1037.9</v>
      </c>
      <c r="BX343">
        <v>21.3162</v>
      </c>
      <c r="BY343">
        <v>500.095</v>
      </c>
      <c r="BZ343">
        <v>100.525</v>
      </c>
      <c r="CA343">
        <v>0.100109</v>
      </c>
      <c r="CB343">
        <v>25.1632</v>
      </c>
      <c r="CC343">
        <v>25.0087</v>
      </c>
      <c r="CD343">
        <v>999.9</v>
      </c>
      <c r="CE343">
        <v>0</v>
      </c>
      <c r="CF343">
        <v>0</v>
      </c>
      <c r="CG343">
        <v>10007.5</v>
      </c>
      <c r="CH343">
        <v>0</v>
      </c>
      <c r="CI343">
        <v>1.06395</v>
      </c>
      <c r="CJ343">
        <v>1200.08</v>
      </c>
      <c r="CK343">
        <v>0.967003</v>
      </c>
      <c r="CL343">
        <v>0.0329973</v>
      </c>
      <c r="CM343">
        <v>0</v>
      </c>
      <c r="CN343">
        <v>2.764</v>
      </c>
      <c r="CO343">
        <v>0</v>
      </c>
      <c r="CP343">
        <v>10622.6</v>
      </c>
      <c r="CQ343">
        <v>11402.2</v>
      </c>
      <c r="CR343">
        <v>38</v>
      </c>
      <c r="CS343">
        <v>41.125</v>
      </c>
      <c r="CT343">
        <v>39.5</v>
      </c>
      <c r="CU343">
        <v>39.812</v>
      </c>
      <c r="CV343">
        <v>38.312</v>
      </c>
      <c r="CW343">
        <v>1160.48</v>
      </c>
      <c r="CX343">
        <v>39.6</v>
      </c>
      <c r="CY343">
        <v>0</v>
      </c>
      <c r="CZ343">
        <v>1604418880.7</v>
      </c>
      <c r="DA343">
        <v>0</v>
      </c>
      <c r="DB343">
        <v>2.563944</v>
      </c>
      <c r="DC343">
        <v>0.412015390215772</v>
      </c>
      <c r="DD343">
        <v>154.70000004156</v>
      </c>
      <c r="DE343">
        <v>10603.196</v>
      </c>
      <c r="DF343">
        <v>15</v>
      </c>
      <c r="DG343">
        <v>1604417947.1</v>
      </c>
      <c r="DH343" t="s">
        <v>273</v>
      </c>
      <c r="DI343">
        <v>1604417940.1</v>
      </c>
      <c r="DJ343">
        <v>1604417947.1</v>
      </c>
      <c r="DK343">
        <v>1</v>
      </c>
      <c r="DL343">
        <v>-0.134</v>
      </c>
      <c r="DM343">
        <v>0.013</v>
      </c>
      <c r="DN343">
        <v>0.037</v>
      </c>
      <c r="DO343">
        <v>0.31</v>
      </c>
      <c r="DP343">
        <v>420</v>
      </c>
      <c r="DQ343">
        <v>20</v>
      </c>
      <c r="DR343">
        <v>0.08</v>
      </c>
      <c r="DS343">
        <v>0.06</v>
      </c>
      <c r="DT343">
        <v>0</v>
      </c>
      <c r="DU343">
        <v>0</v>
      </c>
      <c r="DV343" t="s">
        <v>274</v>
      </c>
      <c r="DW343">
        <v>100</v>
      </c>
      <c r="DX343">
        <v>100</v>
      </c>
      <c r="DY343">
        <v>0.16</v>
      </c>
      <c r="DZ343">
        <v>0.3267</v>
      </c>
      <c r="EA343">
        <v>-0.278027610152098</v>
      </c>
      <c r="EB343">
        <v>0.00106189765250334</v>
      </c>
      <c r="EC343">
        <v>-8.23004791133579e-07</v>
      </c>
      <c r="ED343">
        <v>1.95222372915411e-10</v>
      </c>
      <c r="EE343">
        <v>0.0605696754882689</v>
      </c>
      <c r="EF343">
        <v>0.0242991256848972</v>
      </c>
      <c r="EG343">
        <v>-0.00102667963148939</v>
      </c>
      <c r="EH343">
        <v>2.21636158600722e-05</v>
      </c>
      <c r="EI343">
        <v>2</v>
      </c>
      <c r="EJ343">
        <v>2037</v>
      </c>
      <c r="EK343">
        <v>1</v>
      </c>
      <c r="EL343">
        <v>24</v>
      </c>
      <c r="EM343">
        <v>15.7</v>
      </c>
      <c r="EN343">
        <v>15.6</v>
      </c>
      <c r="EO343">
        <v>2</v>
      </c>
      <c r="EP343">
        <v>511.558</v>
      </c>
      <c r="EQ343">
        <v>528.851</v>
      </c>
      <c r="ER343">
        <v>22.783</v>
      </c>
      <c r="ES343">
        <v>25.3534</v>
      </c>
      <c r="ET343">
        <v>30.0002</v>
      </c>
      <c r="EU343">
        <v>25.2466</v>
      </c>
      <c r="EV343">
        <v>25.2196</v>
      </c>
      <c r="EW343">
        <v>45.5989</v>
      </c>
      <c r="EX343">
        <v>26.5734</v>
      </c>
      <c r="EY343">
        <v>100</v>
      </c>
      <c r="EZ343">
        <v>22.7805</v>
      </c>
      <c r="FA343">
        <v>1102.31</v>
      </c>
      <c r="FB343">
        <v>20</v>
      </c>
      <c r="FC343">
        <v>102.333</v>
      </c>
      <c r="FD343">
        <v>102.111</v>
      </c>
    </row>
    <row r="344" spans="1:160">
      <c r="A344">
        <v>328</v>
      </c>
      <c r="B344">
        <v>1604418882.6</v>
      </c>
      <c r="C344">
        <v>653.5</v>
      </c>
      <c r="D344" t="s">
        <v>927</v>
      </c>
      <c r="E344" t="s">
        <v>928</v>
      </c>
      <c r="F344">
        <v>1604418882.6</v>
      </c>
      <c r="G344">
        <f>BY344*AE344*(BU344-BV344)/(100*BN344*(1000-AE344*BU344))</f>
        <v>0</v>
      </c>
      <c r="H344">
        <f>BY344*AE344*(BT344-BS344*(1000-AE344*BV344)/(1000-AE344*BU344))/(100*BN344)</f>
        <v>0</v>
      </c>
      <c r="I344">
        <f>BS344 - IF(AE344&gt;1, H344*BN344*100.0/(AG344*CG344), 0)</f>
        <v>0</v>
      </c>
      <c r="J344">
        <f>((P344-G344/2)*I344-H344)/(P344+G344/2)</f>
        <v>0</v>
      </c>
      <c r="K344">
        <f>J344*(BZ344+CA344)/1000.0</f>
        <v>0</v>
      </c>
      <c r="L344">
        <f>(BS344 - IF(AE344&gt;1, H344*BN344*100.0/(AG344*CG344), 0))*(BZ344+CA344)/1000.0</f>
        <v>0</v>
      </c>
      <c r="M344">
        <f>2.0/((1/O344-1/N344)+SIGN(O344)*SQRT((1/O344-1/N344)*(1/O344-1/N344) + 4*BO344/((BO344+1)*(BO344+1))*(2*1/O344*1/N344-1/N344*1/N344)))</f>
        <v>0</v>
      </c>
      <c r="N344">
        <f>IF(LEFT(BP344,1)&lt;&gt;"0",IF(LEFT(BP344,1)="1",3.0,BQ344),$D$5+$E$5*(CG344*BZ344/($K$5*1000))+$F$5*(CG344*BZ344/($K$5*1000))*MAX(MIN(BN344,$J$5),$I$5)*MAX(MIN(BN344,$J$5),$I$5)+$G$5*MAX(MIN(BN344,$J$5),$I$5)*(CG344*BZ344/($K$5*1000))+$H$5*(CG344*BZ344/($K$5*1000))*(CG344*BZ344/($K$5*1000)))</f>
        <v>0</v>
      </c>
      <c r="O344">
        <f>G344*(1000-(1000*0.61365*exp(17.502*S344/(240.97+S344))/(BZ344+CA344)+BU344)/2)/(1000*0.61365*exp(17.502*S344/(240.97+S344))/(BZ344+CA344)-BU344)</f>
        <v>0</v>
      </c>
      <c r="P344">
        <f>1/((BO344+1)/(M344/1.6)+1/(N344/1.37)) + BO344/((BO344+1)/(M344/1.6) + BO344/(N344/1.37))</f>
        <v>0</v>
      </c>
      <c r="Q344">
        <f>(BK344*BM344)</f>
        <v>0</v>
      </c>
      <c r="R344">
        <f>(CB344+(Q344+2*0.95*5.67E-8*(((CB344+$B$7)+273)^4-(CB344+273)^4)-44100*G344)/(1.84*29.3*N344+8*0.95*5.67E-8*(CB344+273)^3))</f>
        <v>0</v>
      </c>
      <c r="S344">
        <f>($C$7*CC344+$D$7*CD344+$E$7*R344)</f>
        <v>0</v>
      </c>
      <c r="T344">
        <f>0.61365*exp(17.502*S344/(240.97+S344))</f>
        <v>0</v>
      </c>
      <c r="U344">
        <f>(V344/W344*100)</f>
        <v>0</v>
      </c>
      <c r="V344">
        <f>BU344*(BZ344+CA344)/1000</f>
        <v>0</v>
      </c>
      <c r="W344">
        <f>0.61365*exp(17.502*CB344/(240.97+CB344))</f>
        <v>0</v>
      </c>
      <c r="X344">
        <f>(T344-BU344*(BZ344+CA344)/1000)</f>
        <v>0</v>
      </c>
      <c r="Y344">
        <f>(-G344*44100)</f>
        <v>0</v>
      </c>
      <c r="Z344">
        <f>2*29.3*N344*0.92*(CB344-S344)</f>
        <v>0</v>
      </c>
      <c r="AA344">
        <f>2*0.95*5.67E-8*(((CB344+$B$7)+273)^4-(S344+273)^4)</f>
        <v>0</v>
      </c>
      <c r="AB344">
        <f>Q344+AA344+Y344+Z344</f>
        <v>0</v>
      </c>
      <c r="AC344">
        <v>0</v>
      </c>
      <c r="AD344">
        <v>0</v>
      </c>
      <c r="AE344">
        <f>IF(AC344*$H$13&gt;=AG344,1.0,(AG344/(AG344-AC344*$H$13)))</f>
        <v>0</v>
      </c>
      <c r="AF344">
        <f>(AE344-1)*100</f>
        <v>0</v>
      </c>
      <c r="AG344">
        <f>MAX(0,($B$13+$C$13*CG344)/(1+$D$13*CG344)*BZ344/(CB344+273)*$E$13)</f>
        <v>0</v>
      </c>
      <c r="AH344" t="s">
        <v>271</v>
      </c>
      <c r="AI344" t="s">
        <v>271</v>
      </c>
      <c r="AJ344">
        <v>0</v>
      </c>
      <c r="AK344">
        <v>0</v>
      </c>
      <c r="AL344">
        <f>AK344-AJ344</f>
        <v>0</v>
      </c>
      <c r="AM344">
        <f>AL344/AK344</f>
        <v>0</v>
      </c>
      <c r="AN344">
        <v>0</v>
      </c>
      <c r="AO344" t="s">
        <v>271</v>
      </c>
      <c r="AP344" t="s">
        <v>271</v>
      </c>
      <c r="AQ344">
        <v>0</v>
      </c>
      <c r="AR344">
        <v>0</v>
      </c>
      <c r="AS344">
        <f>1-AQ344/AR344</f>
        <v>0</v>
      </c>
      <c r="AT344">
        <v>0.5</v>
      </c>
      <c r="AU344">
        <f>BK344</f>
        <v>0</v>
      </c>
      <c r="AV344">
        <f>H344</f>
        <v>0</v>
      </c>
      <c r="AW344">
        <f>AS344*AT344*AU344</f>
        <v>0</v>
      </c>
      <c r="AX344">
        <f>BC344/AR344</f>
        <v>0</v>
      </c>
      <c r="AY344">
        <f>(AV344-AN344)/AU344</f>
        <v>0</v>
      </c>
      <c r="AZ344">
        <f>(AK344-AR344)/AR344</f>
        <v>0</v>
      </c>
      <c r="BA344" t="s">
        <v>271</v>
      </c>
      <c r="BB344">
        <v>0</v>
      </c>
      <c r="BC344">
        <f>AR344-BB344</f>
        <v>0</v>
      </c>
      <c r="BD344">
        <f>(AR344-AQ344)/(AR344-BB344)</f>
        <v>0</v>
      </c>
      <c r="BE344">
        <f>(AK344-AR344)/(AK344-BB344)</f>
        <v>0</v>
      </c>
      <c r="BF344">
        <f>(AR344-AQ344)/(AR344-AJ344)</f>
        <v>0</v>
      </c>
      <c r="BG344">
        <f>(AK344-AR344)/(AK344-AJ344)</f>
        <v>0</v>
      </c>
      <c r="BH344">
        <f>(BD344*BB344/AQ344)</f>
        <v>0</v>
      </c>
      <c r="BI344">
        <f>(1-BH344)</f>
        <v>0</v>
      </c>
      <c r="BJ344">
        <f>$B$11*CH344+$C$11*CI344+$F$11*CJ344*(1-CM344)</f>
        <v>0</v>
      </c>
      <c r="BK344">
        <f>BJ344*BL344</f>
        <v>0</v>
      </c>
      <c r="BL344">
        <f>($B$11*$D$9+$C$11*$D$9+$F$11*((CW344+CO344)/MAX(CW344+CO344+CX344, 0.1)*$I$9+CX344/MAX(CW344+CO344+CX344, 0.1)*$J$9))/($B$11+$C$11+$F$11)</f>
        <v>0</v>
      </c>
      <c r="BM344">
        <f>($B$11*$K$9+$C$11*$K$9+$F$11*((CW344+CO344)/MAX(CW344+CO344+CX344, 0.1)*$P$9+CX344/MAX(CW344+CO344+CX344, 0.1)*$Q$9))/($B$11+$C$11+$F$11)</f>
        <v>0</v>
      </c>
      <c r="BN344">
        <v>6</v>
      </c>
      <c r="BO344">
        <v>0.5</v>
      </c>
      <c r="BP344" t="s">
        <v>272</v>
      </c>
      <c r="BQ344">
        <v>2</v>
      </c>
      <c r="BR344">
        <v>1604418882.6</v>
      </c>
      <c r="BS344">
        <v>1041.29</v>
      </c>
      <c r="BT344">
        <v>1096.53</v>
      </c>
      <c r="BU344">
        <v>21.6412</v>
      </c>
      <c r="BV344">
        <v>19.9697</v>
      </c>
      <c r="BW344">
        <v>1041.13</v>
      </c>
      <c r="BX344">
        <v>21.3145</v>
      </c>
      <c r="BY344">
        <v>499.968</v>
      </c>
      <c r="BZ344">
        <v>100.524</v>
      </c>
      <c r="CA344">
        <v>0.0999589</v>
      </c>
      <c r="CB344">
        <v>25.1637</v>
      </c>
      <c r="CC344">
        <v>25.0065</v>
      </c>
      <c r="CD344">
        <v>999.9</v>
      </c>
      <c r="CE344">
        <v>0</v>
      </c>
      <c r="CF344">
        <v>0</v>
      </c>
      <c r="CG344">
        <v>10003.8</v>
      </c>
      <c r="CH344">
        <v>0</v>
      </c>
      <c r="CI344">
        <v>1.06395</v>
      </c>
      <c r="CJ344">
        <v>1200.08</v>
      </c>
      <c r="CK344">
        <v>0.967003</v>
      </c>
      <c r="CL344">
        <v>0.0329973</v>
      </c>
      <c r="CM344">
        <v>0</v>
      </c>
      <c r="CN344">
        <v>2.4585</v>
      </c>
      <c r="CO344">
        <v>0</v>
      </c>
      <c r="CP344">
        <v>10626.9</v>
      </c>
      <c r="CQ344">
        <v>11402.2</v>
      </c>
      <c r="CR344">
        <v>38</v>
      </c>
      <c r="CS344">
        <v>41.125</v>
      </c>
      <c r="CT344">
        <v>39.437</v>
      </c>
      <c r="CU344">
        <v>39.812</v>
      </c>
      <c r="CV344">
        <v>38.312</v>
      </c>
      <c r="CW344">
        <v>1160.48</v>
      </c>
      <c r="CX344">
        <v>39.6</v>
      </c>
      <c r="CY344">
        <v>0</v>
      </c>
      <c r="CZ344">
        <v>1604418882.5</v>
      </c>
      <c r="DA344">
        <v>0</v>
      </c>
      <c r="DB344">
        <v>2.55879230769231</v>
      </c>
      <c r="DC344">
        <v>0.561935044411084</v>
      </c>
      <c r="DD344">
        <v>154.447863107569</v>
      </c>
      <c r="DE344">
        <v>10607.1923076923</v>
      </c>
      <c r="DF344">
        <v>15</v>
      </c>
      <c r="DG344">
        <v>1604417947.1</v>
      </c>
      <c r="DH344" t="s">
        <v>273</v>
      </c>
      <c r="DI344">
        <v>1604417940.1</v>
      </c>
      <c r="DJ344">
        <v>1604417947.1</v>
      </c>
      <c r="DK344">
        <v>1</v>
      </c>
      <c r="DL344">
        <v>-0.134</v>
      </c>
      <c r="DM344">
        <v>0.013</v>
      </c>
      <c r="DN344">
        <v>0.037</v>
      </c>
      <c r="DO344">
        <v>0.31</v>
      </c>
      <c r="DP344">
        <v>420</v>
      </c>
      <c r="DQ344">
        <v>20</v>
      </c>
      <c r="DR344">
        <v>0.08</v>
      </c>
      <c r="DS344">
        <v>0.06</v>
      </c>
      <c r="DT344">
        <v>0</v>
      </c>
      <c r="DU344">
        <v>0</v>
      </c>
      <c r="DV344" t="s">
        <v>274</v>
      </c>
      <c r="DW344">
        <v>100</v>
      </c>
      <c r="DX344">
        <v>100</v>
      </c>
      <c r="DY344">
        <v>0.16</v>
      </c>
      <c r="DZ344">
        <v>0.3267</v>
      </c>
      <c r="EA344">
        <v>-0.278027610152098</v>
      </c>
      <c r="EB344">
        <v>0.00106189765250334</v>
      </c>
      <c r="EC344">
        <v>-8.23004791133579e-07</v>
      </c>
      <c r="ED344">
        <v>1.95222372915411e-10</v>
      </c>
      <c r="EE344">
        <v>0.0605696754882689</v>
      </c>
      <c r="EF344">
        <v>0.0242991256848972</v>
      </c>
      <c r="EG344">
        <v>-0.00102667963148939</v>
      </c>
      <c r="EH344">
        <v>2.21636158600722e-05</v>
      </c>
      <c r="EI344">
        <v>2</v>
      </c>
      <c r="EJ344">
        <v>2037</v>
      </c>
      <c r="EK344">
        <v>1</v>
      </c>
      <c r="EL344">
        <v>24</v>
      </c>
      <c r="EM344">
        <v>15.7</v>
      </c>
      <c r="EN344">
        <v>15.6</v>
      </c>
      <c r="EO344">
        <v>2</v>
      </c>
      <c r="EP344">
        <v>511.33</v>
      </c>
      <c r="EQ344">
        <v>529.095</v>
      </c>
      <c r="ER344">
        <v>22.7837</v>
      </c>
      <c r="ES344">
        <v>25.3544</v>
      </c>
      <c r="ET344">
        <v>30.0003</v>
      </c>
      <c r="EU344">
        <v>25.2466</v>
      </c>
      <c r="EV344">
        <v>25.2191</v>
      </c>
      <c r="EW344">
        <v>45.7215</v>
      </c>
      <c r="EX344">
        <v>26.5734</v>
      </c>
      <c r="EY344">
        <v>100</v>
      </c>
      <c r="EZ344">
        <v>22.7805</v>
      </c>
      <c r="FA344">
        <v>1107.41</v>
      </c>
      <c r="FB344">
        <v>20</v>
      </c>
      <c r="FC344">
        <v>102.334</v>
      </c>
      <c r="FD344">
        <v>102.111</v>
      </c>
    </row>
    <row r="345" spans="1:160">
      <c r="A345">
        <v>329</v>
      </c>
      <c r="B345">
        <v>1604418884.6</v>
      </c>
      <c r="C345">
        <v>655.5</v>
      </c>
      <c r="D345" t="s">
        <v>929</v>
      </c>
      <c r="E345" t="s">
        <v>930</v>
      </c>
      <c r="F345">
        <v>1604418884.6</v>
      </c>
      <c r="G345">
        <f>BY345*AE345*(BU345-BV345)/(100*BN345*(1000-AE345*BU345))</f>
        <v>0</v>
      </c>
      <c r="H345">
        <f>BY345*AE345*(BT345-BS345*(1000-AE345*BV345)/(1000-AE345*BU345))/(100*BN345)</f>
        <v>0</v>
      </c>
      <c r="I345">
        <f>BS345 - IF(AE345&gt;1, H345*BN345*100.0/(AG345*CG345), 0)</f>
        <v>0</v>
      </c>
      <c r="J345">
        <f>((P345-G345/2)*I345-H345)/(P345+G345/2)</f>
        <v>0</v>
      </c>
      <c r="K345">
        <f>J345*(BZ345+CA345)/1000.0</f>
        <v>0</v>
      </c>
      <c r="L345">
        <f>(BS345 - IF(AE345&gt;1, H345*BN345*100.0/(AG345*CG345), 0))*(BZ345+CA345)/1000.0</f>
        <v>0</v>
      </c>
      <c r="M345">
        <f>2.0/((1/O345-1/N345)+SIGN(O345)*SQRT((1/O345-1/N345)*(1/O345-1/N345) + 4*BO345/((BO345+1)*(BO345+1))*(2*1/O345*1/N345-1/N345*1/N345)))</f>
        <v>0</v>
      </c>
      <c r="N345">
        <f>IF(LEFT(BP345,1)&lt;&gt;"0",IF(LEFT(BP345,1)="1",3.0,BQ345),$D$5+$E$5*(CG345*BZ345/($K$5*1000))+$F$5*(CG345*BZ345/($K$5*1000))*MAX(MIN(BN345,$J$5),$I$5)*MAX(MIN(BN345,$J$5),$I$5)+$G$5*MAX(MIN(BN345,$J$5),$I$5)*(CG345*BZ345/($K$5*1000))+$H$5*(CG345*BZ345/($K$5*1000))*(CG345*BZ345/($K$5*1000)))</f>
        <v>0</v>
      </c>
      <c r="O345">
        <f>G345*(1000-(1000*0.61365*exp(17.502*S345/(240.97+S345))/(BZ345+CA345)+BU345)/2)/(1000*0.61365*exp(17.502*S345/(240.97+S345))/(BZ345+CA345)-BU345)</f>
        <v>0</v>
      </c>
      <c r="P345">
        <f>1/((BO345+1)/(M345/1.6)+1/(N345/1.37)) + BO345/((BO345+1)/(M345/1.6) + BO345/(N345/1.37))</f>
        <v>0</v>
      </c>
      <c r="Q345">
        <f>(BK345*BM345)</f>
        <v>0</v>
      </c>
      <c r="R345">
        <f>(CB345+(Q345+2*0.95*5.67E-8*(((CB345+$B$7)+273)^4-(CB345+273)^4)-44100*G345)/(1.84*29.3*N345+8*0.95*5.67E-8*(CB345+273)^3))</f>
        <v>0</v>
      </c>
      <c r="S345">
        <f>($C$7*CC345+$D$7*CD345+$E$7*R345)</f>
        <v>0</v>
      </c>
      <c r="T345">
        <f>0.61365*exp(17.502*S345/(240.97+S345))</f>
        <v>0</v>
      </c>
      <c r="U345">
        <f>(V345/W345*100)</f>
        <v>0</v>
      </c>
      <c r="V345">
        <f>BU345*(BZ345+CA345)/1000</f>
        <v>0</v>
      </c>
      <c r="W345">
        <f>0.61365*exp(17.502*CB345/(240.97+CB345))</f>
        <v>0</v>
      </c>
      <c r="X345">
        <f>(T345-BU345*(BZ345+CA345)/1000)</f>
        <v>0</v>
      </c>
      <c r="Y345">
        <f>(-G345*44100)</f>
        <v>0</v>
      </c>
      <c r="Z345">
        <f>2*29.3*N345*0.92*(CB345-S345)</f>
        <v>0</v>
      </c>
      <c r="AA345">
        <f>2*0.95*5.67E-8*(((CB345+$B$7)+273)^4-(S345+273)^4)</f>
        <v>0</v>
      </c>
      <c r="AB345">
        <f>Q345+AA345+Y345+Z345</f>
        <v>0</v>
      </c>
      <c r="AC345">
        <v>0</v>
      </c>
      <c r="AD345">
        <v>0</v>
      </c>
      <c r="AE345">
        <f>IF(AC345*$H$13&gt;=AG345,1.0,(AG345/(AG345-AC345*$H$13)))</f>
        <v>0</v>
      </c>
      <c r="AF345">
        <f>(AE345-1)*100</f>
        <v>0</v>
      </c>
      <c r="AG345">
        <f>MAX(0,($B$13+$C$13*CG345)/(1+$D$13*CG345)*BZ345/(CB345+273)*$E$13)</f>
        <v>0</v>
      </c>
      <c r="AH345" t="s">
        <v>271</v>
      </c>
      <c r="AI345" t="s">
        <v>271</v>
      </c>
      <c r="AJ345">
        <v>0</v>
      </c>
      <c r="AK345">
        <v>0</v>
      </c>
      <c r="AL345">
        <f>AK345-AJ345</f>
        <v>0</v>
      </c>
      <c r="AM345">
        <f>AL345/AK345</f>
        <v>0</v>
      </c>
      <c r="AN345">
        <v>0</v>
      </c>
      <c r="AO345" t="s">
        <v>271</v>
      </c>
      <c r="AP345" t="s">
        <v>271</v>
      </c>
      <c r="AQ345">
        <v>0</v>
      </c>
      <c r="AR345">
        <v>0</v>
      </c>
      <c r="AS345">
        <f>1-AQ345/AR345</f>
        <v>0</v>
      </c>
      <c r="AT345">
        <v>0.5</v>
      </c>
      <c r="AU345">
        <f>BK345</f>
        <v>0</v>
      </c>
      <c r="AV345">
        <f>H345</f>
        <v>0</v>
      </c>
      <c r="AW345">
        <f>AS345*AT345*AU345</f>
        <v>0</v>
      </c>
      <c r="AX345">
        <f>BC345/AR345</f>
        <v>0</v>
      </c>
      <c r="AY345">
        <f>(AV345-AN345)/AU345</f>
        <v>0</v>
      </c>
      <c r="AZ345">
        <f>(AK345-AR345)/AR345</f>
        <v>0</v>
      </c>
      <c r="BA345" t="s">
        <v>271</v>
      </c>
      <c r="BB345">
        <v>0</v>
      </c>
      <c r="BC345">
        <f>AR345-BB345</f>
        <v>0</v>
      </c>
      <c r="BD345">
        <f>(AR345-AQ345)/(AR345-BB345)</f>
        <v>0</v>
      </c>
      <c r="BE345">
        <f>(AK345-AR345)/(AK345-BB345)</f>
        <v>0</v>
      </c>
      <c r="BF345">
        <f>(AR345-AQ345)/(AR345-AJ345)</f>
        <v>0</v>
      </c>
      <c r="BG345">
        <f>(AK345-AR345)/(AK345-AJ345)</f>
        <v>0</v>
      </c>
      <c r="BH345">
        <f>(BD345*BB345/AQ345)</f>
        <v>0</v>
      </c>
      <c r="BI345">
        <f>(1-BH345)</f>
        <v>0</v>
      </c>
      <c r="BJ345">
        <f>$B$11*CH345+$C$11*CI345+$F$11*CJ345*(1-CM345)</f>
        <v>0</v>
      </c>
      <c r="BK345">
        <f>BJ345*BL345</f>
        <v>0</v>
      </c>
      <c r="BL345">
        <f>($B$11*$D$9+$C$11*$D$9+$F$11*((CW345+CO345)/MAX(CW345+CO345+CX345, 0.1)*$I$9+CX345/MAX(CW345+CO345+CX345, 0.1)*$J$9))/($B$11+$C$11+$F$11)</f>
        <v>0</v>
      </c>
      <c r="BM345">
        <f>($B$11*$K$9+$C$11*$K$9+$F$11*((CW345+CO345)/MAX(CW345+CO345+CX345, 0.1)*$P$9+CX345/MAX(CW345+CO345+CX345, 0.1)*$Q$9))/($B$11+$C$11+$F$11)</f>
        <v>0</v>
      </c>
      <c r="BN345">
        <v>6</v>
      </c>
      <c r="BO345">
        <v>0.5</v>
      </c>
      <c r="BP345" t="s">
        <v>272</v>
      </c>
      <c r="BQ345">
        <v>2</v>
      </c>
      <c r="BR345">
        <v>1604418884.6</v>
      </c>
      <c r="BS345">
        <v>1044.53</v>
      </c>
      <c r="BT345">
        <v>1099.67</v>
      </c>
      <c r="BU345">
        <v>21.6406</v>
      </c>
      <c r="BV345">
        <v>19.969</v>
      </c>
      <c r="BW345">
        <v>1044.37</v>
      </c>
      <c r="BX345">
        <v>21.3139</v>
      </c>
      <c r="BY345">
        <v>499.994</v>
      </c>
      <c r="BZ345">
        <v>100.523</v>
      </c>
      <c r="CA345">
        <v>0.100091</v>
      </c>
      <c r="CB345">
        <v>25.1637</v>
      </c>
      <c r="CC345">
        <v>25.0006</v>
      </c>
      <c r="CD345">
        <v>999.9</v>
      </c>
      <c r="CE345">
        <v>0</v>
      </c>
      <c r="CF345">
        <v>0</v>
      </c>
      <c r="CG345">
        <v>10021.9</v>
      </c>
      <c r="CH345">
        <v>0</v>
      </c>
      <c r="CI345">
        <v>1.06395</v>
      </c>
      <c r="CJ345">
        <v>1200.09</v>
      </c>
      <c r="CK345">
        <v>0.967003</v>
      </c>
      <c r="CL345">
        <v>0.0329973</v>
      </c>
      <c r="CM345">
        <v>0</v>
      </c>
      <c r="CN345">
        <v>2.5017</v>
      </c>
      <c r="CO345">
        <v>0</v>
      </c>
      <c r="CP345">
        <v>10632.7</v>
      </c>
      <c r="CQ345">
        <v>11402.2</v>
      </c>
      <c r="CR345">
        <v>38</v>
      </c>
      <c r="CS345">
        <v>41.125</v>
      </c>
      <c r="CT345">
        <v>39.437</v>
      </c>
      <c r="CU345">
        <v>39.812</v>
      </c>
      <c r="CV345">
        <v>38.312</v>
      </c>
      <c r="CW345">
        <v>1160.49</v>
      </c>
      <c r="CX345">
        <v>39.6</v>
      </c>
      <c r="CY345">
        <v>0</v>
      </c>
      <c r="CZ345">
        <v>1604418884.9</v>
      </c>
      <c r="DA345">
        <v>0</v>
      </c>
      <c r="DB345">
        <v>2.58543461538462</v>
      </c>
      <c r="DC345">
        <v>0.174054702078067</v>
      </c>
      <c r="DD345">
        <v>152.184615499479</v>
      </c>
      <c r="DE345">
        <v>10613.2307692308</v>
      </c>
      <c r="DF345">
        <v>15</v>
      </c>
      <c r="DG345">
        <v>1604417947.1</v>
      </c>
      <c r="DH345" t="s">
        <v>273</v>
      </c>
      <c r="DI345">
        <v>1604417940.1</v>
      </c>
      <c r="DJ345">
        <v>1604417947.1</v>
      </c>
      <c r="DK345">
        <v>1</v>
      </c>
      <c r="DL345">
        <v>-0.134</v>
      </c>
      <c r="DM345">
        <v>0.013</v>
      </c>
      <c r="DN345">
        <v>0.037</v>
      </c>
      <c r="DO345">
        <v>0.31</v>
      </c>
      <c r="DP345">
        <v>420</v>
      </c>
      <c r="DQ345">
        <v>20</v>
      </c>
      <c r="DR345">
        <v>0.08</v>
      </c>
      <c r="DS345">
        <v>0.06</v>
      </c>
      <c r="DT345">
        <v>0</v>
      </c>
      <c r="DU345">
        <v>0</v>
      </c>
      <c r="DV345" t="s">
        <v>274</v>
      </c>
      <c r="DW345">
        <v>100</v>
      </c>
      <c r="DX345">
        <v>100</v>
      </c>
      <c r="DY345">
        <v>0.16</v>
      </c>
      <c r="DZ345">
        <v>0.3267</v>
      </c>
      <c r="EA345">
        <v>-0.278027610152098</v>
      </c>
      <c r="EB345">
        <v>0.00106189765250334</v>
      </c>
      <c r="EC345">
        <v>-8.23004791133579e-07</v>
      </c>
      <c r="ED345">
        <v>1.95222372915411e-10</v>
      </c>
      <c r="EE345">
        <v>0.0605696754882689</v>
      </c>
      <c r="EF345">
        <v>0.0242991256848972</v>
      </c>
      <c r="EG345">
        <v>-0.00102667963148939</v>
      </c>
      <c r="EH345">
        <v>2.21636158600722e-05</v>
      </c>
      <c r="EI345">
        <v>2</v>
      </c>
      <c r="EJ345">
        <v>2037</v>
      </c>
      <c r="EK345">
        <v>1</v>
      </c>
      <c r="EL345">
        <v>24</v>
      </c>
      <c r="EM345">
        <v>15.7</v>
      </c>
      <c r="EN345">
        <v>15.6</v>
      </c>
      <c r="EO345">
        <v>2</v>
      </c>
      <c r="EP345">
        <v>511.387</v>
      </c>
      <c r="EQ345">
        <v>529.013</v>
      </c>
      <c r="ER345">
        <v>22.7836</v>
      </c>
      <c r="ES345">
        <v>25.3554</v>
      </c>
      <c r="ET345">
        <v>30.0003</v>
      </c>
      <c r="EU345">
        <v>25.2466</v>
      </c>
      <c r="EV345">
        <v>25.2185</v>
      </c>
      <c r="EW345">
        <v>45.8039</v>
      </c>
      <c r="EX345">
        <v>26.5734</v>
      </c>
      <c r="EY345">
        <v>100</v>
      </c>
      <c r="EZ345">
        <v>22.7723</v>
      </c>
      <c r="FA345">
        <v>1112.47</v>
      </c>
      <c r="FB345">
        <v>20</v>
      </c>
      <c r="FC345">
        <v>102.333</v>
      </c>
      <c r="FD345">
        <v>102.11</v>
      </c>
    </row>
    <row r="346" spans="1:160">
      <c r="A346">
        <v>330</v>
      </c>
      <c r="B346">
        <v>1604418886.6</v>
      </c>
      <c r="C346">
        <v>657.5</v>
      </c>
      <c r="D346" t="s">
        <v>931</v>
      </c>
      <c r="E346" t="s">
        <v>932</v>
      </c>
      <c r="F346">
        <v>1604418886.6</v>
      </c>
      <c r="G346">
        <f>BY346*AE346*(BU346-BV346)/(100*BN346*(1000-AE346*BU346))</f>
        <v>0</v>
      </c>
      <c r="H346">
        <f>BY346*AE346*(BT346-BS346*(1000-AE346*BV346)/(1000-AE346*BU346))/(100*BN346)</f>
        <v>0</v>
      </c>
      <c r="I346">
        <f>BS346 - IF(AE346&gt;1, H346*BN346*100.0/(AG346*CG346), 0)</f>
        <v>0</v>
      </c>
      <c r="J346">
        <f>((P346-G346/2)*I346-H346)/(P346+G346/2)</f>
        <v>0</v>
      </c>
      <c r="K346">
        <f>J346*(BZ346+CA346)/1000.0</f>
        <v>0</v>
      </c>
      <c r="L346">
        <f>(BS346 - IF(AE346&gt;1, H346*BN346*100.0/(AG346*CG346), 0))*(BZ346+CA346)/1000.0</f>
        <v>0</v>
      </c>
      <c r="M346">
        <f>2.0/((1/O346-1/N346)+SIGN(O346)*SQRT((1/O346-1/N346)*(1/O346-1/N346) + 4*BO346/((BO346+1)*(BO346+1))*(2*1/O346*1/N346-1/N346*1/N346)))</f>
        <v>0</v>
      </c>
      <c r="N346">
        <f>IF(LEFT(BP346,1)&lt;&gt;"0",IF(LEFT(BP346,1)="1",3.0,BQ346),$D$5+$E$5*(CG346*BZ346/($K$5*1000))+$F$5*(CG346*BZ346/($K$5*1000))*MAX(MIN(BN346,$J$5),$I$5)*MAX(MIN(BN346,$J$5),$I$5)+$G$5*MAX(MIN(BN346,$J$5),$I$5)*(CG346*BZ346/($K$5*1000))+$H$5*(CG346*BZ346/($K$5*1000))*(CG346*BZ346/($K$5*1000)))</f>
        <v>0</v>
      </c>
      <c r="O346">
        <f>G346*(1000-(1000*0.61365*exp(17.502*S346/(240.97+S346))/(BZ346+CA346)+BU346)/2)/(1000*0.61365*exp(17.502*S346/(240.97+S346))/(BZ346+CA346)-BU346)</f>
        <v>0</v>
      </c>
      <c r="P346">
        <f>1/((BO346+1)/(M346/1.6)+1/(N346/1.37)) + BO346/((BO346+1)/(M346/1.6) + BO346/(N346/1.37))</f>
        <v>0</v>
      </c>
      <c r="Q346">
        <f>(BK346*BM346)</f>
        <v>0</v>
      </c>
      <c r="R346">
        <f>(CB346+(Q346+2*0.95*5.67E-8*(((CB346+$B$7)+273)^4-(CB346+273)^4)-44100*G346)/(1.84*29.3*N346+8*0.95*5.67E-8*(CB346+273)^3))</f>
        <v>0</v>
      </c>
      <c r="S346">
        <f>($C$7*CC346+$D$7*CD346+$E$7*R346)</f>
        <v>0</v>
      </c>
      <c r="T346">
        <f>0.61365*exp(17.502*S346/(240.97+S346))</f>
        <v>0</v>
      </c>
      <c r="U346">
        <f>(V346/W346*100)</f>
        <v>0</v>
      </c>
      <c r="V346">
        <f>BU346*(BZ346+CA346)/1000</f>
        <v>0</v>
      </c>
      <c r="W346">
        <f>0.61365*exp(17.502*CB346/(240.97+CB346))</f>
        <v>0</v>
      </c>
      <c r="X346">
        <f>(T346-BU346*(BZ346+CA346)/1000)</f>
        <v>0</v>
      </c>
      <c r="Y346">
        <f>(-G346*44100)</f>
        <v>0</v>
      </c>
      <c r="Z346">
        <f>2*29.3*N346*0.92*(CB346-S346)</f>
        <v>0</v>
      </c>
      <c r="AA346">
        <f>2*0.95*5.67E-8*(((CB346+$B$7)+273)^4-(S346+273)^4)</f>
        <v>0</v>
      </c>
      <c r="AB346">
        <f>Q346+AA346+Y346+Z346</f>
        <v>0</v>
      </c>
      <c r="AC346">
        <v>0</v>
      </c>
      <c r="AD346">
        <v>0</v>
      </c>
      <c r="AE346">
        <f>IF(AC346*$H$13&gt;=AG346,1.0,(AG346/(AG346-AC346*$H$13)))</f>
        <v>0</v>
      </c>
      <c r="AF346">
        <f>(AE346-1)*100</f>
        <v>0</v>
      </c>
      <c r="AG346">
        <f>MAX(0,($B$13+$C$13*CG346)/(1+$D$13*CG346)*BZ346/(CB346+273)*$E$13)</f>
        <v>0</v>
      </c>
      <c r="AH346" t="s">
        <v>271</v>
      </c>
      <c r="AI346" t="s">
        <v>271</v>
      </c>
      <c r="AJ346">
        <v>0</v>
      </c>
      <c r="AK346">
        <v>0</v>
      </c>
      <c r="AL346">
        <f>AK346-AJ346</f>
        <v>0</v>
      </c>
      <c r="AM346">
        <f>AL346/AK346</f>
        <v>0</v>
      </c>
      <c r="AN346">
        <v>0</v>
      </c>
      <c r="AO346" t="s">
        <v>271</v>
      </c>
      <c r="AP346" t="s">
        <v>271</v>
      </c>
      <c r="AQ346">
        <v>0</v>
      </c>
      <c r="AR346">
        <v>0</v>
      </c>
      <c r="AS346">
        <f>1-AQ346/AR346</f>
        <v>0</v>
      </c>
      <c r="AT346">
        <v>0.5</v>
      </c>
      <c r="AU346">
        <f>BK346</f>
        <v>0</v>
      </c>
      <c r="AV346">
        <f>H346</f>
        <v>0</v>
      </c>
      <c r="AW346">
        <f>AS346*AT346*AU346</f>
        <v>0</v>
      </c>
      <c r="AX346">
        <f>BC346/AR346</f>
        <v>0</v>
      </c>
      <c r="AY346">
        <f>(AV346-AN346)/AU346</f>
        <v>0</v>
      </c>
      <c r="AZ346">
        <f>(AK346-AR346)/AR346</f>
        <v>0</v>
      </c>
      <c r="BA346" t="s">
        <v>271</v>
      </c>
      <c r="BB346">
        <v>0</v>
      </c>
      <c r="BC346">
        <f>AR346-BB346</f>
        <v>0</v>
      </c>
      <c r="BD346">
        <f>(AR346-AQ346)/(AR346-BB346)</f>
        <v>0</v>
      </c>
      <c r="BE346">
        <f>(AK346-AR346)/(AK346-BB346)</f>
        <v>0</v>
      </c>
      <c r="BF346">
        <f>(AR346-AQ346)/(AR346-AJ346)</f>
        <v>0</v>
      </c>
      <c r="BG346">
        <f>(AK346-AR346)/(AK346-AJ346)</f>
        <v>0</v>
      </c>
      <c r="BH346">
        <f>(BD346*BB346/AQ346)</f>
        <v>0</v>
      </c>
      <c r="BI346">
        <f>(1-BH346)</f>
        <v>0</v>
      </c>
      <c r="BJ346">
        <f>$B$11*CH346+$C$11*CI346+$F$11*CJ346*(1-CM346)</f>
        <v>0</v>
      </c>
      <c r="BK346">
        <f>BJ346*BL346</f>
        <v>0</v>
      </c>
      <c r="BL346">
        <f>($B$11*$D$9+$C$11*$D$9+$F$11*((CW346+CO346)/MAX(CW346+CO346+CX346, 0.1)*$I$9+CX346/MAX(CW346+CO346+CX346, 0.1)*$J$9))/($B$11+$C$11+$F$11)</f>
        <v>0</v>
      </c>
      <c r="BM346">
        <f>($B$11*$K$9+$C$11*$K$9+$F$11*((CW346+CO346)/MAX(CW346+CO346+CX346, 0.1)*$P$9+CX346/MAX(CW346+CO346+CX346, 0.1)*$Q$9))/($B$11+$C$11+$F$11)</f>
        <v>0</v>
      </c>
      <c r="BN346">
        <v>6</v>
      </c>
      <c r="BO346">
        <v>0.5</v>
      </c>
      <c r="BP346" t="s">
        <v>272</v>
      </c>
      <c r="BQ346">
        <v>2</v>
      </c>
      <c r="BR346">
        <v>1604418886.6</v>
      </c>
      <c r="BS346">
        <v>1047.7</v>
      </c>
      <c r="BT346">
        <v>1102.95</v>
      </c>
      <c r="BU346">
        <v>21.6383</v>
      </c>
      <c r="BV346">
        <v>19.9682</v>
      </c>
      <c r="BW346">
        <v>1047.54</v>
      </c>
      <c r="BX346">
        <v>21.3117</v>
      </c>
      <c r="BY346">
        <v>500.037</v>
      </c>
      <c r="BZ346">
        <v>100.523</v>
      </c>
      <c r="CA346">
        <v>0.100079</v>
      </c>
      <c r="CB346">
        <v>25.1632</v>
      </c>
      <c r="CC346">
        <v>25.0005</v>
      </c>
      <c r="CD346">
        <v>999.9</v>
      </c>
      <c r="CE346">
        <v>0</v>
      </c>
      <c r="CF346">
        <v>0</v>
      </c>
      <c r="CG346">
        <v>10026.2</v>
      </c>
      <c r="CH346">
        <v>0</v>
      </c>
      <c r="CI346">
        <v>1.06395</v>
      </c>
      <c r="CJ346">
        <v>1200.08</v>
      </c>
      <c r="CK346">
        <v>0.967003</v>
      </c>
      <c r="CL346">
        <v>0.0329973</v>
      </c>
      <c r="CM346">
        <v>0</v>
      </c>
      <c r="CN346">
        <v>2.6707</v>
      </c>
      <c r="CO346">
        <v>0</v>
      </c>
      <c r="CP346">
        <v>10636.5</v>
      </c>
      <c r="CQ346">
        <v>11402.2</v>
      </c>
      <c r="CR346">
        <v>38</v>
      </c>
      <c r="CS346">
        <v>41.125</v>
      </c>
      <c r="CT346">
        <v>39.437</v>
      </c>
      <c r="CU346">
        <v>39.812</v>
      </c>
      <c r="CV346">
        <v>38.312</v>
      </c>
      <c r="CW346">
        <v>1160.48</v>
      </c>
      <c r="CX346">
        <v>39.6</v>
      </c>
      <c r="CY346">
        <v>0</v>
      </c>
      <c r="CZ346">
        <v>1604418886.7</v>
      </c>
      <c r="DA346">
        <v>0</v>
      </c>
      <c r="DB346">
        <v>2.619652</v>
      </c>
      <c r="DC346">
        <v>0.581623074170875</v>
      </c>
      <c r="DD346">
        <v>148.461538589914</v>
      </c>
      <c r="DE346">
        <v>10618.412</v>
      </c>
      <c r="DF346">
        <v>15</v>
      </c>
      <c r="DG346">
        <v>1604417947.1</v>
      </c>
      <c r="DH346" t="s">
        <v>273</v>
      </c>
      <c r="DI346">
        <v>1604417940.1</v>
      </c>
      <c r="DJ346">
        <v>1604417947.1</v>
      </c>
      <c r="DK346">
        <v>1</v>
      </c>
      <c r="DL346">
        <v>-0.134</v>
      </c>
      <c r="DM346">
        <v>0.013</v>
      </c>
      <c r="DN346">
        <v>0.037</v>
      </c>
      <c r="DO346">
        <v>0.31</v>
      </c>
      <c r="DP346">
        <v>420</v>
      </c>
      <c r="DQ346">
        <v>20</v>
      </c>
      <c r="DR346">
        <v>0.08</v>
      </c>
      <c r="DS346">
        <v>0.06</v>
      </c>
      <c r="DT346">
        <v>0</v>
      </c>
      <c r="DU346">
        <v>0</v>
      </c>
      <c r="DV346" t="s">
        <v>274</v>
      </c>
      <c r="DW346">
        <v>100</v>
      </c>
      <c r="DX346">
        <v>100</v>
      </c>
      <c r="DY346">
        <v>0.16</v>
      </c>
      <c r="DZ346">
        <v>0.3266</v>
      </c>
      <c r="EA346">
        <v>-0.278027610152098</v>
      </c>
      <c r="EB346">
        <v>0.00106189765250334</v>
      </c>
      <c r="EC346">
        <v>-8.23004791133579e-07</v>
      </c>
      <c r="ED346">
        <v>1.95222372915411e-10</v>
      </c>
      <c r="EE346">
        <v>0.0605696754882689</v>
      </c>
      <c r="EF346">
        <v>0.0242991256848972</v>
      </c>
      <c r="EG346">
        <v>-0.00102667963148939</v>
      </c>
      <c r="EH346">
        <v>2.21636158600722e-05</v>
      </c>
      <c r="EI346">
        <v>2</v>
      </c>
      <c r="EJ346">
        <v>2037</v>
      </c>
      <c r="EK346">
        <v>1</v>
      </c>
      <c r="EL346">
        <v>24</v>
      </c>
      <c r="EM346">
        <v>15.8</v>
      </c>
      <c r="EN346">
        <v>15.7</v>
      </c>
      <c r="EO346">
        <v>2</v>
      </c>
      <c r="EP346">
        <v>511.415</v>
      </c>
      <c r="EQ346">
        <v>528.955</v>
      </c>
      <c r="ER346">
        <v>22.7816</v>
      </c>
      <c r="ES346">
        <v>25.3555</v>
      </c>
      <c r="ET346">
        <v>30.0002</v>
      </c>
      <c r="EU346">
        <v>25.2466</v>
      </c>
      <c r="EV346">
        <v>25.2185</v>
      </c>
      <c r="EW346">
        <v>45.9445</v>
      </c>
      <c r="EX346">
        <v>26.5734</v>
      </c>
      <c r="EY346">
        <v>100</v>
      </c>
      <c r="EZ346">
        <v>22.7723</v>
      </c>
      <c r="FA346">
        <v>1112.47</v>
      </c>
      <c r="FB346">
        <v>20</v>
      </c>
      <c r="FC346">
        <v>102.333</v>
      </c>
      <c r="FD346">
        <v>102.11</v>
      </c>
    </row>
    <row r="347" spans="1:160">
      <c r="A347">
        <v>331</v>
      </c>
      <c r="B347">
        <v>1604418888.6</v>
      </c>
      <c r="C347">
        <v>659.5</v>
      </c>
      <c r="D347" t="s">
        <v>933</v>
      </c>
      <c r="E347" t="s">
        <v>934</v>
      </c>
      <c r="F347">
        <v>1604418888.6</v>
      </c>
      <c r="G347">
        <f>BY347*AE347*(BU347-BV347)/(100*BN347*(1000-AE347*BU347))</f>
        <v>0</v>
      </c>
      <c r="H347">
        <f>BY347*AE347*(BT347-BS347*(1000-AE347*BV347)/(1000-AE347*BU347))/(100*BN347)</f>
        <v>0</v>
      </c>
      <c r="I347">
        <f>BS347 - IF(AE347&gt;1, H347*BN347*100.0/(AG347*CG347), 0)</f>
        <v>0</v>
      </c>
      <c r="J347">
        <f>((P347-G347/2)*I347-H347)/(P347+G347/2)</f>
        <v>0</v>
      </c>
      <c r="K347">
        <f>J347*(BZ347+CA347)/1000.0</f>
        <v>0</v>
      </c>
      <c r="L347">
        <f>(BS347 - IF(AE347&gt;1, H347*BN347*100.0/(AG347*CG347), 0))*(BZ347+CA347)/1000.0</f>
        <v>0</v>
      </c>
      <c r="M347">
        <f>2.0/((1/O347-1/N347)+SIGN(O347)*SQRT((1/O347-1/N347)*(1/O347-1/N347) + 4*BO347/((BO347+1)*(BO347+1))*(2*1/O347*1/N347-1/N347*1/N347)))</f>
        <v>0</v>
      </c>
      <c r="N347">
        <f>IF(LEFT(BP347,1)&lt;&gt;"0",IF(LEFT(BP347,1)="1",3.0,BQ347),$D$5+$E$5*(CG347*BZ347/($K$5*1000))+$F$5*(CG347*BZ347/($K$5*1000))*MAX(MIN(BN347,$J$5),$I$5)*MAX(MIN(BN347,$J$5),$I$5)+$G$5*MAX(MIN(BN347,$J$5),$I$5)*(CG347*BZ347/($K$5*1000))+$H$5*(CG347*BZ347/($K$5*1000))*(CG347*BZ347/($K$5*1000)))</f>
        <v>0</v>
      </c>
      <c r="O347">
        <f>G347*(1000-(1000*0.61365*exp(17.502*S347/(240.97+S347))/(BZ347+CA347)+BU347)/2)/(1000*0.61365*exp(17.502*S347/(240.97+S347))/(BZ347+CA347)-BU347)</f>
        <v>0</v>
      </c>
      <c r="P347">
        <f>1/((BO347+1)/(M347/1.6)+1/(N347/1.37)) + BO347/((BO347+1)/(M347/1.6) + BO347/(N347/1.37))</f>
        <v>0</v>
      </c>
      <c r="Q347">
        <f>(BK347*BM347)</f>
        <v>0</v>
      </c>
      <c r="R347">
        <f>(CB347+(Q347+2*0.95*5.67E-8*(((CB347+$B$7)+273)^4-(CB347+273)^4)-44100*G347)/(1.84*29.3*N347+8*0.95*5.67E-8*(CB347+273)^3))</f>
        <v>0</v>
      </c>
      <c r="S347">
        <f>($C$7*CC347+$D$7*CD347+$E$7*R347)</f>
        <v>0</v>
      </c>
      <c r="T347">
        <f>0.61365*exp(17.502*S347/(240.97+S347))</f>
        <v>0</v>
      </c>
      <c r="U347">
        <f>(V347/W347*100)</f>
        <v>0</v>
      </c>
      <c r="V347">
        <f>BU347*(BZ347+CA347)/1000</f>
        <v>0</v>
      </c>
      <c r="W347">
        <f>0.61365*exp(17.502*CB347/(240.97+CB347))</f>
        <v>0</v>
      </c>
      <c r="X347">
        <f>(T347-BU347*(BZ347+CA347)/1000)</f>
        <v>0</v>
      </c>
      <c r="Y347">
        <f>(-G347*44100)</f>
        <v>0</v>
      </c>
      <c r="Z347">
        <f>2*29.3*N347*0.92*(CB347-S347)</f>
        <v>0</v>
      </c>
      <c r="AA347">
        <f>2*0.95*5.67E-8*(((CB347+$B$7)+273)^4-(S347+273)^4)</f>
        <v>0</v>
      </c>
      <c r="AB347">
        <f>Q347+AA347+Y347+Z347</f>
        <v>0</v>
      </c>
      <c r="AC347">
        <v>0</v>
      </c>
      <c r="AD347">
        <v>0</v>
      </c>
      <c r="AE347">
        <f>IF(AC347*$H$13&gt;=AG347,1.0,(AG347/(AG347-AC347*$H$13)))</f>
        <v>0</v>
      </c>
      <c r="AF347">
        <f>(AE347-1)*100</f>
        <v>0</v>
      </c>
      <c r="AG347">
        <f>MAX(0,($B$13+$C$13*CG347)/(1+$D$13*CG347)*BZ347/(CB347+273)*$E$13)</f>
        <v>0</v>
      </c>
      <c r="AH347" t="s">
        <v>271</v>
      </c>
      <c r="AI347" t="s">
        <v>271</v>
      </c>
      <c r="AJ347">
        <v>0</v>
      </c>
      <c r="AK347">
        <v>0</v>
      </c>
      <c r="AL347">
        <f>AK347-AJ347</f>
        <v>0</v>
      </c>
      <c r="AM347">
        <f>AL347/AK347</f>
        <v>0</v>
      </c>
      <c r="AN347">
        <v>0</v>
      </c>
      <c r="AO347" t="s">
        <v>271</v>
      </c>
      <c r="AP347" t="s">
        <v>271</v>
      </c>
      <c r="AQ347">
        <v>0</v>
      </c>
      <c r="AR347">
        <v>0</v>
      </c>
      <c r="AS347">
        <f>1-AQ347/AR347</f>
        <v>0</v>
      </c>
      <c r="AT347">
        <v>0.5</v>
      </c>
      <c r="AU347">
        <f>BK347</f>
        <v>0</v>
      </c>
      <c r="AV347">
        <f>H347</f>
        <v>0</v>
      </c>
      <c r="AW347">
        <f>AS347*AT347*AU347</f>
        <v>0</v>
      </c>
      <c r="AX347">
        <f>BC347/AR347</f>
        <v>0</v>
      </c>
      <c r="AY347">
        <f>(AV347-AN347)/AU347</f>
        <v>0</v>
      </c>
      <c r="AZ347">
        <f>(AK347-AR347)/AR347</f>
        <v>0</v>
      </c>
      <c r="BA347" t="s">
        <v>271</v>
      </c>
      <c r="BB347">
        <v>0</v>
      </c>
      <c r="BC347">
        <f>AR347-BB347</f>
        <v>0</v>
      </c>
      <c r="BD347">
        <f>(AR347-AQ347)/(AR347-BB347)</f>
        <v>0</v>
      </c>
      <c r="BE347">
        <f>(AK347-AR347)/(AK347-BB347)</f>
        <v>0</v>
      </c>
      <c r="BF347">
        <f>(AR347-AQ347)/(AR347-AJ347)</f>
        <v>0</v>
      </c>
      <c r="BG347">
        <f>(AK347-AR347)/(AK347-AJ347)</f>
        <v>0</v>
      </c>
      <c r="BH347">
        <f>(BD347*BB347/AQ347)</f>
        <v>0</v>
      </c>
      <c r="BI347">
        <f>(1-BH347)</f>
        <v>0</v>
      </c>
      <c r="BJ347">
        <f>$B$11*CH347+$C$11*CI347+$F$11*CJ347*(1-CM347)</f>
        <v>0</v>
      </c>
      <c r="BK347">
        <f>BJ347*BL347</f>
        <v>0</v>
      </c>
      <c r="BL347">
        <f>($B$11*$D$9+$C$11*$D$9+$F$11*((CW347+CO347)/MAX(CW347+CO347+CX347, 0.1)*$I$9+CX347/MAX(CW347+CO347+CX347, 0.1)*$J$9))/($B$11+$C$11+$F$11)</f>
        <v>0</v>
      </c>
      <c r="BM347">
        <f>($B$11*$K$9+$C$11*$K$9+$F$11*((CW347+CO347)/MAX(CW347+CO347+CX347, 0.1)*$P$9+CX347/MAX(CW347+CO347+CX347, 0.1)*$Q$9))/($B$11+$C$11+$F$11)</f>
        <v>0</v>
      </c>
      <c r="BN347">
        <v>6</v>
      </c>
      <c r="BO347">
        <v>0.5</v>
      </c>
      <c r="BP347" t="s">
        <v>272</v>
      </c>
      <c r="BQ347">
        <v>2</v>
      </c>
      <c r="BR347">
        <v>1604418888.6</v>
      </c>
      <c r="BS347">
        <v>1050.92</v>
      </c>
      <c r="BT347">
        <v>1106.49</v>
      </c>
      <c r="BU347">
        <v>21.6357</v>
      </c>
      <c r="BV347">
        <v>19.9679</v>
      </c>
      <c r="BW347">
        <v>1050.76</v>
      </c>
      <c r="BX347">
        <v>21.3091</v>
      </c>
      <c r="BY347">
        <v>499.922</v>
      </c>
      <c r="BZ347">
        <v>100.523</v>
      </c>
      <c r="CA347">
        <v>0.099853</v>
      </c>
      <c r="CB347">
        <v>25.1627</v>
      </c>
      <c r="CC347">
        <v>25.0084</v>
      </c>
      <c r="CD347">
        <v>999.9</v>
      </c>
      <c r="CE347">
        <v>0</v>
      </c>
      <c r="CF347">
        <v>0</v>
      </c>
      <c r="CG347">
        <v>9993.75</v>
      </c>
      <c r="CH347">
        <v>0</v>
      </c>
      <c r="CI347">
        <v>1.06395</v>
      </c>
      <c r="CJ347">
        <v>1199.79</v>
      </c>
      <c r="CK347">
        <v>0.966994</v>
      </c>
      <c r="CL347">
        <v>0.0330056</v>
      </c>
      <c r="CM347">
        <v>0</v>
      </c>
      <c r="CN347">
        <v>2.546</v>
      </c>
      <c r="CO347">
        <v>0</v>
      </c>
      <c r="CP347">
        <v>10638.1</v>
      </c>
      <c r="CQ347">
        <v>11399.4</v>
      </c>
      <c r="CR347">
        <v>38</v>
      </c>
      <c r="CS347">
        <v>41.125</v>
      </c>
      <c r="CT347">
        <v>39.437</v>
      </c>
      <c r="CU347">
        <v>39.812</v>
      </c>
      <c r="CV347">
        <v>38.312</v>
      </c>
      <c r="CW347">
        <v>1160.19</v>
      </c>
      <c r="CX347">
        <v>39.6</v>
      </c>
      <c r="CY347">
        <v>0</v>
      </c>
      <c r="CZ347">
        <v>1604418888.5</v>
      </c>
      <c r="DA347">
        <v>0</v>
      </c>
      <c r="DB347">
        <v>2.60504230769231</v>
      </c>
      <c r="DC347">
        <v>0.0827452944683762</v>
      </c>
      <c r="DD347">
        <v>148.605128115495</v>
      </c>
      <c r="DE347">
        <v>10622.0115384615</v>
      </c>
      <c r="DF347">
        <v>15</v>
      </c>
      <c r="DG347">
        <v>1604417947.1</v>
      </c>
      <c r="DH347" t="s">
        <v>273</v>
      </c>
      <c r="DI347">
        <v>1604417940.1</v>
      </c>
      <c r="DJ347">
        <v>1604417947.1</v>
      </c>
      <c r="DK347">
        <v>1</v>
      </c>
      <c r="DL347">
        <v>-0.134</v>
      </c>
      <c r="DM347">
        <v>0.013</v>
      </c>
      <c r="DN347">
        <v>0.037</v>
      </c>
      <c r="DO347">
        <v>0.31</v>
      </c>
      <c r="DP347">
        <v>420</v>
      </c>
      <c r="DQ347">
        <v>20</v>
      </c>
      <c r="DR347">
        <v>0.08</v>
      </c>
      <c r="DS347">
        <v>0.06</v>
      </c>
      <c r="DT347">
        <v>0</v>
      </c>
      <c r="DU347">
        <v>0</v>
      </c>
      <c r="DV347" t="s">
        <v>274</v>
      </c>
      <c r="DW347">
        <v>100</v>
      </c>
      <c r="DX347">
        <v>100</v>
      </c>
      <c r="DY347">
        <v>0.16</v>
      </c>
      <c r="DZ347">
        <v>0.3266</v>
      </c>
      <c r="EA347">
        <v>-0.278027610152098</v>
      </c>
      <c r="EB347">
        <v>0.00106189765250334</v>
      </c>
      <c r="EC347">
        <v>-8.23004791133579e-07</v>
      </c>
      <c r="ED347">
        <v>1.95222372915411e-10</v>
      </c>
      <c r="EE347">
        <v>0.0605696754882689</v>
      </c>
      <c r="EF347">
        <v>0.0242991256848972</v>
      </c>
      <c r="EG347">
        <v>-0.00102667963148939</v>
      </c>
      <c r="EH347">
        <v>2.21636158600722e-05</v>
      </c>
      <c r="EI347">
        <v>2</v>
      </c>
      <c r="EJ347">
        <v>2037</v>
      </c>
      <c r="EK347">
        <v>1</v>
      </c>
      <c r="EL347">
        <v>24</v>
      </c>
      <c r="EM347">
        <v>15.8</v>
      </c>
      <c r="EN347">
        <v>15.7</v>
      </c>
      <c r="EO347">
        <v>2</v>
      </c>
      <c r="EP347">
        <v>511.33</v>
      </c>
      <c r="EQ347">
        <v>529.013</v>
      </c>
      <c r="ER347">
        <v>22.7779</v>
      </c>
      <c r="ES347">
        <v>25.3555</v>
      </c>
      <c r="ET347">
        <v>30.0003</v>
      </c>
      <c r="EU347">
        <v>25.2466</v>
      </c>
      <c r="EV347">
        <v>25.2185</v>
      </c>
      <c r="EW347">
        <v>46.0723</v>
      </c>
      <c r="EX347">
        <v>26.5734</v>
      </c>
      <c r="EY347">
        <v>100</v>
      </c>
      <c r="EZ347">
        <v>22.7705</v>
      </c>
      <c r="FA347">
        <v>1117.56</v>
      </c>
      <c r="FB347">
        <v>20</v>
      </c>
      <c r="FC347">
        <v>102.333</v>
      </c>
      <c r="FD347">
        <v>102.111</v>
      </c>
    </row>
    <row r="348" spans="1:160">
      <c r="A348">
        <v>332</v>
      </c>
      <c r="B348">
        <v>1604418890.6</v>
      </c>
      <c r="C348">
        <v>661.5</v>
      </c>
      <c r="D348" t="s">
        <v>935</v>
      </c>
      <c r="E348" t="s">
        <v>936</v>
      </c>
      <c r="F348">
        <v>1604418890.6</v>
      </c>
      <c r="G348">
        <f>BY348*AE348*(BU348-BV348)/(100*BN348*(1000-AE348*BU348))</f>
        <v>0</v>
      </c>
      <c r="H348">
        <f>BY348*AE348*(BT348-BS348*(1000-AE348*BV348)/(1000-AE348*BU348))/(100*BN348)</f>
        <v>0</v>
      </c>
      <c r="I348">
        <f>BS348 - IF(AE348&gt;1, H348*BN348*100.0/(AG348*CG348), 0)</f>
        <v>0</v>
      </c>
      <c r="J348">
        <f>((P348-G348/2)*I348-H348)/(P348+G348/2)</f>
        <v>0</v>
      </c>
      <c r="K348">
        <f>J348*(BZ348+CA348)/1000.0</f>
        <v>0</v>
      </c>
      <c r="L348">
        <f>(BS348 - IF(AE348&gt;1, H348*BN348*100.0/(AG348*CG348), 0))*(BZ348+CA348)/1000.0</f>
        <v>0</v>
      </c>
      <c r="M348">
        <f>2.0/((1/O348-1/N348)+SIGN(O348)*SQRT((1/O348-1/N348)*(1/O348-1/N348) + 4*BO348/((BO348+1)*(BO348+1))*(2*1/O348*1/N348-1/N348*1/N348)))</f>
        <v>0</v>
      </c>
      <c r="N348">
        <f>IF(LEFT(BP348,1)&lt;&gt;"0",IF(LEFT(BP348,1)="1",3.0,BQ348),$D$5+$E$5*(CG348*BZ348/($K$5*1000))+$F$5*(CG348*BZ348/($K$5*1000))*MAX(MIN(BN348,$J$5),$I$5)*MAX(MIN(BN348,$J$5),$I$5)+$G$5*MAX(MIN(BN348,$J$5),$I$5)*(CG348*BZ348/($K$5*1000))+$H$5*(CG348*BZ348/($K$5*1000))*(CG348*BZ348/($K$5*1000)))</f>
        <v>0</v>
      </c>
      <c r="O348">
        <f>G348*(1000-(1000*0.61365*exp(17.502*S348/(240.97+S348))/(BZ348+CA348)+BU348)/2)/(1000*0.61365*exp(17.502*S348/(240.97+S348))/(BZ348+CA348)-BU348)</f>
        <v>0</v>
      </c>
      <c r="P348">
        <f>1/((BO348+1)/(M348/1.6)+1/(N348/1.37)) + BO348/((BO348+1)/(M348/1.6) + BO348/(N348/1.37))</f>
        <v>0</v>
      </c>
      <c r="Q348">
        <f>(BK348*BM348)</f>
        <v>0</v>
      </c>
      <c r="R348">
        <f>(CB348+(Q348+2*0.95*5.67E-8*(((CB348+$B$7)+273)^4-(CB348+273)^4)-44100*G348)/(1.84*29.3*N348+8*0.95*5.67E-8*(CB348+273)^3))</f>
        <v>0</v>
      </c>
      <c r="S348">
        <f>($C$7*CC348+$D$7*CD348+$E$7*R348)</f>
        <v>0</v>
      </c>
      <c r="T348">
        <f>0.61365*exp(17.502*S348/(240.97+S348))</f>
        <v>0</v>
      </c>
      <c r="U348">
        <f>(V348/W348*100)</f>
        <v>0</v>
      </c>
      <c r="V348">
        <f>BU348*(BZ348+CA348)/1000</f>
        <v>0</v>
      </c>
      <c r="W348">
        <f>0.61365*exp(17.502*CB348/(240.97+CB348))</f>
        <v>0</v>
      </c>
      <c r="X348">
        <f>(T348-BU348*(BZ348+CA348)/1000)</f>
        <v>0</v>
      </c>
      <c r="Y348">
        <f>(-G348*44100)</f>
        <v>0</v>
      </c>
      <c r="Z348">
        <f>2*29.3*N348*0.92*(CB348-S348)</f>
        <v>0</v>
      </c>
      <c r="AA348">
        <f>2*0.95*5.67E-8*(((CB348+$B$7)+273)^4-(S348+273)^4)</f>
        <v>0</v>
      </c>
      <c r="AB348">
        <f>Q348+AA348+Y348+Z348</f>
        <v>0</v>
      </c>
      <c r="AC348">
        <v>0</v>
      </c>
      <c r="AD348">
        <v>0</v>
      </c>
      <c r="AE348">
        <f>IF(AC348*$H$13&gt;=AG348,1.0,(AG348/(AG348-AC348*$H$13)))</f>
        <v>0</v>
      </c>
      <c r="AF348">
        <f>(AE348-1)*100</f>
        <v>0</v>
      </c>
      <c r="AG348">
        <f>MAX(0,($B$13+$C$13*CG348)/(1+$D$13*CG348)*BZ348/(CB348+273)*$E$13)</f>
        <v>0</v>
      </c>
      <c r="AH348" t="s">
        <v>271</v>
      </c>
      <c r="AI348" t="s">
        <v>271</v>
      </c>
      <c r="AJ348">
        <v>0</v>
      </c>
      <c r="AK348">
        <v>0</v>
      </c>
      <c r="AL348">
        <f>AK348-AJ348</f>
        <v>0</v>
      </c>
      <c r="AM348">
        <f>AL348/AK348</f>
        <v>0</v>
      </c>
      <c r="AN348">
        <v>0</v>
      </c>
      <c r="AO348" t="s">
        <v>271</v>
      </c>
      <c r="AP348" t="s">
        <v>271</v>
      </c>
      <c r="AQ348">
        <v>0</v>
      </c>
      <c r="AR348">
        <v>0</v>
      </c>
      <c r="AS348">
        <f>1-AQ348/AR348</f>
        <v>0</v>
      </c>
      <c r="AT348">
        <v>0.5</v>
      </c>
      <c r="AU348">
        <f>BK348</f>
        <v>0</v>
      </c>
      <c r="AV348">
        <f>H348</f>
        <v>0</v>
      </c>
      <c r="AW348">
        <f>AS348*AT348*AU348</f>
        <v>0</v>
      </c>
      <c r="AX348">
        <f>BC348/AR348</f>
        <v>0</v>
      </c>
      <c r="AY348">
        <f>(AV348-AN348)/AU348</f>
        <v>0</v>
      </c>
      <c r="AZ348">
        <f>(AK348-AR348)/AR348</f>
        <v>0</v>
      </c>
      <c r="BA348" t="s">
        <v>271</v>
      </c>
      <c r="BB348">
        <v>0</v>
      </c>
      <c r="BC348">
        <f>AR348-BB348</f>
        <v>0</v>
      </c>
      <c r="BD348">
        <f>(AR348-AQ348)/(AR348-BB348)</f>
        <v>0</v>
      </c>
      <c r="BE348">
        <f>(AK348-AR348)/(AK348-BB348)</f>
        <v>0</v>
      </c>
      <c r="BF348">
        <f>(AR348-AQ348)/(AR348-AJ348)</f>
        <v>0</v>
      </c>
      <c r="BG348">
        <f>(AK348-AR348)/(AK348-AJ348)</f>
        <v>0</v>
      </c>
      <c r="BH348">
        <f>(BD348*BB348/AQ348)</f>
        <v>0</v>
      </c>
      <c r="BI348">
        <f>(1-BH348)</f>
        <v>0</v>
      </c>
      <c r="BJ348">
        <f>$B$11*CH348+$C$11*CI348+$F$11*CJ348*(1-CM348)</f>
        <v>0</v>
      </c>
      <c r="BK348">
        <f>BJ348*BL348</f>
        <v>0</v>
      </c>
      <c r="BL348">
        <f>($B$11*$D$9+$C$11*$D$9+$F$11*((CW348+CO348)/MAX(CW348+CO348+CX348, 0.1)*$I$9+CX348/MAX(CW348+CO348+CX348, 0.1)*$J$9))/($B$11+$C$11+$F$11)</f>
        <v>0</v>
      </c>
      <c r="BM348">
        <f>($B$11*$K$9+$C$11*$K$9+$F$11*((CW348+CO348)/MAX(CW348+CO348+CX348, 0.1)*$P$9+CX348/MAX(CW348+CO348+CX348, 0.1)*$Q$9))/($B$11+$C$11+$F$11)</f>
        <v>0</v>
      </c>
      <c r="BN348">
        <v>6</v>
      </c>
      <c r="BO348">
        <v>0.5</v>
      </c>
      <c r="BP348" t="s">
        <v>272</v>
      </c>
      <c r="BQ348">
        <v>2</v>
      </c>
      <c r="BR348">
        <v>1604418890.6</v>
      </c>
      <c r="BS348">
        <v>1054.15</v>
      </c>
      <c r="BT348">
        <v>1109.78</v>
      </c>
      <c r="BU348">
        <v>21.6348</v>
      </c>
      <c r="BV348">
        <v>19.967</v>
      </c>
      <c r="BW348">
        <v>1054</v>
      </c>
      <c r="BX348">
        <v>21.3081</v>
      </c>
      <c r="BY348">
        <v>500.059</v>
      </c>
      <c r="BZ348">
        <v>100.524</v>
      </c>
      <c r="CA348">
        <v>0.100178</v>
      </c>
      <c r="CB348">
        <v>25.1626</v>
      </c>
      <c r="CC348">
        <v>25.0082</v>
      </c>
      <c r="CD348">
        <v>999.9</v>
      </c>
      <c r="CE348">
        <v>0</v>
      </c>
      <c r="CF348">
        <v>0</v>
      </c>
      <c r="CG348">
        <v>10001.9</v>
      </c>
      <c r="CH348">
        <v>0</v>
      </c>
      <c r="CI348">
        <v>1.06395</v>
      </c>
      <c r="CJ348">
        <v>1200.08</v>
      </c>
      <c r="CK348">
        <v>0.967003</v>
      </c>
      <c r="CL348">
        <v>0.0329973</v>
      </c>
      <c r="CM348">
        <v>0</v>
      </c>
      <c r="CN348">
        <v>2.2775</v>
      </c>
      <c r="CO348">
        <v>0</v>
      </c>
      <c r="CP348">
        <v>10645.5</v>
      </c>
      <c r="CQ348">
        <v>11402.2</v>
      </c>
      <c r="CR348">
        <v>38</v>
      </c>
      <c r="CS348">
        <v>41.125</v>
      </c>
      <c r="CT348">
        <v>39.5</v>
      </c>
      <c r="CU348">
        <v>39.812</v>
      </c>
      <c r="CV348">
        <v>38.312</v>
      </c>
      <c r="CW348">
        <v>1160.48</v>
      </c>
      <c r="CX348">
        <v>39.6</v>
      </c>
      <c r="CY348">
        <v>0</v>
      </c>
      <c r="CZ348">
        <v>1604418890.3</v>
      </c>
      <c r="DA348">
        <v>0</v>
      </c>
      <c r="DB348">
        <v>2.58472</v>
      </c>
      <c r="DC348">
        <v>-0.170761539834466</v>
      </c>
      <c r="DD348">
        <v>146.138461924615</v>
      </c>
      <c r="DE348">
        <v>10627.136</v>
      </c>
      <c r="DF348">
        <v>15</v>
      </c>
      <c r="DG348">
        <v>1604417947.1</v>
      </c>
      <c r="DH348" t="s">
        <v>273</v>
      </c>
      <c r="DI348">
        <v>1604417940.1</v>
      </c>
      <c r="DJ348">
        <v>1604417947.1</v>
      </c>
      <c r="DK348">
        <v>1</v>
      </c>
      <c r="DL348">
        <v>-0.134</v>
      </c>
      <c r="DM348">
        <v>0.013</v>
      </c>
      <c r="DN348">
        <v>0.037</v>
      </c>
      <c r="DO348">
        <v>0.31</v>
      </c>
      <c r="DP348">
        <v>420</v>
      </c>
      <c r="DQ348">
        <v>20</v>
      </c>
      <c r="DR348">
        <v>0.08</v>
      </c>
      <c r="DS348">
        <v>0.06</v>
      </c>
      <c r="DT348">
        <v>0</v>
      </c>
      <c r="DU348">
        <v>0</v>
      </c>
      <c r="DV348" t="s">
        <v>274</v>
      </c>
      <c r="DW348">
        <v>100</v>
      </c>
      <c r="DX348">
        <v>100</v>
      </c>
      <c r="DY348">
        <v>0.15</v>
      </c>
      <c r="DZ348">
        <v>0.3267</v>
      </c>
      <c r="EA348">
        <v>-0.278027610152098</v>
      </c>
      <c r="EB348">
        <v>0.00106189765250334</v>
      </c>
      <c r="EC348">
        <v>-8.23004791133579e-07</v>
      </c>
      <c r="ED348">
        <v>1.95222372915411e-10</v>
      </c>
      <c r="EE348">
        <v>0.0605696754882689</v>
      </c>
      <c r="EF348">
        <v>0.0242991256848972</v>
      </c>
      <c r="EG348">
        <v>-0.00102667963148939</v>
      </c>
      <c r="EH348">
        <v>2.21636158600722e-05</v>
      </c>
      <c r="EI348">
        <v>2</v>
      </c>
      <c r="EJ348">
        <v>2037</v>
      </c>
      <c r="EK348">
        <v>1</v>
      </c>
      <c r="EL348">
        <v>24</v>
      </c>
      <c r="EM348">
        <v>15.8</v>
      </c>
      <c r="EN348">
        <v>15.7</v>
      </c>
      <c r="EO348">
        <v>2</v>
      </c>
      <c r="EP348">
        <v>511.572</v>
      </c>
      <c r="EQ348">
        <v>528.878</v>
      </c>
      <c r="ER348">
        <v>22.7747</v>
      </c>
      <c r="ES348">
        <v>25.3555</v>
      </c>
      <c r="ET348">
        <v>30.0004</v>
      </c>
      <c r="EU348">
        <v>25.2466</v>
      </c>
      <c r="EV348">
        <v>25.2185</v>
      </c>
      <c r="EW348">
        <v>46.1506</v>
      </c>
      <c r="EX348">
        <v>26.5734</v>
      </c>
      <c r="EY348">
        <v>100</v>
      </c>
      <c r="EZ348">
        <v>22.7705</v>
      </c>
      <c r="FA348">
        <v>1117.56</v>
      </c>
      <c r="FB348">
        <v>20</v>
      </c>
      <c r="FC348">
        <v>102.333</v>
      </c>
      <c r="FD348">
        <v>102.111</v>
      </c>
    </row>
    <row r="349" spans="1:160">
      <c r="A349">
        <v>333</v>
      </c>
      <c r="B349">
        <v>1604418892.6</v>
      </c>
      <c r="C349">
        <v>663.5</v>
      </c>
      <c r="D349" t="s">
        <v>937</v>
      </c>
      <c r="E349" t="s">
        <v>938</v>
      </c>
      <c r="F349">
        <v>1604418892.6</v>
      </c>
      <c r="G349">
        <f>BY349*AE349*(BU349-BV349)/(100*BN349*(1000-AE349*BU349))</f>
        <v>0</v>
      </c>
      <c r="H349">
        <f>BY349*AE349*(BT349-BS349*(1000-AE349*BV349)/(1000-AE349*BU349))/(100*BN349)</f>
        <v>0</v>
      </c>
      <c r="I349">
        <f>BS349 - IF(AE349&gt;1, H349*BN349*100.0/(AG349*CG349), 0)</f>
        <v>0</v>
      </c>
      <c r="J349">
        <f>((P349-G349/2)*I349-H349)/(P349+G349/2)</f>
        <v>0</v>
      </c>
      <c r="K349">
        <f>J349*(BZ349+CA349)/1000.0</f>
        <v>0</v>
      </c>
      <c r="L349">
        <f>(BS349 - IF(AE349&gt;1, H349*BN349*100.0/(AG349*CG349), 0))*(BZ349+CA349)/1000.0</f>
        <v>0</v>
      </c>
      <c r="M349">
        <f>2.0/((1/O349-1/N349)+SIGN(O349)*SQRT((1/O349-1/N349)*(1/O349-1/N349) + 4*BO349/((BO349+1)*(BO349+1))*(2*1/O349*1/N349-1/N349*1/N349)))</f>
        <v>0</v>
      </c>
      <c r="N349">
        <f>IF(LEFT(BP349,1)&lt;&gt;"0",IF(LEFT(BP349,1)="1",3.0,BQ349),$D$5+$E$5*(CG349*BZ349/($K$5*1000))+$F$5*(CG349*BZ349/($K$5*1000))*MAX(MIN(BN349,$J$5),$I$5)*MAX(MIN(BN349,$J$5),$I$5)+$G$5*MAX(MIN(BN349,$J$5),$I$5)*(CG349*BZ349/($K$5*1000))+$H$5*(CG349*BZ349/($K$5*1000))*(CG349*BZ349/($K$5*1000)))</f>
        <v>0</v>
      </c>
      <c r="O349">
        <f>G349*(1000-(1000*0.61365*exp(17.502*S349/(240.97+S349))/(BZ349+CA349)+BU349)/2)/(1000*0.61365*exp(17.502*S349/(240.97+S349))/(BZ349+CA349)-BU349)</f>
        <v>0</v>
      </c>
      <c r="P349">
        <f>1/((BO349+1)/(M349/1.6)+1/(N349/1.37)) + BO349/((BO349+1)/(M349/1.6) + BO349/(N349/1.37))</f>
        <v>0</v>
      </c>
      <c r="Q349">
        <f>(BK349*BM349)</f>
        <v>0</v>
      </c>
      <c r="R349">
        <f>(CB349+(Q349+2*0.95*5.67E-8*(((CB349+$B$7)+273)^4-(CB349+273)^4)-44100*G349)/(1.84*29.3*N349+8*0.95*5.67E-8*(CB349+273)^3))</f>
        <v>0</v>
      </c>
      <c r="S349">
        <f>($C$7*CC349+$D$7*CD349+$E$7*R349)</f>
        <v>0</v>
      </c>
      <c r="T349">
        <f>0.61365*exp(17.502*S349/(240.97+S349))</f>
        <v>0</v>
      </c>
      <c r="U349">
        <f>(V349/W349*100)</f>
        <v>0</v>
      </c>
      <c r="V349">
        <f>BU349*(BZ349+CA349)/1000</f>
        <v>0</v>
      </c>
      <c r="W349">
        <f>0.61365*exp(17.502*CB349/(240.97+CB349))</f>
        <v>0</v>
      </c>
      <c r="X349">
        <f>(T349-BU349*(BZ349+CA349)/1000)</f>
        <v>0</v>
      </c>
      <c r="Y349">
        <f>(-G349*44100)</f>
        <v>0</v>
      </c>
      <c r="Z349">
        <f>2*29.3*N349*0.92*(CB349-S349)</f>
        <v>0</v>
      </c>
      <c r="AA349">
        <f>2*0.95*5.67E-8*(((CB349+$B$7)+273)^4-(S349+273)^4)</f>
        <v>0</v>
      </c>
      <c r="AB349">
        <f>Q349+AA349+Y349+Z349</f>
        <v>0</v>
      </c>
      <c r="AC349">
        <v>0</v>
      </c>
      <c r="AD349">
        <v>0</v>
      </c>
      <c r="AE349">
        <f>IF(AC349*$H$13&gt;=AG349,1.0,(AG349/(AG349-AC349*$H$13)))</f>
        <v>0</v>
      </c>
      <c r="AF349">
        <f>(AE349-1)*100</f>
        <v>0</v>
      </c>
      <c r="AG349">
        <f>MAX(0,($B$13+$C$13*CG349)/(1+$D$13*CG349)*BZ349/(CB349+273)*$E$13)</f>
        <v>0</v>
      </c>
      <c r="AH349" t="s">
        <v>271</v>
      </c>
      <c r="AI349" t="s">
        <v>271</v>
      </c>
      <c r="AJ349">
        <v>0</v>
      </c>
      <c r="AK349">
        <v>0</v>
      </c>
      <c r="AL349">
        <f>AK349-AJ349</f>
        <v>0</v>
      </c>
      <c r="AM349">
        <f>AL349/AK349</f>
        <v>0</v>
      </c>
      <c r="AN349">
        <v>0</v>
      </c>
      <c r="AO349" t="s">
        <v>271</v>
      </c>
      <c r="AP349" t="s">
        <v>271</v>
      </c>
      <c r="AQ349">
        <v>0</v>
      </c>
      <c r="AR349">
        <v>0</v>
      </c>
      <c r="AS349">
        <f>1-AQ349/AR349</f>
        <v>0</v>
      </c>
      <c r="AT349">
        <v>0.5</v>
      </c>
      <c r="AU349">
        <f>BK349</f>
        <v>0</v>
      </c>
      <c r="AV349">
        <f>H349</f>
        <v>0</v>
      </c>
      <c r="AW349">
        <f>AS349*AT349*AU349</f>
        <v>0</v>
      </c>
      <c r="AX349">
        <f>BC349/AR349</f>
        <v>0</v>
      </c>
      <c r="AY349">
        <f>(AV349-AN349)/AU349</f>
        <v>0</v>
      </c>
      <c r="AZ349">
        <f>(AK349-AR349)/AR349</f>
        <v>0</v>
      </c>
      <c r="BA349" t="s">
        <v>271</v>
      </c>
      <c r="BB349">
        <v>0</v>
      </c>
      <c r="BC349">
        <f>AR349-BB349</f>
        <v>0</v>
      </c>
      <c r="BD349">
        <f>(AR349-AQ349)/(AR349-BB349)</f>
        <v>0</v>
      </c>
      <c r="BE349">
        <f>(AK349-AR349)/(AK349-BB349)</f>
        <v>0</v>
      </c>
      <c r="BF349">
        <f>(AR349-AQ349)/(AR349-AJ349)</f>
        <v>0</v>
      </c>
      <c r="BG349">
        <f>(AK349-AR349)/(AK349-AJ349)</f>
        <v>0</v>
      </c>
      <c r="BH349">
        <f>(BD349*BB349/AQ349)</f>
        <v>0</v>
      </c>
      <c r="BI349">
        <f>(1-BH349)</f>
        <v>0</v>
      </c>
      <c r="BJ349">
        <f>$B$11*CH349+$C$11*CI349+$F$11*CJ349*(1-CM349)</f>
        <v>0</v>
      </c>
      <c r="BK349">
        <f>BJ349*BL349</f>
        <v>0</v>
      </c>
      <c r="BL349">
        <f>($B$11*$D$9+$C$11*$D$9+$F$11*((CW349+CO349)/MAX(CW349+CO349+CX349, 0.1)*$I$9+CX349/MAX(CW349+CO349+CX349, 0.1)*$J$9))/($B$11+$C$11+$F$11)</f>
        <v>0</v>
      </c>
      <c r="BM349">
        <f>($B$11*$K$9+$C$11*$K$9+$F$11*((CW349+CO349)/MAX(CW349+CO349+CX349, 0.1)*$P$9+CX349/MAX(CW349+CO349+CX349, 0.1)*$Q$9))/($B$11+$C$11+$F$11)</f>
        <v>0</v>
      </c>
      <c r="BN349">
        <v>6</v>
      </c>
      <c r="BO349">
        <v>0.5</v>
      </c>
      <c r="BP349" t="s">
        <v>272</v>
      </c>
      <c r="BQ349">
        <v>2</v>
      </c>
      <c r="BR349">
        <v>1604418892.6</v>
      </c>
      <c r="BS349">
        <v>1057.39</v>
      </c>
      <c r="BT349">
        <v>1113.12</v>
      </c>
      <c r="BU349">
        <v>21.6328</v>
      </c>
      <c r="BV349">
        <v>19.9661</v>
      </c>
      <c r="BW349">
        <v>1057.23</v>
      </c>
      <c r="BX349">
        <v>21.3062</v>
      </c>
      <c r="BY349">
        <v>500.067</v>
      </c>
      <c r="BZ349">
        <v>100.524</v>
      </c>
      <c r="CA349">
        <v>0.0996477</v>
      </c>
      <c r="CB349">
        <v>25.1631</v>
      </c>
      <c r="CC349">
        <v>25.0088</v>
      </c>
      <c r="CD349">
        <v>999.9</v>
      </c>
      <c r="CE349">
        <v>0</v>
      </c>
      <c r="CF349">
        <v>0</v>
      </c>
      <c r="CG349">
        <v>10053.1</v>
      </c>
      <c r="CH349">
        <v>0</v>
      </c>
      <c r="CI349">
        <v>1.06395</v>
      </c>
      <c r="CJ349">
        <v>1200.09</v>
      </c>
      <c r="CK349">
        <v>0.967003</v>
      </c>
      <c r="CL349">
        <v>0.0329973</v>
      </c>
      <c r="CM349">
        <v>0</v>
      </c>
      <c r="CN349">
        <v>2.6526</v>
      </c>
      <c r="CO349">
        <v>0</v>
      </c>
      <c r="CP349">
        <v>10650.5</v>
      </c>
      <c r="CQ349">
        <v>11402.2</v>
      </c>
      <c r="CR349">
        <v>38</v>
      </c>
      <c r="CS349">
        <v>41.125</v>
      </c>
      <c r="CT349">
        <v>39.437</v>
      </c>
      <c r="CU349">
        <v>39.812</v>
      </c>
      <c r="CV349">
        <v>38.312</v>
      </c>
      <c r="CW349">
        <v>1160.49</v>
      </c>
      <c r="CX349">
        <v>39.6</v>
      </c>
      <c r="CY349">
        <v>0</v>
      </c>
      <c r="CZ349">
        <v>1604418892.7</v>
      </c>
      <c r="DA349">
        <v>0</v>
      </c>
      <c r="DB349">
        <v>2.61596</v>
      </c>
      <c r="DC349">
        <v>0.207592305470743</v>
      </c>
      <c r="DD349">
        <v>141.01538478105</v>
      </c>
      <c r="DE349">
        <v>10633.044</v>
      </c>
      <c r="DF349">
        <v>15</v>
      </c>
      <c r="DG349">
        <v>1604417947.1</v>
      </c>
      <c r="DH349" t="s">
        <v>273</v>
      </c>
      <c r="DI349">
        <v>1604417940.1</v>
      </c>
      <c r="DJ349">
        <v>1604417947.1</v>
      </c>
      <c r="DK349">
        <v>1</v>
      </c>
      <c r="DL349">
        <v>-0.134</v>
      </c>
      <c r="DM349">
        <v>0.013</v>
      </c>
      <c r="DN349">
        <v>0.037</v>
      </c>
      <c r="DO349">
        <v>0.31</v>
      </c>
      <c r="DP349">
        <v>420</v>
      </c>
      <c r="DQ349">
        <v>20</v>
      </c>
      <c r="DR349">
        <v>0.08</v>
      </c>
      <c r="DS349">
        <v>0.06</v>
      </c>
      <c r="DT349">
        <v>0</v>
      </c>
      <c r="DU349">
        <v>0</v>
      </c>
      <c r="DV349" t="s">
        <v>274</v>
      </c>
      <c r="DW349">
        <v>100</v>
      </c>
      <c r="DX349">
        <v>100</v>
      </c>
      <c r="DY349">
        <v>0.16</v>
      </c>
      <c r="DZ349">
        <v>0.3266</v>
      </c>
      <c r="EA349">
        <v>-0.278027610152098</v>
      </c>
      <c r="EB349">
        <v>0.00106189765250334</v>
      </c>
      <c r="EC349">
        <v>-8.23004791133579e-07</v>
      </c>
      <c r="ED349">
        <v>1.95222372915411e-10</v>
      </c>
      <c r="EE349">
        <v>0.0605696754882689</v>
      </c>
      <c r="EF349">
        <v>0.0242991256848972</v>
      </c>
      <c r="EG349">
        <v>-0.00102667963148939</v>
      </c>
      <c r="EH349">
        <v>2.21636158600722e-05</v>
      </c>
      <c r="EI349">
        <v>2</v>
      </c>
      <c r="EJ349">
        <v>2037</v>
      </c>
      <c r="EK349">
        <v>1</v>
      </c>
      <c r="EL349">
        <v>24</v>
      </c>
      <c r="EM349">
        <v>15.9</v>
      </c>
      <c r="EN349">
        <v>15.8</v>
      </c>
      <c r="EO349">
        <v>2</v>
      </c>
      <c r="EP349">
        <v>511.573</v>
      </c>
      <c r="EQ349">
        <v>528.936</v>
      </c>
      <c r="ER349">
        <v>22.7724</v>
      </c>
      <c r="ES349">
        <v>25.3555</v>
      </c>
      <c r="ET349">
        <v>30.0003</v>
      </c>
      <c r="EU349">
        <v>25.2466</v>
      </c>
      <c r="EV349">
        <v>25.2185</v>
      </c>
      <c r="EW349">
        <v>46.2955</v>
      </c>
      <c r="EX349">
        <v>26.5734</v>
      </c>
      <c r="EY349">
        <v>100</v>
      </c>
      <c r="EZ349">
        <v>22.7705</v>
      </c>
      <c r="FA349">
        <v>1122.65</v>
      </c>
      <c r="FB349">
        <v>20</v>
      </c>
      <c r="FC349">
        <v>102.333</v>
      </c>
      <c r="FD349">
        <v>102.11</v>
      </c>
    </row>
    <row r="350" spans="1:160">
      <c r="A350">
        <v>334</v>
      </c>
      <c r="B350">
        <v>1604418894.6</v>
      </c>
      <c r="C350">
        <v>665.5</v>
      </c>
      <c r="D350" t="s">
        <v>939</v>
      </c>
      <c r="E350" t="s">
        <v>940</v>
      </c>
      <c r="F350">
        <v>1604418894.6</v>
      </c>
      <c r="G350">
        <f>BY350*AE350*(BU350-BV350)/(100*BN350*(1000-AE350*BU350))</f>
        <v>0</v>
      </c>
      <c r="H350">
        <f>BY350*AE350*(BT350-BS350*(1000-AE350*BV350)/(1000-AE350*BU350))/(100*BN350)</f>
        <v>0</v>
      </c>
      <c r="I350">
        <f>BS350 - IF(AE350&gt;1, H350*BN350*100.0/(AG350*CG350), 0)</f>
        <v>0</v>
      </c>
      <c r="J350">
        <f>((P350-G350/2)*I350-H350)/(P350+G350/2)</f>
        <v>0</v>
      </c>
      <c r="K350">
        <f>J350*(BZ350+CA350)/1000.0</f>
        <v>0</v>
      </c>
      <c r="L350">
        <f>(BS350 - IF(AE350&gt;1, H350*BN350*100.0/(AG350*CG350), 0))*(BZ350+CA350)/1000.0</f>
        <v>0</v>
      </c>
      <c r="M350">
        <f>2.0/((1/O350-1/N350)+SIGN(O350)*SQRT((1/O350-1/N350)*(1/O350-1/N350) + 4*BO350/((BO350+1)*(BO350+1))*(2*1/O350*1/N350-1/N350*1/N350)))</f>
        <v>0</v>
      </c>
      <c r="N350">
        <f>IF(LEFT(BP350,1)&lt;&gt;"0",IF(LEFT(BP350,1)="1",3.0,BQ350),$D$5+$E$5*(CG350*BZ350/($K$5*1000))+$F$5*(CG350*BZ350/($K$5*1000))*MAX(MIN(BN350,$J$5),$I$5)*MAX(MIN(BN350,$J$5),$I$5)+$G$5*MAX(MIN(BN350,$J$5),$I$5)*(CG350*BZ350/($K$5*1000))+$H$5*(CG350*BZ350/($K$5*1000))*(CG350*BZ350/($K$5*1000)))</f>
        <v>0</v>
      </c>
      <c r="O350">
        <f>G350*(1000-(1000*0.61365*exp(17.502*S350/(240.97+S350))/(BZ350+CA350)+BU350)/2)/(1000*0.61365*exp(17.502*S350/(240.97+S350))/(BZ350+CA350)-BU350)</f>
        <v>0</v>
      </c>
      <c r="P350">
        <f>1/((BO350+1)/(M350/1.6)+1/(N350/1.37)) + BO350/((BO350+1)/(M350/1.6) + BO350/(N350/1.37))</f>
        <v>0</v>
      </c>
      <c r="Q350">
        <f>(BK350*BM350)</f>
        <v>0</v>
      </c>
      <c r="R350">
        <f>(CB350+(Q350+2*0.95*5.67E-8*(((CB350+$B$7)+273)^4-(CB350+273)^4)-44100*G350)/(1.84*29.3*N350+8*0.95*5.67E-8*(CB350+273)^3))</f>
        <v>0</v>
      </c>
      <c r="S350">
        <f>($C$7*CC350+$D$7*CD350+$E$7*R350)</f>
        <v>0</v>
      </c>
      <c r="T350">
        <f>0.61365*exp(17.502*S350/(240.97+S350))</f>
        <v>0</v>
      </c>
      <c r="U350">
        <f>(V350/W350*100)</f>
        <v>0</v>
      </c>
      <c r="V350">
        <f>BU350*(BZ350+CA350)/1000</f>
        <v>0</v>
      </c>
      <c r="W350">
        <f>0.61365*exp(17.502*CB350/(240.97+CB350))</f>
        <v>0</v>
      </c>
      <c r="X350">
        <f>(T350-BU350*(BZ350+CA350)/1000)</f>
        <v>0</v>
      </c>
      <c r="Y350">
        <f>(-G350*44100)</f>
        <v>0</v>
      </c>
      <c r="Z350">
        <f>2*29.3*N350*0.92*(CB350-S350)</f>
        <v>0</v>
      </c>
      <c r="AA350">
        <f>2*0.95*5.67E-8*(((CB350+$B$7)+273)^4-(S350+273)^4)</f>
        <v>0</v>
      </c>
      <c r="AB350">
        <f>Q350+AA350+Y350+Z350</f>
        <v>0</v>
      </c>
      <c r="AC350">
        <v>0</v>
      </c>
      <c r="AD350">
        <v>0</v>
      </c>
      <c r="AE350">
        <f>IF(AC350*$H$13&gt;=AG350,1.0,(AG350/(AG350-AC350*$H$13)))</f>
        <v>0</v>
      </c>
      <c r="AF350">
        <f>(AE350-1)*100</f>
        <v>0</v>
      </c>
      <c r="AG350">
        <f>MAX(0,($B$13+$C$13*CG350)/(1+$D$13*CG350)*BZ350/(CB350+273)*$E$13)</f>
        <v>0</v>
      </c>
      <c r="AH350" t="s">
        <v>271</v>
      </c>
      <c r="AI350" t="s">
        <v>271</v>
      </c>
      <c r="AJ350">
        <v>0</v>
      </c>
      <c r="AK350">
        <v>0</v>
      </c>
      <c r="AL350">
        <f>AK350-AJ350</f>
        <v>0</v>
      </c>
      <c r="AM350">
        <f>AL350/AK350</f>
        <v>0</v>
      </c>
      <c r="AN350">
        <v>0</v>
      </c>
      <c r="AO350" t="s">
        <v>271</v>
      </c>
      <c r="AP350" t="s">
        <v>271</v>
      </c>
      <c r="AQ350">
        <v>0</v>
      </c>
      <c r="AR350">
        <v>0</v>
      </c>
      <c r="AS350">
        <f>1-AQ350/AR350</f>
        <v>0</v>
      </c>
      <c r="AT350">
        <v>0.5</v>
      </c>
      <c r="AU350">
        <f>BK350</f>
        <v>0</v>
      </c>
      <c r="AV350">
        <f>H350</f>
        <v>0</v>
      </c>
      <c r="AW350">
        <f>AS350*AT350*AU350</f>
        <v>0</v>
      </c>
      <c r="AX350">
        <f>BC350/AR350</f>
        <v>0</v>
      </c>
      <c r="AY350">
        <f>(AV350-AN350)/AU350</f>
        <v>0</v>
      </c>
      <c r="AZ350">
        <f>(AK350-AR350)/AR350</f>
        <v>0</v>
      </c>
      <c r="BA350" t="s">
        <v>271</v>
      </c>
      <c r="BB350">
        <v>0</v>
      </c>
      <c r="BC350">
        <f>AR350-BB350</f>
        <v>0</v>
      </c>
      <c r="BD350">
        <f>(AR350-AQ350)/(AR350-BB350)</f>
        <v>0</v>
      </c>
      <c r="BE350">
        <f>(AK350-AR350)/(AK350-BB350)</f>
        <v>0</v>
      </c>
      <c r="BF350">
        <f>(AR350-AQ350)/(AR350-AJ350)</f>
        <v>0</v>
      </c>
      <c r="BG350">
        <f>(AK350-AR350)/(AK350-AJ350)</f>
        <v>0</v>
      </c>
      <c r="BH350">
        <f>(BD350*BB350/AQ350)</f>
        <v>0</v>
      </c>
      <c r="BI350">
        <f>(1-BH350)</f>
        <v>0</v>
      </c>
      <c r="BJ350">
        <f>$B$11*CH350+$C$11*CI350+$F$11*CJ350*(1-CM350)</f>
        <v>0</v>
      </c>
      <c r="BK350">
        <f>BJ350*BL350</f>
        <v>0</v>
      </c>
      <c r="BL350">
        <f>($B$11*$D$9+$C$11*$D$9+$F$11*((CW350+CO350)/MAX(CW350+CO350+CX350, 0.1)*$I$9+CX350/MAX(CW350+CO350+CX350, 0.1)*$J$9))/($B$11+$C$11+$F$11)</f>
        <v>0</v>
      </c>
      <c r="BM350">
        <f>($B$11*$K$9+$C$11*$K$9+$F$11*((CW350+CO350)/MAX(CW350+CO350+CX350, 0.1)*$P$9+CX350/MAX(CW350+CO350+CX350, 0.1)*$Q$9))/($B$11+$C$11+$F$11)</f>
        <v>0</v>
      </c>
      <c r="BN350">
        <v>6</v>
      </c>
      <c r="BO350">
        <v>0.5</v>
      </c>
      <c r="BP350" t="s">
        <v>272</v>
      </c>
      <c r="BQ350">
        <v>2</v>
      </c>
      <c r="BR350">
        <v>1604418894.6</v>
      </c>
      <c r="BS350">
        <v>1060.63</v>
      </c>
      <c r="BT350">
        <v>1116.56</v>
      </c>
      <c r="BU350">
        <v>21.6311</v>
      </c>
      <c r="BV350">
        <v>19.966</v>
      </c>
      <c r="BW350">
        <v>1060.48</v>
      </c>
      <c r="BX350">
        <v>21.3045</v>
      </c>
      <c r="BY350">
        <v>499.909</v>
      </c>
      <c r="BZ350">
        <v>100.524</v>
      </c>
      <c r="CA350">
        <v>0.0995178</v>
      </c>
      <c r="CB350">
        <v>25.1637</v>
      </c>
      <c r="CC350">
        <v>25.0065</v>
      </c>
      <c r="CD350">
        <v>999.9</v>
      </c>
      <c r="CE350">
        <v>0</v>
      </c>
      <c r="CF350">
        <v>0</v>
      </c>
      <c r="CG350">
        <v>10028.8</v>
      </c>
      <c r="CH350">
        <v>0</v>
      </c>
      <c r="CI350">
        <v>1.06395</v>
      </c>
      <c r="CJ350">
        <v>1199.77</v>
      </c>
      <c r="CK350">
        <v>0.966994</v>
      </c>
      <c r="CL350">
        <v>0.0330056</v>
      </c>
      <c r="CM350">
        <v>0</v>
      </c>
      <c r="CN350">
        <v>2.6202</v>
      </c>
      <c r="CO350">
        <v>0</v>
      </c>
      <c r="CP350">
        <v>10651</v>
      </c>
      <c r="CQ350">
        <v>11399.2</v>
      </c>
      <c r="CR350">
        <v>38</v>
      </c>
      <c r="CS350">
        <v>41.125</v>
      </c>
      <c r="CT350">
        <v>39.437</v>
      </c>
      <c r="CU350">
        <v>39.812</v>
      </c>
      <c r="CV350">
        <v>38.312</v>
      </c>
      <c r="CW350">
        <v>1160.17</v>
      </c>
      <c r="CX350">
        <v>39.6</v>
      </c>
      <c r="CY350">
        <v>0</v>
      </c>
      <c r="CZ350">
        <v>1604418894.5</v>
      </c>
      <c r="DA350">
        <v>0</v>
      </c>
      <c r="DB350">
        <v>2.61867307692308</v>
      </c>
      <c r="DC350">
        <v>-0.117418802860664</v>
      </c>
      <c r="DD350">
        <v>139.364102525636</v>
      </c>
      <c r="DE350">
        <v>10636.4538461538</v>
      </c>
      <c r="DF350">
        <v>15</v>
      </c>
      <c r="DG350">
        <v>1604417947.1</v>
      </c>
      <c r="DH350" t="s">
        <v>273</v>
      </c>
      <c r="DI350">
        <v>1604417940.1</v>
      </c>
      <c r="DJ350">
        <v>1604417947.1</v>
      </c>
      <c r="DK350">
        <v>1</v>
      </c>
      <c r="DL350">
        <v>-0.134</v>
      </c>
      <c r="DM350">
        <v>0.013</v>
      </c>
      <c r="DN350">
        <v>0.037</v>
      </c>
      <c r="DO350">
        <v>0.31</v>
      </c>
      <c r="DP350">
        <v>420</v>
      </c>
      <c r="DQ350">
        <v>20</v>
      </c>
      <c r="DR350">
        <v>0.08</v>
      </c>
      <c r="DS350">
        <v>0.06</v>
      </c>
      <c r="DT350">
        <v>0</v>
      </c>
      <c r="DU350">
        <v>0</v>
      </c>
      <c r="DV350" t="s">
        <v>274</v>
      </c>
      <c r="DW350">
        <v>100</v>
      </c>
      <c r="DX350">
        <v>100</v>
      </c>
      <c r="DY350">
        <v>0.15</v>
      </c>
      <c r="DZ350">
        <v>0.3266</v>
      </c>
      <c r="EA350">
        <v>-0.278027610152098</v>
      </c>
      <c r="EB350">
        <v>0.00106189765250334</v>
      </c>
      <c r="EC350">
        <v>-8.23004791133579e-07</v>
      </c>
      <c r="ED350">
        <v>1.95222372915411e-10</v>
      </c>
      <c r="EE350">
        <v>0.0605696754882689</v>
      </c>
      <c r="EF350">
        <v>0.0242991256848972</v>
      </c>
      <c r="EG350">
        <v>-0.00102667963148939</v>
      </c>
      <c r="EH350">
        <v>2.21636158600722e-05</v>
      </c>
      <c r="EI350">
        <v>2</v>
      </c>
      <c r="EJ350">
        <v>2037</v>
      </c>
      <c r="EK350">
        <v>1</v>
      </c>
      <c r="EL350">
        <v>24</v>
      </c>
      <c r="EM350">
        <v>15.9</v>
      </c>
      <c r="EN350">
        <v>15.8</v>
      </c>
      <c r="EO350">
        <v>2</v>
      </c>
      <c r="EP350">
        <v>511.358</v>
      </c>
      <c r="EQ350">
        <v>529.128</v>
      </c>
      <c r="ER350">
        <v>22.7706</v>
      </c>
      <c r="ES350">
        <v>25.3555</v>
      </c>
      <c r="ET350">
        <v>30.0003</v>
      </c>
      <c r="EU350">
        <v>25.2466</v>
      </c>
      <c r="EV350">
        <v>25.2185</v>
      </c>
      <c r="EW350">
        <v>46.4232</v>
      </c>
      <c r="EX350">
        <v>26.5734</v>
      </c>
      <c r="EY350">
        <v>100</v>
      </c>
      <c r="EZ350">
        <v>22.7619</v>
      </c>
      <c r="FA350">
        <v>1127.68</v>
      </c>
      <c r="FB350">
        <v>20</v>
      </c>
      <c r="FC350">
        <v>102.333</v>
      </c>
      <c r="FD350">
        <v>102.109</v>
      </c>
    </row>
    <row r="351" spans="1:160">
      <c r="A351">
        <v>335</v>
      </c>
      <c r="B351">
        <v>1604418896.6</v>
      </c>
      <c r="C351">
        <v>667.5</v>
      </c>
      <c r="D351" t="s">
        <v>941</v>
      </c>
      <c r="E351" t="s">
        <v>942</v>
      </c>
      <c r="F351">
        <v>1604418896.6</v>
      </c>
      <c r="G351">
        <f>BY351*AE351*(BU351-BV351)/(100*BN351*(1000-AE351*BU351))</f>
        <v>0</v>
      </c>
      <c r="H351">
        <f>BY351*AE351*(BT351-BS351*(1000-AE351*BV351)/(1000-AE351*BU351))/(100*BN351)</f>
        <v>0</v>
      </c>
      <c r="I351">
        <f>BS351 - IF(AE351&gt;1, H351*BN351*100.0/(AG351*CG351), 0)</f>
        <v>0</v>
      </c>
      <c r="J351">
        <f>((P351-G351/2)*I351-H351)/(P351+G351/2)</f>
        <v>0</v>
      </c>
      <c r="K351">
        <f>J351*(BZ351+CA351)/1000.0</f>
        <v>0</v>
      </c>
      <c r="L351">
        <f>(BS351 - IF(AE351&gt;1, H351*BN351*100.0/(AG351*CG351), 0))*(BZ351+CA351)/1000.0</f>
        <v>0</v>
      </c>
      <c r="M351">
        <f>2.0/((1/O351-1/N351)+SIGN(O351)*SQRT((1/O351-1/N351)*(1/O351-1/N351) + 4*BO351/((BO351+1)*(BO351+1))*(2*1/O351*1/N351-1/N351*1/N351)))</f>
        <v>0</v>
      </c>
      <c r="N351">
        <f>IF(LEFT(BP351,1)&lt;&gt;"0",IF(LEFT(BP351,1)="1",3.0,BQ351),$D$5+$E$5*(CG351*BZ351/($K$5*1000))+$F$5*(CG351*BZ351/($K$5*1000))*MAX(MIN(BN351,$J$5),$I$5)*MAX(MIN(BN351,$J$5),$I$5)+$G$5*MAX(MIN(BN351,$J$5),$I$5)*(CG351*BZ351/($K$5*1000))+$H$5*(CG351*BZ351/($K$5*1000))*(CG351*BZ351/($K$5*1000)))</f>
        <v>0</v>
      </c>
      <c r="O351">
        <f>G351*(1000-(1000*0.61365*exp(17.502*S351/(240.97+S351))/(BZ351+CA351)+BU351)/2)/(1000*0.61365*exp(17.502*S351/(240.97+S351))/(BZ351+CA351)-BU351)</f>
        <v>0</v>
      </c>
      <c r="P351">
        <f>1/((BO351+1)/(M351/1.6)+1/(N351/1.37)) + BO351/((BO351+1)/(M351/1.6) + BO351/(N351/1.37))</f>
        <v>0</v>
      </c>
      <c r="Q351">
        <f>(BK351*BM351)</f>
        <v>0</v>
      </c>
      <c r="R351">
        <f>(CB351+(Q351+2*0.95*5.67E-8*(((CB351+$B$7)+273)^4-(CB351+273)^4)-44100*G351)/(1.84*29.3*N351+8*0.95*5.67E-8*(CB351+273)^3))</f>
        <v>0</v>
      </c>
      <c r="S351">
        <f>($C$7*CC351+$D$7*CD351+$E$7*R351)</f>
        <v>0</v>
      </c>
      <c r="T351">
        <f>0.61365*exp(17.502*S351/(240.97+S351))</f>
        <v>0</v>
      </c>
      <c r="U351">
        <f>(V351/W351*100)</f>
        <v>0</v>
      </c>
      <c r="V351">
        <f>BU351*(BZ351+CA351)/1000</f>
        <v>0</v>
      </c>
      <c r="W351">
        <f>0.61365*exp(17.502*CB351/(240.97+CB351))</f>
        <v>0</v>
      </c>
      <c r="X351">
        <f>(T351-BU351*(BZ351+CA351)/1000)</f>
        <v>0</v>
      </c>
      <c r="Y351">
        <f>(-G351*44100)</f>
        <v>0</v>
      </c>
      <c r="Z351">
        <f>2*29.3*N351*0.92*(CB351-S351)</f>
        <v>0</v>
      </c>
      <c r="AA351">
        <f>2*0.95*5.67E-8*(((CB351+$B$7)+273)^4-(S351+273)^4)</f>
        <v>0</v>
      </c>
      <c r="AB351">
        <f>Q351+AA351+Y351+Z351</f>
        <v>0</v>
      </c>
      <c r="AC351">
        <v>0</v>
      </c>
      <c r="AD351">
        <v>0</v>
      </c>
      <c r="AE351">
        <f>IF(AC351*$H$13&gt;=AG351,1.0,(AG351/(AG351-AC351*$H$13)))</f>
        <v>0</v>
      </c>
      <c r="AF351">
        <f>(AE351-1)*100</f>
        <v>0</v>
      </c>
      <c r="AG351">
        <f>MAX(0,($B$13+$C$13*CG351)/(1+$D$13*CG351)*BZ351/(CB351+273)*$E$13)</f>
        <v>0</v>
      </c>
      <c r="AH351" t="s">
        <v>271</v>
      </c>
      <c r="AI351" t="s">
        <v>271</v>
      </c>
      <c r="AJ351">
        <v>0</v>
      </c>
      <c r="AK351">
        <v>0</v>
      </c>
      <c r="AL351">
        <f>AK351-AJ351</f>
        <v>0</v>
      </c>
      <c r="AM351">
        <f>AL351/AK351</f>
        <v>0</v>
      </c>
      <c r="AN351">
        <v>0</v>
      </c>
      <c r="AO351" t="s">
        <v>271</v>
      </c>
      <c r="AP351" t="s">
        <v>271</v>
      </c>
      <c r="AQ351">
        <v>0</v>
      </c>
      <c r="AR351">
        <v>0</v>
      </c>
      <c r="AS351">
        <f>1-AQ351/AR351</f>
        <v>0</v>
      </c>
      <c r="AT351">
        <v>0.5</v>
      </c>
      <c r="AU351">
        <f>BK351</f>
        <v>0</v>
      </c>
      <c r="AV351">
        <f>H351</f>
        <v>0</v>
      </c>
      <c r="AW351">
        <f>AS351*AT351*AU351</f>
        <v>0</v>
      </c>
      <c r="AX351">
        <f>BC351/AR351</f>
        <v>0</v>
      </c>
      <c r="AY351">
        <f>(AV351-AN351)/AU351</f>
        <v>0</v>
      </c>
      <c r="AZ351">
        <f>(AK351-AR351)/AR351</f>
        <v>0</v>
      </c>
      <c r="BA351" t="s">
        <v>271</v>
      </c>
      <c r="BB351">
        <v>0</v>
      </c>
      <c r="BC351">
        <f>AR351-BB351</f>
        <v>0</v>
      </c>
      <c r="BD351">
        <f>(AR351-AQ351)/(AR351-BB351)</f>
        <v>0</v>
      </c>
      <c r="BE351">
        <f>(AK351-AR351)/(AK351-BB351)</f>
        <v>0</v>
      </c>
      <c r="BF351">
        <f>(AR351-AQ351)/(AR351-AJ351)</f>
        <v>0</v>
      </c>
      <c r="BG351">
        <f>(AK351-AR351)/(AK351-AJ351)</f>
        <v>0</v>
      </c>
      <c r="BH351">
        <f>(BD351*BB351/AQ351)</f>
        <v>0</v>
      </c>
      <c r="BI351">
        <f>(1-BH351)</f>
        <v>0</v>
      </c>
      <c r="BJ351">
        <f>$B$11*CH351+$C$11*CI351+$F$11*CJ351*(1-CM351)</f>
        <v>0</v>
      </c>
      <c r="BK351">
        <f>BJ351*BL351</f>
        <v>0</v>
      </c>
      <c r="BL351">
        <f>($B$11*$D$9+$C$11*$D$9+$F$11*((CW351+CO351)/MAX(CW351+CO351+CX351, 0.1)*$I$9+CX351/MAX(CW351+CO351+CX351, 0.1)*$J$9))/($B$11+$C$11+$F$11)</f>
        <v>0</v>
      </c>
      <c r="BM351">
        <f>($B$11*$K$9+$C$11*$K$9+$F$11*((CW351+CO351)/MAX(CW351+CO351+CX351, 0.1)*$P$9+CX351/MAX(CW351+CO351+CX351, 0.1)*$Q$9))/($B$11+$C$11+$F$11)</f>
        <v>0</v>
      </c>
      <c r="BN351">
        <v>6</v>
      </c>
      <c r="BO351">
        <v>0.5</v>
      </c>
      <c r="BP351" t="s">
        <v>272</v>
      </c>
      <c r="BQ351">
        <v>2</v>
      </c>
      <c r="BR351">
        <v>1604418896.6</v>
      </c>
      <c r="BS351">
        <v>1063.9</v>
      </c>
      <c r="BT351">
        <v>1119.88</v>
      </c>
      <c r="BU351">
        <v>21.6312</v>
      </c>
      <c r="BV351">
        <v>19.9659</v>
      </c>
      <c r="BW351">
        <v>1063.75</v>
      </c>
      <c r="BX351">
        <v>21.3047</v>
      </c>
      <c r="BY351">
        <v>500.046</v>
      </c>
      <c r="BZ351">
        <v>100.523</v>
      </c>
      <c r="CA351">
        <v>0.100494</v>
      </c>
      <c r="CB351">
        <v>25.1642</v>
      </c>
      <c r="CC351">
        <v>25.0054</v>
      </c>
      <c r="CD351">
        <v>999.9</v>
      </c>
      <c r="CE351">
        <v>0</v>
      </c>
      <c r="CF351">
        <v>0</v>
      </c>
      <c r="CG351">
        <v>9975.62</v>
      </c>
      <c r="CH351">
        <v>0</v>
      </c>
      <c r="CI351">
        <v>1.06395</v>
      </c>
      <c r="CJ351">
        <v>1200.08</v>
      </c>
      <c r="CK351">
        <v>0.967003</v>
      </c>
      <c r="CL351">
        <v>0.0329973</v>
      </c>
      <c r="CM351">
        <v>0</v>
      </c>
      <c r="CN351">
        <v>2.9343</v>
      </c>
      <c r="CO351">
        <v>0</v>
      </c>
      <c r="CP351">
        <v>10658.1</v>
      </c>
      <c r="CQ351">
        <v>11402.2</v>
      </c>
      <c r="CR351">
        <v>38</v>
      </c>
      <c r="CS351">
        <v>41.125</v>
      </c>
      <c r="CT351">
        <v>39.437</v>
      </c>
      <c r="CU351">
        <v>39.812</v>
      </c>
      <c r="CV351">
        <v>38.312</v>
      </c>
      <c r="CW351">
        <v>1160.48</v>
      </c>
      <c r="CX351">
        <v>39.6</v>
      </c>
      <c r="CY351">
        <v>0</v>
      </c>
      <c r="CZ351">
        <v>1604418896.3</v>
      </c>
      <c r="DA351">
        <v>0</v>
      </c>
      <c r="DB351">
        <v>2.610636</v>
      </c>
      <c r="DC351">
        <v>0.0302999973135181</v>
      </c>
      <c r="DD351">
        <v>138.838461881523</v>
      </c>
      <c r="DE351">
        <v>10641.42</v>
      </c>
      <c r="DF351">
        <v>15</v>
      </c>
      <c r="DG351">
        <v>1604417947.1</v>
      </c>
      <c r="DH351" t="s">
        <v>273</v>
      </c>
      <c r="DI351">
        <v>1604417940.1</v>
      </c>
      <c r="DJ351">
        <v>1604417947.1</v>
      </c>
      <c r="DK351">
        <v>1</v>
      </c>
      <c r="DL351">
        <v>-0.134</v>
      </c>
      <c r="DM351">
        <v>0.013</v>
      </c>
      <c r="DN351">
        <v>0.037</v>
      </c>
      <c r="DO351">
        <v>0.31</v>
      </c>
      <c r="DP351">
        <v>420</v>
      </c>
      <c r="DQ351">
        <v>20</v>
      </c>
      <c r="DR351">
        <v>0.08</v>
      </c>
      <c r="DS351">
        <v>0.06</v>
      </c>
      <c r="DT351">
        <v>0</v>
      </c>
      <c r="DU351">
        <v>0</v>
      </c>
      <c r="DV351" t="s">
        <v>274</v>
      </c>
      <c r="DW351">
        <v>100</v>
      </c>
      <c r="DX351">
        <v>100</v>
      </c>
      <c r="DY351">
        <v>0.15</v>
      </c>
      <c r="DZ351">
        <v>0.3265</v>
      </c>
      <c r="EA351">
        <v>-0.278027610152098</v>
      </c>
      <c r="EB351">
        <v>0.00106189765250334</v>
      </c>
      <c r="EC351">
        <v>-8.23004791133579e-07</v>
      </c>
      <c r="ED351">
        <v>1.95222372915411e-10</v>
      </c>
      <c r="EE351">
        <v>0.0605696754882689</v>
      </c>
      <c r="EF351">
        <v>0.0242991256848972</v>
      </c>
      <c r="EG351">
        <v>-0.00102667963148939</v>
      </c>
      <c r="EH351">
        <v>2.21636158600722e-05</v>
      </c>
      <c r="EI351">
        <v>2</v>
      </c>
      <c r="EJ351">
        <v>2037</v>
      </c>
      <c r="EK351">
        <v>1</v>
      </c>
      <c r="EL351">
        <v>24</v>
      </c>
      <c r="EM351">
        <v>15.9</v>
      </c>
      <c r="EN351">
        <v>15.8</v>
      </c>
      <c r="EO351">
        <v>2</v>
      </c>
      <c r="EP351">
        <v>511.444</v>
      </c>
      <c r="EQ351">
        <v>529.089</v>
      </c>
      <c r="ER351">
        <v>22.7673</v>
      </c>
      <c r="ES351">
        <v>25.3555</v>
      </c>
      <c r="ET351">
        <v>30.0003</v>
      </c>
      <c r="EU351">
        <v>25.2466</v>
      </c>
      <c r="EV351">
        <v>25.2185</v>
      </c>
      <c r="EW351">
        <v>46.5</v>
      </c>
      <c r="EX351">
        <v>26.5734</v>
      </c>
      <c r="EY351">
        <v>100</v>
      </c>
      <c r="EZ351">
        <v>22.7619</v>
      </c>
      <c r="FA351">
        <v>1127.68</v>
      </c>
      <c r="FB351">
        <v>20</v>
      </c>
      <c r="FC351">
        <v>102.334</v>
      </c>
      <c r="FD351">
        <v>102.109</v>
      </c>
    </row>
    <row r="352" spans="1:160">
      <c r="A352">
        <v>336</v>
      </c>
      <c r="B352">
        <v>1604418898.6</v>
      </c>
      <c r="C352">
        <v>669.5</v>
      </c>
      <c r="D352" t="s">
        <v>943</v>
      </c>
      <c r="E352" t="s">
        <v>944</v>
      </c>
      <c r="F352">
        <v>1604418898.6</v>
      </c>
      <c r="G352">
        <f>BY352*AE352*(BU352-BV352)/(100*BN352*(1000-AE352*BU352))</f>
        <v>0</v>
      </c>
      <c r="H352">
        <f>BY352*AE352*(BT352-BS352*(1000-AE352*BV352)/(1000-AE352*BU352))/(100*BN352)</f>
        <v>0</v>
      </c>
      <c r="I352">
        <f>BS352 - IF(AE352&gt;1, H352*BN352*100.0/(AG352*CG352), 0)</f>
        <v>0</v>
      </c>
      <c r="J352">
        <f>((P352-G352/2)*I352-H352)/(P352+G352/2)</f>
        <v>0</v>
      </c>
      <c r="K352">
        <f>J352*(BZ352+CA352)/1000.0</f>
        <v>0</v>
      </c>
      <c r="L352">
        <f>(BS352 - IF(AE352&gt;1, H352*BN352*100.0/(AG352*CG352), 0))*(BZ352+CA352)/1000.0</f>
        <v>0</v>
      </c>
      <c r="M352">
        <f>2.0/((1/O352-1/N352)+SIGN(O352)*SQRT((1/O352-1/N352)*(1/O352-1/N352) + 4*BO352/((BO352+1)*(BO352+1))*(2*1/O352*1/N352-1/N352*1/N352)))</f>
        <v>0</v>
      </c>
      <c r="N352">
        <f>IF(LEFT(BP352,1)&lt;&gt;"0",IF(LEFT(BP352,1)="1",3.0,BQ352),$D$5+$E$5*(CG352*BZ352/($K$5*1000))+$F$5*(CG352*BZ352/($K$5*1000))*MAX(MIN(BN352,$J$5),$I$5)*MAX(MIN(BN352,$J$5),$I$5)+$G$5*MAX(MIN(BN352,$J$5),$I$5)*(CG352*BZ352/($K$5*1000))+$H$5*(CG352*BZ352/($K$5*1000))*(CG352*BZ352/($K$5*1000)))</f>
        <v>0</v>
      </c>
      <c r="O352">
        <f>G352*(1000-(1000*0.61365*exp(17.502*S352/(240.97+S352))/(BZ352+CA352)+BU352)/2)/(1000*0.61365*exp(17.502*S352/(240.97+S352))/(BZ352+CA352)-BU352)</f>
        <v>0</v>
      </c>
      <c r="P352">
        <f>1/((BO352+1)/(M352/1.6)+1/(N352/1.37)) + BO352/((BO352+1)/(M352/1.6) + BO352/(N352/1.37))</f>
        <v>0</v>
      </c>
      <c r="Q352">
        <f>(BK352*BM352)</f>
        <v>0</v>
      </c>
      <c r="R352">
        <f>(CB352+(Q352+2*0.95*5.67E-8*(((CB352+$B$7)+273)^4-(CB352+273)^4)-44100*G352)/(1.84*29.3*N352+8*0.95*5.67E-8*(CB352+273)^3))</f>
        <v>0</v>
      </c>
      <c r="S352">
        <f>($C$7*CC352+$D$7*CD352+$E$7*R352)</f>
        <v>0</v>
      </c>
      <c r="T352">
        <f>0.61365*exp(17.502*S352/(240.97+S352))</f>
        <v>0</v>
      </c>
      <c r="U352">
        <f>(V352/W352*100)</f>
        <v>0</v>
      </c>
      <c r="V352">
        <f>BU352*(BZ352+CA352)/1000</f>
        <v>0</v>
      </c>
      <c r="W352">
        <f>0.61365*exp(17.502*CB352/(240.97+CB352))</f>
        <v>0</v>
      </c>
      <c r="X352">
        <f>(T352-BU352*(BZ352+CA352)/1000)</f>
        <v>0</v>
      </c>
      <c r="Y352">
        <f>(-G352*44100)</f>
        <v>0</v>
      </c>
      <c r="Z352">
        <f>2*29.3*N352*0.92*(CB352-S352)</f>
        <v>0</v>
      </c>
      <c r="AA352">
        <f>2*0.95*5.67E-8*(((CB352+$B$7)+273)^4-(S352+273)^4)</f>
        <v>0</v>
      </c>
      <c r="AB352">
        <f>Q352+AA352+Y352+Z352</f>
        <v>0</v>
      </c>
      <c r="AC352">
        <v>0</v>
      </c>
      <c r="AD352">
        <v>0</v>
      </c>
      <c r="AE352">
        <f>IF(AC352*$H$13&gt;=AG352,1.0,(AG352/(AG352-AC352*$H$13)))</f>
        <v>0</v>
      </c>
      <c r="AF352">
        <f>(AE352-1)*100</f>
        <v>0</v>
      </c>
      <c r="AG352">
        <f>MAX(0,($B$13+$C$13*CG352)/(1+$D$13*CG352)*BZ352/(CB352+273)*$E$13)</f>
        <v>0</v>
      </c>
      <c r="AH352" t="s">
        <v>271</v>
      </c>
      <c r="AI352" t="s">
        <v>271</v>
      </c>
      <c r="AJ352">
        <v>0</v>
      </c>
      <c r="AK352">
        <v>0</v>
      </c>
      <c r="AL352">
        <f>AK352-AJ352</f>
        <v>0</v>
      </c>
      <c r="AM352">
        <f>AL352/AK352</f>
        <v>0</v>
      </c>
      <c r="AN352">
        <v>0</v>
      </c>
      <c r="AO352" t="s">
        <v>271</v>
      </c>
      <c r="AP352" t="s">
        <v>271</v>
      </c>
      <c r="AQ352">
        <v>0</v>
      </c>
      <c r="AR352">
        <v>0</v>
      </c>
      <c r="AS352">
        <f>1-AQ352/AR352</f>
        <v>0</v>
      </c>
      <c r="AT352">
        <v>0.5</v>
      </c>
      <c r="AU352">
        <f>BK352</f>
        <v>0</v>
      </c>
      <c r="AV352">
        <f>H352</f>
        <v>0</v>
      </c>
      <c r="AW352">
        <f>AS352*AT352*AU352</f>
        <v>0</v>
      </c>
      <c r="AX352">
        <f>BC352/AR352</f>
        <v>0</v>
      </c>
      <c r="AY352">
        <f>(AV352-AN352)/AU352</f>
        <v>0</v>
      </c>
      <c r="AZ352">
        <f>(AK352-AR352)/AR352</f>
        <v>0</v>
      </c>
      <c r="BA352" t="s">
        <v>271</v>
      </c>
      <c r="BB352">
        <v>0</v>
      </c>
      <c r="BC352">
        <f>AR352-BB352</f>
        <v>0</v>
      </c>
      <c r="BD352">
        <f>(AR352-AQ352)/(AR352-BB352)</f>
        <v>0</v>
      </c>
      <c r="BE352">
        <f>(AK352-AR352)/(AK352-BB352)</f>
        <v>0</v>
      </c>
      <c r="BF352">
        <f>(AR352-AQ352)/(AR352-AJ352)</f>
        <v>0</v>
      </c>
      <c r="BG352">
        <f>(AK352-AR352)/(AK352-AJ352)</f>
        <v>0</v>
      </c>
      <c r="BH352">
        <f>(BD352*BB352/AQ352)</f>
        <v>0</v>
      </c>
      <c r="BI352">
        <f>(1-BH352)</f>
        <v>0</v>
      </c>
      <c r="BJ352">
        <f>$B$11*CH352+$C$11*CI352+$F$11*CJ352*(1-CM352)</f>
        <v>0</v>
      </c>
      <c r="BK352">
        <f>BJ352*BL352</f>
        <v>0</v>
      </c>
      <c r="BL352">
        <f>($B$11*$D$9+$C$11*$D$9+$F$11*((CW352+CO352)/MAX(CW352+CO352+CX352, 0.1)*$I$9+CX352/MAX(CW352+CO352+CX352, 0.1)*$J$9))/($B$11+$C$11+$F$11)</f>
        <v>0</v>
      </c>
      <c r="BM352">
        <f>($B$11*$K$9+$C$11*$K$9+$F$11*((CW352+CO352)/MAX(CW352+CO352+CX352, 0.1)*$P$9+CX352/MAX(CW352+CO352+CX352, 0.1)*$Q$9))/($B$11+$C$11+$F$11)</f>
        <v>0</v>
      </c>
      <c r="BN352">
        <v>6</v>
      </c>
      <c r="BO352">
        <v>0.5</v>
      </c>
      <c r="BP352" t="s">
        <v>272</v>
      </c>
      <c r="BQ352">
        <v>2</v>
      </c>
      <c r="BR352">
        <v>1604418898.6</v>
      </c>
      <c r="BS352">
        <v>1067.21</v>
      </c>
      <c r="BT352">
        <v>1123.3</v>
      </c>
      <c r="BU352">
        <v>21.63</v>
      </c>
      <c r="BV352">
        <v>19.9654</v>
      </c>
      <c r="BW352">
        <v>1067.05</v>
      </c>
      <c r="BX352">
        <v>21.3034</v>
      </c>
      <c r="BY352">
        <v>500.122</v>
      </c>
      <c r="BZ352">
        <v>100.522</v>
      </c>
      <c r="CA352">
        <v>0.100481</v>
      </c>
      <c r="CB352">
        <v>25.1617</v>
      </c>
      <c r="CC352">
        <v>25.0029</v>
      </c>
      <c r="CD352">
        <v>999.9</v>
      </c>
      <c r="CE352">
        <v>0</v>
      </c>
      <c r="CF352">
        <v>0</v>
      </c>
      <c r="CG352">
        <v>9975.62</v>
      </c>
      <c r="CH352">
        <v>0</v>
      </c>
      <c r="CI352">
        <v>1.04015</v>
      </c>
      <c r="CJ352">
        <v>1200.09</v>
      </c>
      <c r="CK352">
        <v>0.967003</v>
      </c>
      <c r="CL352">
        <v>0.0329973</v>
      </c>
      <c r="CM352">
        <v>0</v>
      </c>
      <c r="CN352">
        <v>2.3739</v>
      </c>
      <c r="CO352">
        <v>0</v>
      </c>
      <c r="CP352">
        <v>10663.1</v>
      </c>
      <c r="CQ352">
        <v>11402.2</v>
      </c>
      <c r="CR352">
        <v>38</v>
      </c>
      <c r="CS352">
        <v>41.125</v>
      </c>
      <c r="CT352">
        <v>39.437</v>
      </c>
      <c r="CU352">
        <v>39.812</v>
      </c>
      <c r="CV352">
        <v>38.312</v>
      </c>
      <c r="CW352">
        <v>1160.49</v>
      </c>
      <c r="CX352">
        <v>39.6</v>
      </c>
      <c r="CY352">
        <v>0</v>
      </c>
      <c r="CZ352">
        <v>1604418898.7</v>
      </c>
      <c r="DA352">
        <v>0</v>
      </c>
      <c r="DB352">
        <v>2.604008</v>
      </c>
      <c r="DC352">
        <v>-0.382223095884677</v>
      </c>
      <c r="DD352">
        <v>132.253846244931</v>
      </c>
      <c r="DE352">
        <v>10646.696</v>
      </c>
      <c r="DF352">
        <v>15</v>
      </c>
      <c r="DG352">
        <v>1604417947.1</v>
      </c>
      <c r="DH352" t="s">
        <v>273</v>
      </c>
      <c r="DI352">
        <v>1604417940.1</v>
      </c>
      <c r="DJ352">
        <v>1604417947.1</v>
      </c>
      <c r="DK352">
        <v>1</v>
      </c>
      <c r="DL352">
        <v>-0.134</v>
      </c>
      <c r="DM352">
        <v>0.013</v>
      </c>
      <c r="DN352">
        <v>0.037</v>
      </c>
      <c r="DO352">
        <v>0.31</v>
      </c>
      <c r="DP352">
        <v>420</v>
      </c>
      <c r="DQ352">
        <v>20</v>
      </c>
      <c r="DR352">
        <v>0.08</v>
      </c>
      <c r="DS352">
        <v>0.06</v>
      </c>
      <c r="DT352">
        <v>0</v>
      </c>
      <c r="DU352">
        <v>0</v>
      </c>
      <c r="DV352" t="s">
        <v>274</v>
      </c>
      <c r="DW352">
        <v>100</v>
      </c>
      <c r="DX352">
        <v>100</v>
      </c>
      <c r="DY352">
        <v>0.16</v>
      </c>
      <c r="DZ352">
        <v>0.3266</v>
      </c>
      <c r="EA352">
        <v>-0.278027610152098</v>
      </c>
      <c r="EB352">
        <v>0.00106189765250334</v>
      </c>
      <c r="EC352">
        <v>-8.23004791133579e-07</v>
      </c>
      <c r="ED352">
        <v>1.95222372915411e-10</v>
      </c>
      <c r="EE352">
        <v>0.0605696754882689</v>
      </c>
      <c r="EF352">
        <v>0.0242991256848972</v>
      </c>
      <c r="EG352">
        <v>-0.00102667963148939</v>
      </c>
      <c r="EH352">
        <v>2.21636158600722e-05</v>
      </c>
      <c r="EI352">
        <v>2</v>
      </c>
      <c r="EJ352">
        <v>2037</v>
      </c>
      <c r="EK352">
        <v>1</v>
      </c>
      <c r="EL352">
        <v>24</v>
      </c>
      <c r="EM352">
        <v>16</v>
      </c>
      <c r="EN352">
        <v>15.9</v>
      </c>
      <c r="EO352">
        <v>2</v>
      </c>
      <c r="EP352">
        <v>511.43</v>
      </c>
      <c r="EQ352">
        <v>529.032</v>
      </c>
      <c r="ER352">
        <v>22.7633</v>
      </c>
      <c r="ES352">
        <v>25.3555</v>
      </c>
      <c r="ET352">
        <v>30.0003</v>
      </c>
      <c r="EU352">
        <v>25.2466</v>
      </c>
      <c r="EV352">
        <v>25.2185</v>
      </c>
      <c r="EW352">
        <v>46.6407</v>
      </c>
      <c r="EX352">
        <v>26.5734</v>
      </c>
      <c r="EY352">
        <v>100</v>
      </c>
      <c r="EZ352">
        <v>22.756</v>
      </c>
      <c r="FA352">
        <v>1132.71</v>
      </c>
      <c r="FB352">
        <v>20</v>
      </c>
      <c r="FC352">
        <v>102.334</v>
      </c>
      <c r="FD352">
        <v>102.11</v>
      </c>
    </row>
    <row r="353" spans="1:160">
      <c r="A353">
        <v>337</v>
      </c>
      <c r="B353">
        <v>1604418900.6</v>
      </c>
      <c r="C353">
        <v>671.5</v>
      </c>
      <c r="D353" t="s">
        <v>945</v>
      </c>
      <c r="E353" t="s">
        <v>946</v>
      </c>
      <c r="F353">
        <v>1604418900.6</v>
      </c>
      <c r="G353">
        <f>BY353*AE353*(BU353-BV353)/(100*BN353*(1000-AE353*BU353))</f>
        <v>0</v>
      </c>
      <c r="H353">
        <f>BY353*AE353*(BT353-BS353*(1000-AE353*BV353)/(1000-AE353*BU353))/(100*BN353)</f>
        <v>0</v>
      </c>
      <c r="I353">
        <f>BS353 - IF(AE353&gt;1, H353*BN353*100.0/(AG353*CG353), 0)</f>
        <v>0</v>
      </c>
      <c r="J353">
        <f>((P353-G353/2)*I353-H353)/(P353+G353/2)</f>
        <v>0</v>
      </c>
      <c r="K353">
        <f>J353*(BZ353+CA353)/1000.0</f>
        <v>0</v>
      </c>
      <c r="L353">
        <f>(BS353 - IF(AE353&gt;1, H353*BN353*100.0/(AG353*CG353), 0))*(BZ353+CA353)/1000.0</f>
        <v>0</v>
      </c>
      <c r="M353">
        <f>2.0/((1/O353-1/N353)+SIGN(O353)*SQRT((1/O353-1/N353)*(1/O353-1/N353) + 4*BO353/((BO353+1)*(BO353+1))*(2*1/O353*1/N353-1/N353*1/N353)))</f>
        <v>0</v>
      </c>
      <c r="N353">
        <f>IF(LEFT(BP353,1)&lt;&gt;"0",IF(LEFT(BP353,1)="1",3.0,BQ353),$D$5+$E$5*(CG353*BZ353/($K$5*1000))+$F$5*(CG353*BZ353/($K$5*1000))*MAX(MIN(BN353,$J$5),$I$5)*MAX(MIN(BN353,$J$5),$I$5)+$G$5*MAX(MIN(BN353,$J$5),$I$5)*(CG353*BZ353/($K$5*1000))+$H$5*(CG353*BZ353/($K$5*1000))*(CG353*BZ353/($K$5*1000)))</f>
        <v>0</v>
      </c>
      <c r="O353">
        <f>G353*(1000-(1000*0.61365*exp(17.502*S353/(240.97+S353))/(BZ353+CA353)+BU353)/2)/(1000*0.61365*exp(17.502*S353/(240.97+S353))/(BZ353+CA353)-BU353)</f>
        <v>0</v>
      </c>
      <c r="P353">
        <f>1/((BO353+1)/(M353/1.6)+1/(N353/1.37)) + BO353/((BO353+1)/(M353/1.6) + BO353/(N353/1.37))</f>
        <v>0</v>
      </c>
      <c r="Q353">
        <f>(BK353*BM353)</f>
        <v>0</v>
      </c>
      <c r="R353">
        <f>(CB353+(Q353+2*0.95*5.67E-8*(((CB353+$B$7)+273)^4-(CB353+273)^4)-44100*G353)/(1.84*29.3*N353+8*0.95*5.67E-8*(CB353+273)^3))</f>
        <v>0</v>
      </c>
      <c r="S353">
        <f>($C$7*CC353+$D$7*CD353+$E$7*R353)</f>
        <v>0</v>
      </c>
      <c r="T353">
        <f>0.61365*exp(17.502*S353/(240.97+S353))</f>
        <v>0</v>
      </c>
      <c r="U353">
        <f>(V353/W353*100)</f>
        <v>0</v>
      </c>
      <c r="V353">
        <f>BU353*(BZ353+CA353)/1000</f>
        <v>0</v>
      </c>
      <c r="W353">
        <f>0.61365*exp(17.502*CB353/(240.97+CB353))</f>
        <v>0</v>
      </c>
      <c r="X353">
        <f>(T353-BU353*(BZ353+CA353)/1000)</f>
        <v>0</v>
      </c>
      <c r="Y353">
        <f>(-G353*44100)</f>
        <v>0</v>
      </c>
      <c r="Z353">
        <f>2*29.3*N353*0.92*(CB353-S353)</f>
        <v>0</v>
      </c>
      <c r="AA353">
        <f>2*0.95*5.67E-8*(((CB353+$B$7)+273)^4-(S353+273)^4)</f>
        <v>0</v>
      </c>
      <c r="AB353">
        <f>Q353+AA353+Y353+Z353</f>
        <v>0</v>
      </c>
      <c r="AC353">
        <v>0</v>
      </c>
      <c r="AD353">
        <v>0</v>
      </c>
      <c r="AE353">
        <f>IF(AC353*$H$13&gt;=AG353,1.0,(AG353/(AG353-AC353*$H$13)))</f>
        <v>0</v>
      </c>
      <c r="AF353">
        <f>(AE353-1)*100</f>
        <v>0</v>
      </c>
      <c r="AG353">
        <f>MAX(0,($B$13+$C$13*CG353)/(1+$D$13*CG353)*BZ353/(CB353+273)*$E$13)</f>
        <v>0</v>
      </c>
      <c r="AH353" t="s">
        <v>271</v>
      </c>
      <c r="AI353" t="s">
        <v>271</v>
      </c>
      <c r="AJ353">
        <v>0</v>
      </c>
      <c r="AK353">
        <v>0</v>
      </c>
      <c r="AL353">
        <f>AK353-AJ353</f>
        <v>0</v>
      </c>
      <c r="AM353">
        <f>AL353/AK353</f>
        <v>0</v>
      </c>
      <c r="AN353">
        <v>0</v>
      </c>
      <c r="AO353" t="s">
        <v>271</v>
      </c>
      <c r="AP353" t="s">
        <v>271</v>
      </c>
      <c r="AQ353">
        <v>0</v>
      </c>
      <c r="AR353">
        <v>0</v>
      </c>
      <c r="AS353">
        <f>1-AQ353/AR353</f>
        <v>0</v>
      </c>
      <c r="AT353">
        <v>0.5</v>
      </c>
      <c r="AU353">
        <f>BK353</f>
        <v>0</v>
      </c>
      <c r="AV353">
        <f>H353</f>
        <v>0</v>
      </c>
      <c r="AW353">
        <f>AS353*AT353*AU353</f>
        <v>0</v>
      </c>
      <c r="AX353">
        <f>BC353/AR353</f>
        <v>0</v>
      </c>
      <c r="AY353">
        <f>(AV353-AN353)/AU353</f>
        <v>0</v>
      </c>
      <c r="AZ353">
        <f>(AK353-AR353)/AR353</f>
        <v>0</v>
      </c>
      <c r="BA353" t="s">
        <v>271</v>
      </c>
      <c r="BB353">
        <v>0</v>
      </c>
      <c r="BC353">
        <f>AR353-BB353</f>
        <v>0</v>
      </c>
      <c r="BD353">
        <f>(AR353-AQ353)/(AR353-BB353)</f>
        <v>0</v>
      </c>
      <c r="BE353">
        <f>(AK353-AR353)/(AK353-BB353)</f>
        <v>0</v>
      </c>
      <c r="BF353">
        <f>(AR353-AQ353)/(AR353-AJ353)</f>
        <v>0</v>
      </c>
      <c r="BG353">
        <f>(AK353-AR353)/(AK353-AJ353)</f>
        <v>0</v>
      </c>
      <c r="BH353">
        <f>(BD353*BB353/AQ353)</f>
        <v>0</v>
      </c>
      <c r="BI353">
        <f>(1-BH353)</f>
        <v>0</v>
      </c>
      <c r="BJ353">
        <f>$B$11*CH353+$C$11*CI353+$F$11*CJ353*(1-CM353)</f>
        <v>0</v>
      </c>
      <c r="BK353">
        <f>BJ353*BL353</f>
        <v>0</v>
      </c>
      <c r="BL353">
        <f>($B$11*$D$9+$C$11*$D$9+$F$11*((CW353+CO353)/MAX(CW353+CO353+CX353, 0.1)*$I$9+CX353/MAX(CW353+CO353+CX353, 0.1)*$J$9))/($B$11+$C$11+$F$11)</f>
        <v>0</v>
      </c>
      <c r="BM353">
        <f>($B$11*$K$9+$C$11*$K$9+$F$11*((CW353+CO353)/MAX(CW353+CO353+CX353, 0.1)*$P$9+CX353/MAX(CW353+CO353+CX353, 0.1)*$Q$9))/($B$11+$C$11+$F$11)</f>
        <v>0</v>
      </c>
      <c r="BN353">
        <v>6</v>
      </c>
      <c r="BO353">
        <v>0.5</v>
      </c>
      <c r="BP353" t="s">
        <v>272</v>
      </c>
      <c r="BQ353">
        <v>2</v>
      </c>
      <c r="BR353">
        <v>1604418900.6</v>
      </c>
      <c r="BS353">
        <v>1070.48</v>
      </c>
      <c r="BT353">
        <v>1126.74</v>
      </c>
      <c r="BU353">
        <v>21.6277</v>
      </c>
      <c r="BV353">
        <v>19.9625</v>
      </c>
      <c r="BW353">
        <v>1070.33</v>
      </c>
      <c r="BX353">
        <v>21.3012</v>
      </c>
      <c r="BY353">
        <v>499.967</v>
      </c>
      <c r="BZ353">
        <v>100.524</v>
      </c>
      <c r="CA353">
        <v>0.0998054</v>
      </c>
      <c r="CB353">
        <v>25.1591</v>
      </c>
      <c r="CC353">
        <v>24.9961</v>
      </c>
      <c r="CD353">
        <v>999.9</v>
      </c>
      <c r="CE353">
        <v>0</v>
      </c>
      <c r="CF353">
        <v>0</v>
      </c>
      <c r="CG353">
        <v>9985.62</v>
      </c>
      <c r="CH353">
        <v>0</v>
      </c>
      <c r="CI353">
        <v>1.02195</v>
      </c>
      <c r="CJ353">
        <v>1199.79</v>
      </c>
      <c r="CK353">
        <v>0.966994</v>
      </c>
      <c r="CL353">
        <v>0.0330056</v>
      </c>
      <c r="CM353">
        <v>0</v>
      </c>
      <c r="CN353">
        <v>2.6839</v>
      </c>
      <c r="CO353">
        <v>0</v>
      </c>
      <c r="CP353">
        <v>10663.2</v>
      </c>
      <c r="CQ353">
        <v>11399.3</v>
      </c>
      <c r="CR353">
        <v>38</v>
      </c>
      <c r="CS353">
        <v>41.125</v>
      </c>
      <c r="CT353">
        <v>39.437</v>
      </c>
      <c r="CU353">
        <v>39.812</v>
      </c>
      <c r="CV353">
        <v>38.312</v>
      </c>
      <c r="CW353">
        <v>1160.19</v>
      </c>
      <c r="CX353">
        <v>39.6</v>
      </c>
      <c r="CY353">
        <v>0</v>
      </c>
      <c r="CZ353">
        <v>1604418900.5</v>
      </c>
      <c r="DA353">
        <v>0</v>
      </c>
      <c r="DB353">
        <v>2.59754615384615</v>
      </c>
      <c r="DC353">
        <v>-0.360888902224321</v>
      </c>
      <c r="DD353">
        <v>130.287179389216</v>
      </c>
      <c r="DE353">
        <v>10649.8653846154</v>
      </c>
      <c r="DF353">
        <v>15</v>
      </c>
      <c r="DG353">
        <v>1604417947.1</v>
      </c>
      <c r="DH353" t="s">
        <v>273</v>
      </c>
      <c r="DI353">
        <v>1604417940.1</v>
      </c>
      <c r="DJ353">
        <v>1604417947.1</v>
      </c>
      <c r="DK353">
        <v>1</v>
      </c>
      <c r="DL353">
        <v>-0.134</v>
      </c>
      <c r="DM353">
        <v>0.013</v>
      </c>
      <c r="DN353">
        <v>0.037</v>
      </c>
      <c r="DO353">
        <v>0.31</v>
      </c>
      <c r="DP353">
        <v>420</v>
      </c>
      <c r="DQ353">
        <v>20</v>
      </c>
      <c r="DR353">
        <v>0.08</v>
      </c>
      <c r="DS353">
        <v>0.06</v>
      </c>
      <c r="DT353">
        <v>0</v>
      </c>
      <c r="DU353">
        <v>0</v>
      </c>
      <c r="DV353" t="s">
        <v>274</v>
      </c>
      <c r="DW353">
        <v>100</v>
      </c>
      <c r="DX353">
        <v>100</v>
      </c>
      <c r="DY353">
        <v>0.15</v>
      </c>
      <c r="DZ353">
        <v>0.3265</v>
      </c>
      <c r="EA353">
        <v>-0.278027610152098</v>
      </c>
      <c r="EB353">
        <v>0.00106189765250334</v>
      </c>
      <c r="EC353">
        <v>-8.23004791133579e-07</v>
      </c>
      <c r="ED353">
        <v>1.95222372915411e-10</v>
      </c>
      <c r="EE353">
        <v>0.0605696754882689</v>
      </c>
      <c r="EF353">
        <v>0.0242991256848972</v>
      </c>
      <c r="EG353">
        <v>-0.00102667963148939</v>
      </c>
      <c r="EH353">
        <v>2.21636158600722e-05</v>
      </c>
      <c r="EI353">
        <v>2</v>
      </c>
      <c r="EJ353">
        <v>2037</v>
      </c>
      <c r="EK353">
        <v>1</v>
      </c>
      <c r="EL353">
        <v>24</v>
      </c>
      <c r="EM353">
        <v>16</v>
      </c>
      <c r="EN353">
        <v>15.9</v>
      </c>
      <c r="EO353">
        <v>2</v>
      </c>
      <c r="EP353">
        <v>511.372</v>
      </c>
      <c r="EQ353">
        <v>529.051</v>
      </c>
      <c r="ER353">
        <v>22.7604</v>
      </c>
      <c r="ES353">
        <v>25.3555</v>
      </c>
      <c r="ET353">
        <v>30.0002</v>
      </c>
      <c r="EU353">
        <v>25.2466</v>
      </c>
      <c r="EV353">
        <v>25.2185</v>
      </c>
      <c r="EW353">
        <v>46.7699</v>
      </c>
      <c r="EX353">
        <v>26.5734</v>
      </c>
      <c r="EY353">
        <v>100</v>
      </c>
      <c r="EZ353">
        <v>22.756</v>
      </c>
      <c r="FA353">
        <v>1137.81</v>
      </c>
      <c r="FB353">
        <v>20</v>
      </c>
      <c r="FC353">
        <v>102.334</v>
      </c>
      <c r="FD353">
        <v>102.11</v>
      </c>
    </row>
    <row r="354" spans="1:160">
      <c r="A354">
        <v>338</v>
      </c>
      <c r="B354">
        <v>1604418902.6</v>
      </c>
      <c r="C354">
        <v>673.5</v>
      </c>
      <c r="D354" t="s">
        <v>947</v>
      </c>
      <c r="E354" t="s">
        <v>948</v>
      </c>
      <c r="F354">
        <v>1604418902.6</v>
      </c>
      <c r="G354">
        <f>BY354*AE354*(BU354-BV354)/(100*BN354*(1000-AE354*BU354))</f>
        <v>0</v>
      </c>
      <c r="H354">
        <f>BY354*AE354*(BT354-BS354*(1000-AE354*BV354)/(1000-AE354*BU354))/(100*BN354)</f>
        <v>0</v>
      </c>
      <c r="I354">
        <f>BS354 - IF(AE354&gt;1, H354*BN354*100.0/(AG354*CG354), 0)</f>
        <v>0</v>
      </c>
      <c r="J354">
        <f>((P354-G354/2)*I354-H354)/(P354+G354/2)</f>
        <v>0</v>
      </c>
      <c r="K354">
        <f>J354*(BZ354+CA354)/1000.0</f>
        <v>0</v>
      </c>
      <c r="L354">
        <f>(BS354 - IF(AE354&gt;1, H354*BN354*100.0/(AG354*CG354), 0))*(BZ354+CA354)/1000.0</f>
        <v>0</v>
      </c>
      <c r="M354">
        <f>2.0/((1/O354-1/N354)+SIGN(O354)*SQRT((1/O354-1/N354)*(1/O354-1/N354) + 4*BO354/((BO354+1)*(BO354+1))*(2*1/O354*1/N354-1/N354*1/N354)))</f>
        <v>0</v>
      </c>
      <c r="N354">
        <f>IF(LEFT(BP354,1)&lt;&gt;"0",IF(LEFT(BP354,1)="1",3.0,BQ354),$D$5+$E$5*(CG354*BZ354/($K$5*1000))+$F$5*(CG354*BZ354/($K$5*1000))*MAX(MIN(BN354,$J$5),$I$5)*MAX(MIN(BN354,$J$5),$I$5)+$G$5*MAX(MIN(BN354,$J$5),$I$5)*(CG354*BZ354/($K$5*1000))+$H$5*(CG354*BZ354/($K$5*1000))*(CG354*BZ354/($K$5*1000)))</f>
        <v>0</v>
      </c>
      <c r="O354">
        <f>G354*(1000-(1000*0.61365*exp(17.502*S354/(240.97+S354))/(BZ354+CA354)+BU354)/2)/(1000*0.61365*exp(17.502*S354/(240.97+S354))/(BZ354+CA354)-BU354)</f>
        <v>0</v>
      </c>
      <c r="P354">
        <f>1/((BO354+1)/(M354/1.6)+1/(N354/1.37)) + BO354/((BO354+1)/(M354/1.6) + BO354/(N354/1.37))</f>
        <v>0</v>
      </c>
      <c r="Q354">
        <f>(BK354*BM354)</f>
        <v>0</v>
      </c>
      <c r="R354">
        <f>(CB354+(Q354+2*0.95*5.67E-8*(((CB354+$B$7)+273)^4-(CB354+273)^4)-44100*G354)/(1.84*29.3*N354+8*0.95*5.67E-8*(CB354+273)^3))</f>
        <v>0</v>
      </c>
      <c r="S354">
        <f>($C$7*CC354+$D$7*CD354+$E$7*R354)</f>
        <v>0</v>
      </c>
      <c r="T354">
        <f>0.61365*exp(17.502*S354/(240.97+S354))</f>
        <v>0</v>
      </c>
      <c r="U354">
        <f>(V354/W354*100)</f>
        <v>0</v>
      </c>
      <c r="V354">
        <f>BU354*(BZ354+CA354)/1000</f>
        <v>0</v>
      </c>
      <c r="W354">
        <f>0.61365*exp(17.502*CB354/(240.97+CB354))</f>
        <v>0</v>
      </c>
      <c r="X354">
        <f>(T354-BU354*(BZ354+CA354)/1000)</f>
        <v>0</v>
      </c>
      <c r="Y354">
        <f>(-G354*44100)</f>
        <v>0</v>
      </c>
      <c r="Z354">
        <f>2*29.3*N354*0.92*(CB354-S354)</f>
        <v>0</v>
      </c>
      <c r="AA354">
        <f>2*0.95*5.67E-8*(((CB354+$B$7)+273)^4-(S354+273)^4)</f>
        <v>0</v>
      </c>
      <c r="AB354">
        <f>Q354+AA354+Y354+Z354</f>
        <v>0</v>
      </c>
      <c r="AC354">
        <v>0</v>
      </c>
      <c r="AD354">
        <v>0</v>
      </c>
      <c r="AE354">
        <f>IF(AC354*$H$13&gt;=AG354,1.0,(AG354/(AG354-AC354*$H$13)))</f>
        <v>0</v>
      </c>
      <c r="AF354">
        <f>(AE354-1)*100</f>
        <v>0</v>
      </c>
      <c r="AG354">
        <f>MAX(0,($B$13+$C$13*CG354)/(1+$D$13*CG354)*BZ354/(CB354+273)*$E$13)</f>
        <v>0</v>
      </c>
      <c r="AH354" t="s">
        <v>271</v>
      </c>
      <c r="AI354" t="s">
        <v>271</v>
      </c>
      <c r="AJ354">
        <v>0</v>
      </c>
      <c r="AK354">
        <v>0</v>
      </c>
      <c r="AL354">
        <f>AK354-AJ354</f>
        <v>0</v>
      </c>
      <c r="AM354">
        <f>AL354/AK354</f>
        <v>0</v>
      </c>
      <c r="AN354">
        <v>0</v>
      </c>
      <c r="AO354" t="s">
        <v>271</v>
      </c>
      <c r="AP354" t="s">
        <v>271</v>
      </c>
      <c r="AQ354">
        <v>0</v>
      </c>
      <c r="AR354">
        <v>0</v>
      </c>
      <c r="AS354">
        <f>1-AQ354/AR354</f>
        <v>0</v>
      </c>
      <c r="AT354">
        <v>0.5</v>
      </c>
      <c r="AU354">
        <f>BK354</f>
        <v>0</v>
      </c>
      <c r="AV354">
        <f>H354</f>
        <v>0</v>
      </c>
      <c r="AW354">
        <f>AS354*AT354*AU354</f>
        <v>0</v>
      </c>
      <c r="AX354">
        <f>BC354/AR354</f>
        <v>0</v>
      </c>
      <c r="AY354">
        <f>(AV354-AN354)/AU354</f>
        <v>0</v>
      </c>
      <c r="AZ354">
        <f>(AK354-AR354)/AR354</f>
        <v>0</v>
      </c>
      <c r="BA354" t="s">
        <v>271</v>
      </c>
      <c r="BB354">
        <v>0</v>
      </c>
      <c r="BC354">
        <f>AR354-BB354</f>
        <v>0</v>
      </c>
      <c r="BD354">
        <f>(AR354-AQ354)/(AR354-BB354)</f>
        <v>0</v>
      </c>
      <c r="BE354">
        <f>(AK354-AR354)/(AK354-BB354)</f>
        <v>0</v>
      </c>
      <c r="BF354">
        <f>(AR354-AQ354)/(AR354-AJ354)</f>
        <v>0</v>
      </c>
      <c r="BG354">
        <f>(AK354-AR354)/(AK354-AJ354)</f>
        <v>0</v>
      </c>
      <c r="BH354">
        <f>(BD354*BB354/AQ354)</f>
        <v>0</v>
      </c>
      <c r="BI354">
        <f>(1-BH354)</f>
        <v>0</v>
      </c>
      <c r="BJ354">
        <f>$B$11*CH354+$C$11*CI354+$F$11*CJ354*(1-CM354)</f>
        <v>0</v>
      </c>
      <c r="BK354">
        <f>BJ354*BL354</f>
        <v>0</v>
      </c>
      <c r="BL354">
        <f>($B$11*$D$9+$C$11*$D$9+$F$11*((CW354+CO354)/MAX(CW354+CO354+CX354, 0.1)*$I$9+CX354/MAX(CW354+CO354+CX354, 0.1)*$J$9))/($B$11+$C$11+$F$11)</f>
        <v>0</v>
      </c>
      <c r="BM354">
        <f>($B$11*$K$9+$C$11*$K$9+$F$11*((CW354+CO354)/MAX(CW354+CO354+CX354, 0.1)*$P$9+CX354/MAX(CW354+CO354+CX354, 0.1)*$Q$9))/($B$11+$C$11+$F$11)</f>
        <v>0</v>
      </c>
      <c r="BN354">
        <v>6</v>
      </c>
      <c r="BO354">
        <v>0.5</v>
      </c>
      <c r="BP354" t="s">
        <v>272</v>
      </c>
      <c r="BQ354">
        <v>2</v>
      </c>
      <c r="BR354">
        <v>1604418902.6</v>
      </c>
      <c r="BS354">
        <v>1073.77</v>
      </c>
      <c r="BT354">
        <v>1130</v>
      </c>
      <c r="BU354">
        <v>21.6252</v>
      </c>
      <c r="BV354">
        <v>19.9605</v>
      </c>
      <c r="BW354">
        <v>1073.61</v>
      </c>
      <c r="BX354">
        <v>21.2987</v>
      </c>
      <c r="BY354">
        <v>500.004</v>
      </c>
      <c r="BZ354">
        <v>100.525</v>
      </c>
      <c r="CA354">
        <v>0.100027</v>
      </c>
      <c r="CB354">
        <v>25.1599</v>
      </c>
      <c r="CC354">
        <v>24.9956</v>
      </c>
      <c r="CD354">
        <v>999.9</v>
      </c>
      <c r="CE354">
        <v>0</v>
      </c>
      <c r="CF354">
        <v>0</v>
      </c>
      <c r="CG354">
        <v>9988.75</v>
      </c>
      <c r="CH354">
        <v>0</v>
      </c>
      <c r="CI354">
        <v>1.02195</v>
      </c>
      <c r="CJ354">
        <v>1200.09</v>
      </c>
      <c r="CK354">
        <v>0.967003</v>
      </c>
      <c r="CL354">
        <v>0.0329973</v>
      </c>
      <c r="CM354">
        <v>0</v>
      </c>
      <c r="CN354">
        <v>2.4513</v>
      </c>
      <c r="CO354">
        <v>0</v>
      </c>
      <c r="CP354">
        <v>10670.1</v>
      </c>
      <c r="CQ354">
        <v>11402.3</v>
      </c>
      <c r="CR354">
        <v>38</v>
      </c>
      <c r="CS354">
        <v>41.125</v>
      </c>
      <c r="CT354">
        <v>39.437</v>
      </c>
      <c r="CU354">
        <v>39.812</v>
      </c>
      <c r="CV354">
        <v>38.312</v>
      </c>
      <c r="CW354">
        <v>1160.49</v>
      </c>
      <c r="CX354">
        <v>39.6</v>
      </c>
      <c r="CY354">
        <v>0</v>
      </c>
      <c r="CZ354">
        <v>1604418902.3</v>
      </c>
      <c r="DA354">
        <v>0</v>
      </c>
      <c r="DB354">
        <v>2.575284</v>
      </c>
      <c r="DC354">
        <v>0.0151538358124565</v>
      </c>
      <c r="DD354">
        <v>125.761538775654</v>
      </c>
      <c r="DE354">
        <v>10654.384</v>
      </c>
      <c r="DF354">
        <v>15</v>
      </c>
      <c r="DG354">
        <v>1604417947.1</v>
      </c>
      <c r="DH354" t="s">
        <v>273</v>
      </c>
      <c r="DI354">
        <v>1604417940.1</v>
      </c>
      <c r="DJ354">
        <v>1604417947.1</v>
      </c>
      <c r="DK354">
        <v>1</v>
      </c>
      <c r="DL354">
        <v>-0.134</v>
      </c>
      <c r="DM354">
        <v>0.013</v>
      </c>
      <c r="DN354">
        <v>0.037</v>
      </c>
      <c r="DO354">
        <v>0.31</v>
      </c>
      <c r="DP354">
        <v>420</v>
      </c>
      <c r="DQ354">
        <v>20</v>
      </c>
      <c r="DR354">
        <v>0.08</v>
      </c>
      <c r="DS354">
        <v>0.06</v>
      </c>
      <c r="DT354">
        <v>0</v>
      </c>
      <c r="DU354">
        <v>0</v>
      </c>
      <c r="DV354" t="s">
        <v>274</v>
      </c>
      <c r="DW354">
        <v>100</v>
      </c>
      <c r="DX354">
        <v>100</v>
      </c>
      <c r="DY354">
        <v>0.16</v>
      </c>
      <c r="DZ354">
        <v>0.3265</v>
      </c>
      <c r="EA354">
        <v>-0.278027610152098</v>
      </c>
      <c r="EB354">
        <v>0.00106189765250334</v>
      </c>
      <c r="EC354">
        <v>-8.23004791133579e-07</v>
      </c>
      <c r="ED354">
        <v>1.95222372915411e-10</v>
      </c>
      <c r="EE354">
        <v>0.0605696754882689</v>
      </c>
      <c r="EF354">
        <v>0.0242991256848972</v>
      </c>
      <c r="EG354">
        <v>-0.00102667963148939</v>
      </c>
      <c r="EH354">
        <v>2.21636158600722e-05</v>
      </c>
      <c r="EI354">
        <v>2</v>
      </c>
      <c r="EJ354">
        <v>2037</v>
      </c>
      <c r="EK354">
        <v>1</v>
      </c>
      <c r="EL354">
        <v>24</v>
      </c>
      <c r="EM354">
        <v>16</v>
      </c>
      <c r="EN354">
        <v>15.9</v>
      </c>
      <c r="EO354">
        <v>2</v>
      </c>
      <c r="EP354">
        <v>511.501</v>
      </c>
      <c r="EQ354">
        <v>528.974</v>
      </c>
      <c r="ER354">
        <v>22.7574</v>
      </c>
      <c r="ES354">
        <v>25.3555</v>
      </c>
      <c r="ET354">
        <v>30.0001</v>
      </c>
      <c r="EU354">
        <v>25.2466</v>
      </c>
      <c r="EV354">
        <v>25.2185</v>
      </c>
      <c r="EW354">
        <v>46.8469</v>
      </c>
      <c r="EX354">
        <v>26.5734</v>
      </c>
      <c r="EY354">
        <v>100</v>
      </c>
      <c r="EZ354">
        <v>22.756</v>
      </c>
      <c r="FA354">
        <v>1137.81</v>
      </c>
      <c r="FB354">
        <v>20</v>
      </c>
      <c r="FC354">
        <v>102.334</v>
      </c>
      <c r="FD354">
        <v>102.11</v>
      </c>
    </row>
    <row r="355" spans="1:160">
      <c r="A355">
        <v>339</v>
      </c>
      <c r="B355">
        <v>1604418904.6</v>
      </c>
      <c r="C355">
        <v>675.5</v>
      </c>
      <c r="D355" t="s">
        <v>949</v>
      </c>
      <c r="E355" t="s">
        <v>950</v>
      </c>
      <c r="F355">
        <v>1604418904.6</v>
      </c>
      <c r="G355">
        <f>BY355*AE355*(BU355-BV355)/(100*BN355*(1000-AE355*BU355))</f>
        <v>0</v>
      </c>
      <c r="H355">
        <f>BY355*AE355*(BT355-BS355*(1000-AE355*BV355)/(1000-AE355*BU355))/(100*BN355)</f>
        <v>0</v>
      </c>
      <c r="I355">
        <f>BS355 - IF(AE355&gt;1, H355*BN355*100.0/(AG355*CG355), 0)</f>
        <v>0</v>
      </c>
      <c r="J355">
        <f>((P355-G355/2)*I355-H355)/(P355+G355/2)</f>
        <v>0</v>
      </c>
      <c r="K355">
        <f>J355*(BZ355+CA355)/1000.0</f>
        <v>0</v>
      </c>
      <c r="L355">
        <f>(BS355 - IF(AE355&gt;1, H355*BN355*100.0/(AG355*CG355), 0))*(BZ355+CA355)/1000.0</f>
        <v>0</v>
      </c>
      <c r="M355">
        <f>2.0/((1/O355-1/N355)+SIGN(O355)*SQRT((1/O355-1/N355)*(1/O355-1/N355) + 4*BO355/((BO355+1)*(BO355+1))*(2*1/O355*1/N355-1/N355*1/N355)))</f>
        <v>0</v>
      </c>
      <c r="N355">
        <f>IF(LEFT(BP355,1)&lt;&gt;"0",IF(LEFT(BP355,1)="1",3.0,BQ355),$D$5+$E$5*(CG355*BZ355/($K$5*1000))+$F$5*(CG355*BZ355/($K$5*1000))*MAX(MIN(BN355,$J$5),$I$5)*MAX(MIN(BN355,$J$5),$I$5)+$G$5*MAX(MIN(BN355,$J$5),$I$5)*(CG355*BZ355/($K$5*1000))+$H$5*(CG355*BZ355/($K$5*1000))*(CG355*BZ355/($K$5*1000)))</f>
        <v>0</v>
      </c>
      <c r="O355">
        <f>G355*(1000-(1000*0.61365*exp(17.502*S355/(240.97+S355))/(BZ355+CA355)+BU355)/2)/(1000*0.61365*exp(17.502*S355/(240.97+S355))/(BZ355+CA355)-BU355)</f>
        <v>0</v>
      </c>
      <c r="P355">
        <f>1/((BO355+1)/(M355/1.6)+1/(N355/1.37)) + BO355/((BO355+1)/(M355/1.6) + BO355/(N355/1.37))</f>
        <v>0</v>
      </c>
      <c r="Q355">
        <f>(BK355*BM355)</f>
        <v>0</v>
      </c>
      <c r="R355">
        <f>(CB355+(Q355+2*0.95*5.67E-8*(((CB355+$B$7)+273)^4-(CB355+273)^4)-44100*G355)/(1.84*29.3*N355+8*0.95*5.67E-8*(CB355+273)^3))</f>
        <v>0</v>
      </c>
      <c r="S355">
        <f>($C$7*CC355+$D$7*CD355+$E$7*R355)</f>
        <v>0</v>
      </c>
      <c r="T355">
        <f>0.61365*exp(17.502*S355/(240.97+S355))</f>
        <v>0</v>
      </c>
      <c r="U355">
        <f>(V355/W355*100)</f>
        <v>0</v>
      </c>
      <c r="V355">
        <f>BU355*(BZ355+CA355)/1000</f>
        <v>0</v>
      </c>
      <c r="W355">
        <f>0.61365*exp(17.502*CB355/(240.97+CB355))</f>
        <v>0</v>
      </c>
      <c r="X355">
        <f>(T355-BU355*(BZ355+CA355)/1000)</f>
        <v>0</v>
      </c>
      <c r="Y355">
        <f>(-G355*44100)</f>
        <v>0</v>
      </c>
      <c r="Z355">
        <f>2*29.3*N355*0.92*(CB355-S355)</f>
        <v>0</v>
      </c>
      <c r="AA355">
        <f>2*0.95*5.67E-8*(((CB355+$B$7)+273)^4-(S355+273)^4)</f>
        <v>0</v>
      </c>
      <c r="AB355">
        <f>Q355+AA355+Y355+Z355</f>
        <v>0</v>
      </c>
      <c r="AC355">
        <v>0</v>
      </c>
      <c r="AD355">
        <v>0</v>
      </c>
      <c r="AE355">
        <f>IF(AC355*$H$13&gt;=AG355,1.0,(AG355/(AG355-AC355*$H$13)))</f>
        <v>0</v>
      </c>
      <c r="AF355">
        <f>(AE355-1)*100</f>
        <v>0</v>
      </c>
      <c r="AG355">
        <f>MAX(0,($B$13+$C$13*CG355)/(1+$D$13*CG355)*BZ355/(CB355+273)*$E$13)</f>
        <v>0</v>
      </c>
      <c r="AH355" t="s">
        <v>271</v>
      </c>
      <c r="AI355" t="s">
        <v>271</v>
      </c>
      <c r="AJ355">
        <v>0</v>
      </c>
      <c r="AK355">
        <v>0</v>
      </c>
      <c r="AL355">
        <f>AK355-AJ355</f>
        <v>0</v>
      </c>
      <c r="AM355">
        <f>AL355/AK355</f>
        <v>0</v>
      </c>
      <c r="AN355">
        <v>0</v>
      </c>
      <c r="AO355" t="s">
        <v>271</v>
      </c>
      <c r="AP355" t="s">
        <v>271</v>
      </c>
      <c r="AQ355">
        <v>0</v>
      </c>
      <c r="AR355">
        <v>0</v>
      </c>
      <c r="AS355">
        <f>1-AQ355/AR355</f>
        <v>0</v>
      </c>
      <c r="AT355">
        <v>0.5</v>
      </c>
      <c r="AU355">
        <f>BK355</f>
        <v>0</v>
      </c>
      <c r="AV355">
        <f>H355</f>
        <v>0</v>
      </c>
      <c r="AW355">
        <f>AS355*AT355*AU355</f>
        <v>0</v>
      </c>
      <c r="AX355">
        <f>BC355/AR355</f>
        <v>0</v>
      </c>
      <c r="AY355">
        <f>(AV355-AN355)/AU355</f>
        <v>0</v>
      </c>
      <c r="AZ355">
        <f>(AK355-AR355)/AR355</f>
        <v>0</v>
      </c>
      <c r="BA355" t="s">
        <v>271</v>
      </c>
      <c r="BB355">
        <v>0</v>
      </c>
      <c r="BC355">
        <f>AR355-BB355</f>
        <v>0</v>
      </c>
      <c r="BD355">
        <f>(AR355-AQ355)/(AR355-BB355)</f>
        <v>0</v>
      </c>
      <c r="BE355">
        <f>(AK355-AR355)/(AK355-BB355)</f>
        <v>0</v>
      </c>
      <c r="BF355">
        <f>(AR355-AQ355)/(AR355-AJ355)</f>
        <v>0</v>
      </c>
      <c r="BG355">
        <f>(AK355-AR355)/(AK355-AJ355)</f>
        <v>0</v>
      </c>
      <c r="BH355">
        <f>(BD355*BB355/AQ355)</f>
        <v>0</v>
      </c>
      <c r="BI355">
        <f>(1-BH355)</f>
        <v>0</v>
      </c>
      <c r="BJ355">
        <f>$B$11*CH355+$C$11*CI355+$F$11*CJ355*(1-CM355)</f>
        <v>0</v>
      </c>
      <c r="BK355">
        <f>BJ355*BL355</f>
        <v>0</v>
      </c>
      <c r="BL355">
        <f>($B$11*$D$9+$C$11*$D$9+$F$11*((CW355+CO355)/MAX(CW355+CO355+CX355, 0.1)*$I$9+CX355/MAX(CW355+CO355+CX355, 0.1)*$J$9))/($B$11+$C$11+$F$11)</f>
        <v>0</v>
      </c>
      <c r="BM355">
        <f>($B$11*$K$9+$C$11*$K$9+$F$11*((CW355+CO355)/MAX(CW355+CO355+CX355, 0.1)*$P$9+CX355/MAX(CW355+CO355+CX355, 0.1)*$Q$9))/($B$11+$C$11+$F$11)</f>
        <v>0</v>
      </c>
      <c r="BN355">
        <v>6</v>
      </c>
      <c r="BO355">
        <v>0.5</v>
      </c>
      <c r="BP355" t="s">
        <v>272</v>
      </c>
      <c r="BQ355">
        <v>2</v>
      </c>
      <c r="BR355">
        <v>1604418904.6</v>
      </c>
      <c r="BS355">
        <v>1077.09</v>
      </c>
      <c r="BT355">
        <v>1133.42</v>
      </c>
      <c r="BU355">
        <v>21.6225</v>
      </c>
      <c r="BV355">
        <v>19.9602</v>
      </c>
      <c r="BW355">
        <v>1076.93</v>
      </c>
      <c r="BX355">
        <v>21.296</v>
      </c>
      <c r="BY355">
        <v>500.031</v>
      </c>
      <c r="BZ355">
        <v>100.524</v>
      </c>
      <c r="CA355">
        <v>0.0999303</v>
      </c>
      <c r="CB355">
        <v>25.1615</v>
      </c>
      <c r="CC355">
        <v>24.9961</v>
      </c>
      <c r="CD355">
        <v>999.9</v>
      </c>
      <c r="CE355">
        <v>0</v>
      </c>
      <c r="CF355">
        <v>0</v>
      </c>
      <c r="CG355">
        <v>10015.6</v>
      </c>
      <c r="CH355">
        <v>0</v>
      </c>
      <c r="CI355">
        <v>1.01215</v>
      </c>
      <c r="CJ355">
        <v>1200.08</v>
      </c>
      <c r="CK355">
        <v>0.967003</v>
      </c>
      <c r="CL355">
        <v>0.0329973</v>
      </c>
      <c r="CM355">
        <v>0</v>
      </c>
      <c r="CN355">
        <v>2.122</v>
      </c>
      <c r="CO355">
        <v>0</v>
      </c>
      <c r="CP355">
        <v>10676.2</v>
      </c>
      <c r="CQ355">
        <v>11402.2</v>
      </c>
      <c r="CR355">
        <v>38</v>
      </c>
      <c r="CS355">
        <v>41.125</v>
      </c>
      <c r="CT355">
        <v>39.437</v>
      </c>
      <c r="CU355">
        <v>39.812</v>
      </c>
      <c r="CV355">
        <v>38.312</v>
      </c>
      <c r="CW355">
        <v>1160.48</v>
      </c>
      <c r="CX355">
        <v>39.6</v>
      </c>
      <c r="CY355">
        <v>0</v>
      </c>
      <c r="CZ355">
        <v>1604418904.7</v>
      </c>
      <c r="DA355">
        <v>0</v>
      </c>
      <c r="DB355">
        <v>2.5591</v>
      </c>
      <c r="DC355">
        <v>-0.689700013451087</v>
      </c>
      <c r="DD355">
        <v>122.169230898236</v>
      </c>
      <c r="DE355">
        <v>10659.632</v>
      </c>
      <c r="DF355">
        <v>15</v>
      </c>
      <c r="DG355">
        <v>1604417947.1</v>
      </c>
      <c r="DH355" t="s">
        <v>273</v>
      </c>
      <c r="DI355">
        <v>1604417940.1</v>
      </c>
      <c r="DJ355">
        <v>1604417947.1</v>
      </c>
      <c r="DK355">
        <v>1</v>
      </c>
      <c r="DL355">
        <v>-0.134</v>
      </c>
      <c r="DM355">
        <v>0.013</v>
      </c>
      <c r="DN355">
        <v>0.037</v>
      </c>
      <c r="DO355">
        <v>0.31</v>
      </c>
      <c r="DP355">
        <v>420</v>
      </c>
      <c r="DQ355">
        <v>20</v>
      </c>
      <c r="DR355">
        <v>0.08</v>
      </c>
      <c r="DS355">
        <v>0.06</v>
      </c>
      <c r="DT355">
        <v>0</v>
      </c>
      <c r="DU355">
        <v>0</v>
      </c>
      <c r="DV355" t="s">
        <v>274</v>
      </c>
      <c r="DW355">
        <v>100</v>
      </c>
      <c r="DX355">
        <v>100</v>
      </c>
      <c r="DY355">
        <v>0.16</v>
      </c>
      <c r="DZ355">
        <v>0.3265</v>
      </c>
      <c r="EA355">
        <v>-0.278027610152098</v>
      </c>
      <c r="EB355">
        <v>0.00106189765250334</v>
      </c>
      <c r="EC355">
        <v>-8.23004791133579e-07</v>
      </c>
      <c r="ED355">
        <v>1.95222372915411e-10</v>
      </c>
      <c r="EE355">
        <v>0.0605696754882689</v>
      </c>
      <c r="EF355">
        <v>0.0242991256848972</v>
      </c>
      <c r="EG355">
        <v>-0.00102667963148939</v>
      </c>
      <c r="EH355">
        <v>2.21636158600722e-05</v>
      </c>
      <c r="EI355">
        <v>2</v>
      </c>
      <c r="EJ355">
        <v>2037</v>
      </c>
      <c r="EK355">
        <v>1</v>
      </c>
      <c r="EL355">
        <v>24</v>
      </c>
      <c r="EM355">
        <v>16.1</v>
      </c>
      <c r="EN355">
        <v>16</v>
      </c>
      <c r="EO355">
        <v>2</v>
      </c>
      <c r="EP355">
        <v>511.516</v>
      </c>
      <c r="EQ355">
        <v>529.089</v>
      </c>
      <c r="ER355">
        <v>22.7554</v>
      </c>
      <c r="ES355">
        <v>25.3555</v>
      </c>
      <c r="ET355">
        <v>30</v>
      </c>
      <c r="EU355">
        <v>25.2466</v>
      </c>
      <c r="EV355">
        <v>25.2185</v>
      </c>
      <c r="EW355">
        <v>46.9702</v>
      </c>
      <c r="EX355">
        <v>26.5734</v>
      </c>
      <c r="EY355">
        <v>100</v>
      </c>
      <c r="EZ355">
        <v>22.7686</v>
      </c>
      <c r="FA355">
        <v>1142.9</v>
      </c>
      <c r="FB355">
        <v>20</v>
      </c>
      <c r="FC355">
        <v>102.333</v>
      </c>
      <c r="FD355">
        <v>102.111</v>
      </c>
    </row>
    <row r="356" spans="1:160">
      <c r="A356">
        <v>340</v>
      </c>
      <c r="B356">
        <v>1604418906.6</v>
      </c>
      <c r="C356">
        <v>677.5</v>
      </c>
      <c r="D356" t="s">
        <v>951</v>
      </c>
      <c r="E356" t="s">
        <v>952</v>
      </c>
      <c r="F356">
        <v>1604418906.6</v>
      </c>
      <c r="G356">
        <f>BY356*AE356*(BU356-BV356)/(100*BN356*(1000-AE356*BU356))</f>
        <v>0</v>
      </c>
      <c r="H356">
        <f>BY356*AE356*(BT356-BS356*(1000-AE356*BV356)/(1000-AE356*BU356))/(100*BN356)</f>
        <v>0</v>
      </c>
      <c r="I356">
        <f>BS356 - IF(AE356&gt;1, H356*BN356*100.0/(AG356*CG356), 0)</f>
        <v>0</v>
      </c>
      <c r="J356">
        <f>((P356-G356/2)*I356-H356)/(P356+G356/2)</f>
        <v>0</v>
      </c>
      <c r="K356">
        <f>J356*(BZ356+CA356)/1000.0</f>
        <v>0</v>
      </c>
      <c r="L356">
        <f>(BS356 - IF(AE356&gt;1, H356*BN356*100.0/(AG356*CG356), 0))*(BZ356+CA356)/1000.0</f>
        <v>0</v>
      </c>
      <c r="M356">
        <f>2.0/((1/O356-1/N356)+SIGN(O356)*SQRT((1/O356-1/N356)*(1/O356-1/N356) + 4*BO356/((BO356+1)*(BO356+1))*(2*1/O356*1/N356-1/N356*1/N356)))</f>
        <v>0</v>
      </c>
      <c r="N356">
        <f>IF(LEFT(BP356,1)&lt;&gt;"0",IF(LEFT(BP356,1)="1",3.0,BQ356),$D$5+$E$5*(CG356*BZ356/($K$5*1000))+$F$5*(CG356*BZ356/($K$5*1000))*MAX(MIN(BN356,$J$5),$I$5)*MAX(MIN(BN356,$J$5),$I$5)+$G$5*MAX(MIN(BN356,$J$5),$I$5)*(CG356*BZ356/($K$5*1000))+$H$5*(CG356*BZ356/($K$5*1000))*(CG356*BZ356/($K$5*1000)))</f>
        <v>0</v>
      </c>
      <c r="O356">
        <f>G356*(1000-(1000*0.61365*exp(17.502*S356/(240.97+S356))/(BZ356+CA356)+BU356)/2)/(1000*0.61365*exp(17.502*S356/(240.97+S356))/(BZ356+CA356)-BU356)</f>
        <v>0</v>
      </c>
      <c r="P356">
        <f>1/((BO356+1)/(M356/1.6)+1/(N356/1.37)) + BO356/((BO356+1)/(M356/1.6) + BO356/(N356/1.37))</f>
        <v>0</v>
      </c>
      <c r="Q356">
        <f>(BK356*BM356)</f>
        <v>0</v>
      </c>
      <c r="R356">
        <f>(CB356+(Q356+2*0.95*5.67E-8*(((CB356+$B$7)+273)^4-(CB356+273)^4)-44100*G356)/(1.84*29.3*N356+8*0.95*5.67E-8*(CB356+273)^3))</f>
        <v>0</v>
      </c>
      <c r="S356">
        <f>($C$7*CC356+$D$7*CD356+$E$7*R356)</f>
        <v>0</v>
      </c>
      <c r="T356">
        <f>0.61365*exp(17.502*S356/(240.97+S356))</f>
        <v>0</v>
      </c>
      <c r="U356">
        <f>(V356/W356*100)</f>
        <v>0</v>
      </c>
      <c r="V356">
        <f>BU356*(BZ356+CA356)/1000</f>
        <v>0</v>
      </c>
      <c r="W356">
        <f>0.61365*exp(17.502*CB356/(240.97+CB356))</f>
        <v>0</v>
      </c>
      <c r="X356">
        <f>(T356-BU356*(BZ356+CA356)/1000)</f>
        <v>0</v>
      </c>
      <c r="Y356">
        <f>(-G356*44100)</f>
        <v>0</v>
      </c>
      <c r="Z356">
        <f>2*29.3*N356*0.92*(CB356-S356)</f>
        <v>0</v>
      </c>
      <c r="AA356">
        <f>2*0.95*5.67E-8*(((CB356+$B$7)+273)^4-(S356+273)^4)</f>
        <v>0</v>
      </c>
      <c r="AB356">
        <f>Q356+AA356+Y356+Z356</f>
        <v>0</v>
      </c>
      <c r="AC356">
        <v>0</v>
      </c>
      <c r="AD356">
        <v>0</v>
      </c>
      <c r="AE356">
        <f>IF(AC356*$H$13&gt;=AG356,1.0,(AG356/(AG356-AC356*$H$13)))</f>
        <v>0</v>
      </c>
      <c r="AF356">
        <f>(AE356-1)*100</f>
        <v>0</v>
      </c>
      <c r="AG356">
        <f>MAX(0,($B$13+$C$13*CG356)/(1+$D$13*CG356)*BZ356/(CB356+273)*$E$13)</f>
        <v>0</v>
      </c>
      <c r="AH356" t="s">
        <v>271</v>
      </c>
      <c r="AI356" t="s">
        <v>271</v>
      </c>
      <c r="AJ356">
        <v>0</v>
      </c>
      <c r="AK356">
        <v>0</v>
      </c>
      <c r="AL356">
        <f>AK356-AJ356</f>
        <v>0</v>
      </c>
      <c r="AM356">
        <f>AL356/AK356</f>
        <v>0</v>
      </c>
      <c r="AN356">
        <v>0</v>
      </c>
      <c r="AO356" t="s">
        <v>271</v>
      </c>
      <c r="AP356" t="s">
        <v>271</v>
      </c>
      <c r="AQ356">
        <v>0</v>
      </c>
      <c r="AR356">
        <v>0</v>
      </c>
      <c r="AS356">
        <f>1-AQ356/AR356</f>
        <v>0</v>
      </c>
      <c r="AT356">
        <v>0.5</v>
      </c>
      <c r="AU356">
        <f>BK356</f>
        <v>0</v>
      </c>
      <c r="AV356">
        <f>H356</f>
        <v>0</v>
      </c>
      <c r="AW356">
        <f>AS356*AT356*AU356</f>
        <v>0</v>
      </c>
      <c r="AX356">
        <f>BC356/AR356</f>
        <v>0</v>
      </c>
      <c r="AY356">
        <f>(AV356-AN356)/AU356</f>
        <v>0</v>
      </c>
      <c r="AZ356">
        <f>(AK356-AR356)/AR356</f>
        <v>0</v>
      </c>
      <c r="BA356" t="s">
        <v>271</v>
      </c>
      <c r="BB356">
        <v>0</v>
      </c>
      <c r="BC356">
        <f>AR356-BB356</f>
        <v>0</v>
      </c>
      <c r="BD356">
        <f>(AR356-AQ356)/(AR356-BB356)</f>
        <v>0</v>
      </c>
      <c r="BE356">
        <f>(AK356-AR356)/(AK356-BB356)</f>
        <v>0</v>
      </c>
      <c r="BF356">
        <f>(AR356-AQ356)/(AR356-AJ356)</f>
        <v>0</v>
      </c>
      <c r="BG356">
        <f>(AK356-AR356)/(AK356-AJ356)</f>
        <v>0</v>
      </c>
      <c r="BH356">
        <f>(BD356*BB356/AQ356)</f>
        <v>0</v>
      </c>
      <c r="BI356">
        <f>(1-BH356)</f>
        <v>0</v>
      </c>
      <c r="BJ356">
        <f>$B$11*CH356+$C$11*CI356+$F$11*CJ356*(1-CM356)</f>
        <v>0</v>
      </c>
      <c r="BK356">
        <f>BJ356*BL356</f>
        <v>0</v>
      </c>
      <c r="BL356">
        <f>($B$11*$D$9+$C$11*$D$9+$F$11*((CW356+CO356)/MAX(CW356+CO356+CX356, 0.1)*$I$9+CX356/MAX(CW356+CO356+CX356, 0.1)*$J$9))/($B$11+$C$11+$F$11)</f>
        <v>0</v>
      </c>
      <c r="BM356">
        <f>($B$11*$K$9+$C$11*$K$9+$F$11*((CW356+CO356)/MAX(CW356+CO356+CX356, 0.1)*$P$9+CX356/MAX(CW356+CO356+CX356, 0.1)*$Q$9))/($B$11+$C$11+$F$11)</f>
        <v>0</v>
      </c>
      <c r="BN356">
        <v>6</v>
      </c>
      <c r="BO356">
        <v>0.5</v>
      </c>
      <c r="BP356" t="s">
        <v>272</v>
      </c>
      <c r="BQ356">
        <v>2</v>
      </c>
      <c r="BR356">
        <v>1604418906.6</v>
      </c>
      <c r="BS356">
        <v>1080.41</v>
      </c>
      <c r="BT356">
        <v>1136.57</v>
      </c>
      <c r="BU356">
        <v>21.6201</v>
      </c>
      <c r="BV356">
        <v>19.9595</v>
      </c>
      <c r="BW356">
        <v>1080.25</v>
      </c>
      <c r="BX356">
        <v>21.2937</v>
      </c>
      <c r="BY356">
        <v>499.955</v>
      </c>
      <c r="BZ356">
        <v>100.524</v>
      </c>
      <c r="CA356">
        <v>0.0996458</v>
      </c>
      <c r="CB356">
        <v>25.1616</v>
      </c>
      <c r="CC356">
        <v>25.0024</v>
      </c>
      <c r="CD356">
        <v>999.9</v>
      </c>
      <c r="CE356">
        <v>0</v>
      </c>
      <c r="CF356">
        <v>0</v>
      </c>
      <c r="CG356">
        <v>10015.6</v>
      </c>
      <c r="CH356">
        <v>0</v>
      </c>
      <c r="CI356">
        <v>1.00795</v>
      </c>
      <c r="CJ356">
        <v>1199.77</v>
      </c>
      <c r="CK356">
        <v>0.966994</v>
      </c>
      <c r="CL356">
        <v>0.0330056</v>
      </c>
      <c r="CM356">
        <v>0</v>
      </c>
      <c r="CN356">
        <v>2.6573</v>
      </c>
      <c r="CO356">
        <v>0</v>
      </c>
      <c r="CP356">
        <v>10675.9</v>
      </c>
      <c r="CQ356">
        <v>11399.2</v>
      </c>
      <c r="CR356">
        <v>38</v>
      </c>
      <c r="CS356">
        <v>41.125</v>
      </c>
      <c r="CT356">
        <v>39.437</v>
      </c>
      <c r="CU356">
        <v>39.812</v>
      </c>
      <c r="CV356">
        <v>38.312</v>
      </c>
      <c r="CW356">
        <v>1160.17</v>
      </c>
      <c r="CX356">
        <v>39.6</v>
      </c>
      <c r="CY356">
        <v>0</v>
      </c>
      <c r="CZ356">
        <v>1604418906.5</v>
      </c>
      <c r="DA356">
        <v>0</v>
      </c>
      <c r="DB356">
        <v>2.56471923076923</v>
      </c>
      <c r="DC356">
        <v>-0.708263262234479</v>
      </c>
      <c r="DD356">
        <v>124.126495673461</v>
      </c>
      <c r="DE356">
        <v>10662.6807692308</v>
      </c>
      <c r="DF356">
        <v>15</v>
      </c>
      <c r="DG356">
        <v>1604417947.1</v>
      </c>
      <c r="DH356" t="s">
        <v>273</v>
      </c>
      <c r="DI356">
        <v>1604417940.1</v>
      </c>
      <c r="DJ356">
        <v>1604417947.1</v>
      </c>
      <c r="DK356">
        <v>1</v>
      </c>
      <c r="DL356">
        <v>-0.134</v>
      </c>
      <c r="DM356">
        <v>0.013</v>
      </c>
      <c r="DN356">
        <v>0.037</v>
      </c>
      <c r="DO356">
        <v>0.31</v>
      </c>
      <c r="DP356">
        <v>420</v>
      </c>
      <c r="DQ356">
        <v>20</v>
      </c>
      <c r="DR356">
        <v>0.08</v>
      </c>
      <c r="DS356">
        <v>0.06</v>
      </c>
      <c r="DT356">
        <v>0</v>
      </c>
      <c r="DU356">
        <v>0</v>
      </c>
      <c r="DV356" t="s">
        <v>274</v>
      </c>
      <c r="DW356">
        <v>100</v>
      </c>
      <c r="DX356">
        <v>100</v>
      </c>
      <c r="DY356">
        <v>0.16</v>
      </c>
      <c r="DZ356">
        <v>0.3264</v>
      </c>
      <c r="EA356">
        <v>-0.278027610152098</v>
      </c>
      <c r="EB356">
        <v>0.00106189765250334</v>
      </c>
      <c r="EC356">
        <v>-8.23004791133579e-07</v>
      </c>
      <c r="ED356">
        <v>1.95222372915411e-10</v>
      </c>
      <c r="EE356">
        <v>0.0605696754882689</v>
      </c>
      <c r="EF356">
        <v>0.0242991256848972</v>
      </c>
      <c r="EG356">
        <v>-0.00102667963148939</v>
      </c>
      <c r="EH356">
        <v>2.21636158600722e-05</v>
      </c>
      <c r="EI356">
        <v>2</v>
      </c>
      <c r="EJ356">
        <v>2037</v>
      </c>
      <c r="EK356">
        <v>1</v>
      </c>
      <c r="EL356">
        <v>24</v>
      </c>
      <c r="EM356">
        <v>16.1</v>
      </c>
      <c r="EN356">
        <v>16</v>
      </c>
      <c r="EO356">
        <v>2</v>
      </c>
      <c r="EP356">
        <v>511.487</v>
      </c>
      <c r="EQ356">
        <v>529.013</v>
      </c>
      <c r="ER356">
        <v>22.7582</v>
      </c>
      <c r="ES356">
        <v>25.3555</v>
      </c>
      <c r="ET356">
        <v>30</v>
      </c>
      <c r="EU356">
        <v>25.2466</v>
      </c>
      <c r="EV356">
        <v>25.2185</v>
      </c>
      <c r="EW356">
        <v>47.1102</v>
      </c>
      <c r="EX356">
        <v>26.5734</v>
      </c>
      <c r="EY356">
        <v>100</v>
      </c>
      <c r="EZ356">
        <v>22.7686</v>
      </c>
      <c r="FA356">
        <v>1147.96</v>
      </c>
      <c r="FB356">
        <v>20</v>
      </c>
      <c r="FC356">
        <v>102.333</v>
      </c>
      <c r="FD356">
        <v>102.111</v>
      </c>
    </row>
    <row r="357" spans="1:160">
      <c r="A357">
        <v>341</v>
      </c>
      <c r="B357">
        <v>1604418908.6</v>
      </c>
      <c r="C357">
        <v>679.5</v>
      </c>
      <c r="D357" t="s">
        <v>953</v>
      </c>
      <c r="E357" t="s">
        <v>954</v>
      </c>
      <c r="F357">
        <v>1604418908.6</v>
      </c>
      <c r="G357">
        <f>BY357*AE357*(BU357-BV357)/(100*BN357*(1000-AE357*BU357))</f>
        <v>0</v>
      </c>
      <c r="H357">
        <f>BY357*AE357*(BT357-BS357*(1000-AE357*BV357)/(1000-AE357*BU357))/(100*BN357)</f>
        <v>0</v>
      </c>
      <c r="I357">
        <f>BS357 - IF(AE357&gt;1, H357*BN357*100.0/(AG357*CG357), 0)</f>
        <v>0</v>
      </c>
      <c r="J357">
        <f>((P357-G357/2)*I357-H357)/(P357+G357/2)</f>
        <v>0</v>
      </c>
      <c r="K357">
        <f>J357*(BZ357+CA357)/1000.0</f>
        <v>0</v>
      </c>
      <c r="L357">
        <f>(BS357 - IF(AE357&gt;1, H357*BN357*100.0/(AG357*CG357), 0))*(BZ357+CA357)/1000.0</f>
        <v>0</v>
      </c>
      <c r="M357">
        <f>2.0/((1/O357-1/N357)+SIGN(O357)*SQRT((1/O357-1/N357)*(1/O357-1/N357) + 4*BO357/((BO357+1)*(BO357+1))*(2*1/O357*1/N357-1/N357*1/N357)))</f>
        <v>0</v>
      </c>
      <c r="N357">
        <f>IF(LEFT(BP357,1)&lt;&gt;"0",IF(LEFT(BP357,1)="1",3.0,BQ357),$D$5+$E$5*(CG357*BZ357/($K$5*1000))+$F$5*(CG357*BZ357/($K$5*1000))*MAX(MIN(BN357,$J$5),$I$5)*MAX(MIN(BN357,$J$5),$I$5)+$G$5*MAX(MIN(BN357,$J$5),$I$5)*(CG357*BZ357/($K$5*1000))+$H$5*(CG357*BZ357/($K$5*1000))*(CG357*BZ357/($K$5*1000)))</f>
        <v>0</v>
      </c>
      <c r="O357">
        <f>G357*(1000-(1000*0.61365*exp(17.502*S357/(240.97+S357))/(BZ357+CA357)+BU357)/2)/(1000*0.61365*exp(17.502*S357/(240.97+S357))/(BZ357+CA357)-BU357)</f>
        <v>0</v>
      </c>
      <c r="P357">
        <f>1/((BO357+1)/(M357/1.6)+1/(N357/1.37)) + BO357/((BO357+1)/(M357/1.6) + BO357/(N357/1.37))</f>
        <v>0</v>
      </c>
      <c r="Q357">
        <f>(BK357*BM357)</f>
        <v>0</v>
      </c>
      <c r="R357">
        <f>(CB357+(Q357+2*0.95*5.67E-8*(((CB357+$B$7)+273)^4-(CB357+273)^4)-44100*G357)/(1.84*29.3*N357+8*0.95*5.67E-8*(CB357+273)^3))</f>
        <v>0</v>
      </c>
      <c r="S357">
        <f>($C$7*CC357+$D$7*CD357+$E$7*R357)</f>
        <v>0</v>
      </c>
      <c r="T357">
        <f>0.61365*exp(17.502*S357/(240.97+S357))</f>
        <v>0</v>
      </c>
      <c r="U357">
        <f>(V357/W357*100)</f>
        <v>0</v>
      </c>
      <c r="V357">
        <f>BU357*(BZ357+CA357)/1000</f>
        <v>0</v>
      </c>
      <c r="W357">
        <f>0.61365*exp(17.502*CB357/(240.97+CB357))</f>
        <v>0</v>
      </c>
      <c r="X357">
        <f>(T357-BU357*(BZ357+CA357)/1000)</f>
        <v>0</v>
      </c>
      <c r="Y357">
        <f>(-G357*44100)</f>
        <v>0</v>
      </c>
      <c r="Z357">
        <f>2*29.3*N357*0.92*(CB357-S357)</f>
        <v>0</v>
      </c>
      <c r="AA357">
        <f>2*0.95*5.67E-8*(((CB357+$B$7)+273)^4-(S357+273)^4)</f>
        <v>0</v>
      </c>
      <c r="AB357">
        <f>Q357+AA357+Y357+Z357</f>
        <v>0</v>
      </c>
      <c r="AC357">
        <v>0</v>
      </c>
      <c r="AD357">
        <v>0</v>
      </c>
      <c r="AE357">
        <f>IF(AC357*$H$13&gt;=AG357,1.0,(AG357/(AG357-AC357*$H$13)))</f>
        <v>0</v>
      </c>
      <c r="AF357">
        <f>(AE357-1)*100</f>
        <v>0</v>
      </c>
      <c r="AG357">
        <f>MAX(0,($B$13+$C$13*CG357)/(1+$D$13*CG357)*BZ357/(CB357+273)*$E$13)</f>
        <v>0</v>
      </c>
      <c r="AH357" t="s">
        <v>271</v>
      </c>
      <c r="AI357" t="s">
        <v>271</v>
      </c>
      <c r="AJ357">
        <v>0</v>
      </c>
      <c r="AK357">
        <v>0</v>
      </c>
      <c r="AL357">
        <f>AK357-AJ357</f>
        <v>0</v>
      </c>
      <c r="AM357">
        <f>AL357/AK357</f>
        <v>0</v>
      </c>
      <c r="AN357">
        <v>0</v>
      </c>
      <c r="AO357" t="s">
        <v>271</v>
      </c>
      <c r="AP357" t="s">
        <v>271</v>
      </c>
      <c r="AQ357">
        <v>0</v>
      </c>
      <c r="AR357">
        <v>0</v>
      </c>
      <c r="AS357">
        <f>1-AQ357/AR357</f>
        <v>0</v>
      </c>
      <c r="AT357">
        <v>0.5</v>
      </c>
      <c r="AU357">
        <f>BK357</f>
        <v>0</v>
      </c>
      <c r="AV357">
        <f>H357</f>
        <v>0</v>
      </c>
      <c r="AW357">
        <f>AS357*AT357*AU357</f>
        <v>0</v>
      </c>
      <c r="AX357">
        <f>BC357/AR357</f>
        <v>0</v>
      </c>
      <c r="AY357">
        <f>(AV357-AN357)/AU357</f>
        <v>0</v>
      </c>
      <c r="AZ357">
        <f>(AK357-AR357)/AR357</f>
        <v>0</v>
      </c>
      <c r="BA357" t="s">
        <v>271</v>
      </c>
      <c r="BB357">
        <v>0</v>
      </c>
      <c r="BC357">
        <f>AR357-BB357</f>
        <v>0</v>
      </c>
      <c r="BD357">
        <f>(AR357-AQ357)/(AR357-BB357)</f>
        <v>0</v>
      </c>
      <c r="BE357">
        <f>(AK357-AR357)/(AK357-BB357)</f>
        <v>0</v>
      </c>
      <c r="BF357">
        <f>(AR357-AQ357)/(AR357-AJ357)</f>
        <v>0</v>
      </c>
      <c r="BG357">
        <f>(AK357-AR357)/(AK357-AJ357)</f>
        <v>0</v>
      </c>
      <c r="BH357">
        <f>(BD357*BB357/AQ357)</f>
        <v>0</v>
      </c>
      <c r="BI357">
        <f>(1-BH357)</f>
        <v>0</v>
      </c>
      <c r="BJ357">
        <f>$B$11*CH357+$C$11*CI357+$F$11*CJ357*(1-CM357)</f>
        <v>0</v>
      </c>
      <c r="BK357">
        <f>BJ357*BL357</f>
        <v>0</v>
      </c>
      <c r="BL357">
        <f>($B$11*$D$9+$C$11*$D$9+$F$11*((CW357+CO357)/MAX(CW357+CO357+CX357, 0.1)*$I$9+CX357/MAX(CW357+CO357+CX357, 0.1)*$J$9))/($B$11+$C$11+$F$11)</f>
        <v>0</v>
      </c>
      <c r="BM357">
        <f>($B$11*$K$9+$C$11*$K$9+$F$11*((CW357+CO357)/MAX(CW357+CO357+CX357, 0.1)*$P$9+CX357/MAX(CW357+CO357+CX357, 0.1)*$Q$9))/($B$11+$C$11+$F$11)</f>
        <v>0</v>
      </c>
      <c r="BN357">
        <v>6</v>
      </c>
      <c r="BO357">
        <v>0.5</v>
      </c>
      <c r="BP357" t="s">
        <v>272</v>
      </c>
      <c r="BQ357">
        <v>2</v>
      </c>
      <c r="BR357">
        <v>1604418908.6</v>
      </c>
      <c r="BS357">
        <v>1083.58</v>
      </c>
      <c r="BT357">
        <v>1139.72</v>
      </c>
      <c r="BU357">
        <v>21.621</v>
      </c>
      <c r="BV357">
        <v>19.9591</v>
      </c>
      <c r="BW357">
        <v>1083.43</v>
      </c>
      <c r="BX357">
        <v>21.2945</v>
      </c>
      <c r="BY357">
        <v>500.053</v>
      </c>
      <c r="BZ357">
        <v>100.523</v>
      </c>
      <c r="CA357">
        <v>0.1002</v>
      </c>
      <c r="CB357">
        <v>25.1605</v>
      </c>
      <c r="CC357">
        <v>25.0094</v>
      </c>
      <c r="CD357">
        <v>999.9</v>
      </c>
      <c r="CE357">
        <v>0</v>
      </c>
      <c r="CF357">
        <v>0</v>
      </c>
      <c r="CG357">
        <v>9984.38</v>
      </c>
      <c r="CH357">
        <v>0</v>
      </c>
      <c r="CI357">
        <v>1.00795</v>
      </c>
      <c r="CJ357">
        <v>1200.08</v>
      </c>
      <c r="CK357">
        <v>0.967003</v>
      </c>
      <c r="CL357">
        <v>0.0329973</v>
      </c>
      <c r="CM357">
        <v>0</v>
      </c>
      <c r="CN357">
        <v>2.5468</v>
      </c>
      <c r="CO357">
        <v>0</v>
      </c>
      <c r="CP357">
        <v>10683</v>
      </c>
      <c r="CQ357">
        <v>11402.2</v>
      </c>
      <c r="CR357">
        <v>38</v>
      </c>
      <c r="CS357">
        <v>41.125</v>
      </c>
      <c r="CT357">
        <v>39.5</v>
      </c>
      <c r="CU357">
        <v>39.812</v>
      </c>
      <c r="CV357">
        <v>38.312</v>
      </c>
      <c r="CW357">
        <v>1160.48</v>
      </c>
      <c r="CX357">
        <v>39.6</v>
      </c>
      <c r="CY357">
        <v>0</v>
      </c>
      <c r="CZ357">
        <v>1604418908.3</v>
      </c>
      <c r="DA357">
        <v>0</v>
      </c>
      <c r="DB357">
        <v>2.54262</v>
      </c>
      <c r="DC357">
        <v>-0.338692326810694</v>
      </c>
      <c r="DD357">
        <v>126.907692599034</v>
      </c>
      <c r="DE357">
        <v>10667.124</v>
      </c>
      <c r="DF357">
        <v>15</v>
      </c>
      <c r="DG357">
        <v>1604417947.1</v>
      </c>
      <c r="DH357" t="s">
        <v>273</v>
      </c>
      <c r="DI357">
        <v>1604417940.1</v>
      </c>
      <c r="DJ357">
        <v>1604417947.1</v>
      </c>
      <c r="DK357">
        <v>1</v>
      </c>
      <c r="DL357">
        <v>-0.134</v>
      </c>
      <c r="DM357">
        <v>0.013</v>
      </c>
      <c r="DN357">
        <v>0.037</v>
      </c>
      <c r="DO357">
        <v>0.31</v>
      </c>
      <c r="DP357">
        <v>420</v>
      </c>
      <c r="DQ357">
        <v>20</v>
      </c>
      <c r="DR357">
        <v>0.08</v>
      </c>
      <c r="DS357">
        <v>0.06</v>
      </c>
      <c r="DT357">
        <v>0</v>
      </c>
      <c r="DU357">
        <v>0</v>
      </c>
      <c r="DV357" t="s">
        <v>274</v>
      </c>
      <c r="DW357">
        <v>100</v>
      </c>
      <c r="DX357">
        <v>100</v>
      </c>
      <c r="DY357">
        <v>0.15</v>
      </c>
      <c r="DZ357">
        <v>0.3265</v>
      </c>
      <c r="EA357">
        <v>-0.278027610152098</v>
      </c>
      <c r="EB357">
        <v>0.00106189765250334</v>
      </c>
      <c r="EC357">
        <v>-8.23004791133579e-07</v>
      </c>
      <c r="ED357">
        <v>1.95222372915411e-10</v>
      </c>
      <c r="EE357">
        <v>0.0605696754882689</v>
      </c>
      <c r="EF357">
        <v>0.0242991256848972</v>
      </c>
      <c r="EG357">
        <v>-0.00102667963148939</v>
      </c>
      <c r="EH357">
        <v>2.21636158600722e-05</v>
      </c>
      <c r="EI357">
        <v>2</v>
      </c>
      <c r="EJ357">
        <v>2037</v>
      </c>
      <c r="EK357">
        <v>1</v>
      </c>
      <c r="EL357">
        <v>24</v>
      </c>
      <c r="EM357">
        <v>16.1</v>
      </c>
      <c r="EN357">
        <v>16</v>
      </c>
      <c r="EO357">
        <v>2</v>
      </c>
      <c r="EP357">
        <v>511.515</v>
      </c>
      <c r="EQ357">
        <v>528.821</v>
      </c>
      <c r="ER357">
        <v>22.7635</v>
      </c>
      <c r="ES357">
        <v>25.3555</v>
      </c>
      <c r="ET357">
        <v>29.9999</v>
      </c>
      <c r="EU357">
        <v>25.2466</v>
      </c>
      <c r="EV357">
        <v>25.2185</v>
      </c>
      <c r="EW357">
        <v>47.1902</v>
      </c>
      <c r="EX357">
        <v>26.5734</v>
      </c>
      <c r="EY357">
        <v>100</v>
      </c>
      <c r="EZ357">
        <v>22.7654</v>
      </c>
      <c r="FA357">
        <v>1147.96</v>
      </c>
      <c r="FB357">
        <v>20</v>
      </c>
      <c r="FC357">
        <v>102.332</v>
      </c>
      <c r="FD357">
        <v>102.111</v>
      </c>
    </row>
    <row r="358" spans="1:160">
      <c r="A358">
        <v>342</v>
      </c>
      <c r="B358">
        <v>1604418910.6</v>
      </c>
      <c r="C358">
        <v>681.5</v>
      </c>
      <c r="D358" t="s">
        <v>955</v>
      </c>
      <c r="E358" t="s">
        <v>956</v>
      </c>
      <c r="F358">
        <v>1604418910.6</v>
      </c>
      <c r="G358">
        <f>BY358*AE358*(BU358-BV358)/(100*BN358*(1000-AE358*BU358))</f>
        <v>0</v>
      </c>
      <c r="H358">
        <f>BY358*AE358*(BT358-BS358*(1000-AE358*BV358)/(1000-AE358*BU358))/(100*BN358)</f>
        <v>0</v>
      </c>
      <c r="I358">
        <f>BS358 - IF(AE358&gt;1, H358*BN358*100.0/(AG358*CG358), 0)</f>
        <v>0</v>
      </c>
      <c r="J358">
        <f>((P358-G358/2)*I358-H358)/(P358+G358/2)</f>
        <v>0</v>
      </c>
      <c r="K358">
        <f>J358*(BZ358+CA358)/1000.0</f>
        <v>0</v>
      </c>
      <c r="L358">
        <f>(BS358 - IF(AE358&gt;1, H358*BN358*100.0/(AG358*CG358), 0))*(BZ358+CA358)/1000.0</f>
        <v>0</v>
      </c>
      <c r="M358">
        <f>2.0/((1/O358-1/N358)+SIGN(O358)*SQRT((1/O358-1/N358)*(1/O358-1/N358) + 4*BO358/((BO358+1)*(BO358+1))*(2*1/O358*1/N358-1/N358*1/N358)))</f>
        <v>0</v>
      </c>
      <c r="N358">
        <f>IF(LEFT(BP358,1)&lt;&gt;"0",IF(LEFT(BP358,1)="1",3.0,BQ358),$D$5+$E$5*(CG358*BZ358/($K$5*1000))+$F$5*(CG358*BZ358/($K$5*1000))*MAX(MIN(BN358,$J$5),$I$5)*MAX(MIN(BN358,$J$5),$I$5)+$G$5*MAX(MIN(BN358,$J$5),$I$5)*(CG358*BZ358/($K$5*1000))+$H$5*(CG358*BZ358/($K$5*1000))*(CG358*BZ358/($K$5*1000)))</f>
        <v>0</v>
      </c>
      <c r="O358">
        <f>G358*(1000-(1000*0.61365*exp(17.502*S358/(240.97+S358))/(BZ358+CA358)+BU358)/2)/(1000*0.61365*exp(17.502*S358/(240.97+S358))/(BZ358+CA358)-BU358)</f>
        <v>0</v>
      </c>
      <c r="P358">
        <f>1/((BO358+1)/(M358/1.6)+1/(N358/1.37)) + BO358/((BO358+1)/(M358/1.6) + BO358/(N358/1.37))</f>
        <v>0</v>
      </c>
      <c r="Q358">
        <f>(BK358*BM358)</f>
        <v>0</v>
      </c>
      <c r="R358">
        <f>(CB358+(Q358+2*0.95*5.67E-8*(((CB358+$B$7)+273)^4-(CB358+273)^4)-44100*G358)/(1.84*29.3*N358+8*0.95*5.67E-8*(CB358+273)^3))</f>
        <v>0</v>
      </c>
      <c r="S358">
        <f>($C$7*CC358+$D$7*CD358+$E$7*R358)</f>
        <v>0</v>
      </c>
      <c r="T358">
        <f>0.61365*exp(17.502*S358/(240.97+S358))</f>
        <v>0</v>
      </c>
      <c r="U358">
        <f>(V358/W358*100)</f>
        <v>0</v>
      </c>
      <c r="V358">
        <f>BU358*(BZ358+CA358)/1000</f>
        <v>0</v>
      </c>
      <c r="W358">
        <f>0.61365*exp(17.502*CB358/(240.97+CB358))</f>
        <v>0</v>
      </c>
      <c r="X358">
        <f>(T358-BU358*(BZ358+CA358)/1000)</f>
        <v>0</v>
      </c>
      <c r="Y358">
        <f>(-G358*44100)</f>
        <v>0</v>
      </c>
      <c r="Z358">
        <f>2*29.3*N358*0.92*(CB358-S358)</f>
        <v>0</v>
      </c>
      <c r="AA358">
        <f>2*0.95*5.67E-8*(((CB358+$B$7)+273)^4-(S358+273)^4)</f>
        <v>0</v>
      </c>
      <c r="AB358">
        <f>Q358+AA358+Y358+Z358</f>
        <v>0</v>
      </c>
      <c r="AC358">
        <v>0</v>
      </c>
      <c r="AD358">
        <v>0</v>
      </c>
      <c r="AE358">
        <f>IF(AC358*$H$13&gt;=AG358,1.0,(AG358/(AG358-AC358*$H$13)))</f>
        <v>0</v>
      </c>
      <c r="AF358">
        <f>(AE358-1)*100</f>
        <v>0</v>
      </c>
      <c r="AG358">
        <f>MAX(0,($B$13+$C$13*CG358)/(1+$D$13*CG358)*BZ358/(CB358+273)*$E$13)</f>
        <v>0</v>
      </c>
      <c r="AH358" t="s">
        <v>271</v>
      </c>
      <c r="AI358" t="s">
        <v>271</v>
      </c>
      <c r="AJ358">
        <v>0</v>
      </c>
      <c r="AK358">
        <v>0</v>
      </c>
      <c r="AL358">
        <f>AK358-AJ358</f>
        <v>0</v>
      </c>
      <c r="AM358">
        <f>AL358/AK358</f>
        <v>0</v>
      </c>
      <c r="AN358">
        <v>0</v>
      </c>
      <c r="AO358" t="s">
        <v>271</v>
      </c>
      <c r="AP358" t="s">
        <v>271</v>
      </c>
      <c r="AQ358">
        <v>0</v>
      </c>
      <c r="AR358">
        <v>0</v>
      </c>
      <c r="AS358">
        <f>1-AQ358/AR358</f>
        <v>0</v>
      </c>
      <c r="AT358">
        <v>0.5</v>
      </c>
      <c r="AU358">
        <f>BK358</f>
        <v>0</v>
      </c>
      <c r="AV358">
        <f>H358</f>
        <v>0</v>
      </c>
      <c r="AW358">
        <f>AS358*AT358*AU358</f>
        <v>0</v>
      </c>
      <c r="AX358">
        <f>BC358/AR358</f>
        <v>0</v>
      </c>
      <c r="AY358">
        <f>(AV358-AN358)/AU358</f>
        <v>0</v>
      </c>
      <c r="AZ358">
        <f>(AK358-AR358)/AR358</f>
        <v>0</v>
      </c>
      <c r="BA358" t="s">
        <v>271</v>
      </c>
      <c r="BB358">
        <v>0</v>
      </c>
      <c r="BC358">
        <f>AR358-BB358</f>
        <v>0</v>
      </c>
      <c r="BD358">
        <f>(AR358-AQ358)/(AR358-BB358)</f>
        <v>0</v>
      </c>
      <c r="BE358">
        <f>(AK358-AR358)/(AK358-BB358)</f>
        <v>0</v>
      </c>
      <c r="BF358">
        <f>(AR358-AQ358)/(AR358-AJ358)</f>
        <v>0</v>
      </c>
      <c r="BG358">
        <f>(AK358-AR358)/(AK358-AJ358)</f>
        <v>0</v>
      </c>
      <c r="BH358">
        <f>(BD358*BB358/AQ358)</f>
        <v>0</v>
      </c>
      <c r="BI358">
        <f>(1-BH358)</f>
        <v>0</v>
      </c>
      <c r="BJ358">
        <f>$B$11*CH358+$C$11*CI358+$F$11*CJ358*(1-CM358)</f>
        <v>0</v>
      </c>
      <c r="BK358">
        <f>BJ358*BL358</f>
        <v>0</v>
      </c>
      <c r="BL358">
        <f>($B$11*$D$9+$C$11*$D$9+$F$11*((CW358+CO358)/MAX(CW358+CO358+CX358, 0.1)*$I$9+CX358/MAX(CW358+CO358+CX358, 0.1)*$J$9))/($B$11+$C$11+$F$11)</f>
        <v>0</v>
      </c>
      <c r="BM358">
        <f>($B$11*$K$9+$C$11*$K$9+$F$11*((CW358+CO358)/MAX(CW358+CO358+CX358, 0.1)*$P$9+CX358/MAX(CW358+CO358+CX358, 0.1)*$Q$9))/($B$11+$C$11+$F$11)</f>
        <v>0</v>
      </c>
      <c r="BN358">
        <v>6</v>
      </c>
      <c r="BO358">
        <v>0.5</v>
      </c>
      <c r="BP358" t="s">
        <v>272</v>
      </c>
      <c r="BQ358">
        <v>2</v>
      </c>
      <c r="BR358">
        <v>1604418910.6</v>
      </c>
      <c r="BS358">
        <v>1086.76</v>
      </c>
      <c r="BT358">
        <v>1143.39</v>
      </c>
      <c r="BU358">
        <v>21.6224</v>
      </c>
      <c r="BV358">
        <v>19.9584</v>
      </c>
      <c r="BW358">
        <v>1086.61</v>
      </c>
      <c r="BX358">
        <v>21.2959</v>
      </c>
      <c r="BY358">
        <v>500.024</v>
      </c>
      <c r="BZ358">
        <v>100.523</v>
      </c>
      <c r="CA358">
        <v>0.100054</v>
      </c>
      <c r="CB358">
        <v>25.1615</v>
      </c>
      <c r="CC358">
        <v>25.0028</v>
      </c>
      <c r="CD358">
        <v>999.9</v>
      </c>
      <c r="CE358">
        <v>0</v>
      </c>
      <c r="CF358">
        <v>0</v>
      </c>
      <c r="CG358">
        <v>9993.12</v>
      </c>
      <c r="CH358">
        <v>0</v>
      </c>
      <c r="CI358">
        <v>1.00795</v>
      </c>
      <c r="CJ358">
        <v>1200.08</v>
      </c>
      <c r="CK358">
        <v>0.967003</v>
      </c>
      <c r="CL358">
        <v>0.0329973</v>
      </c>
      <c r="CM358">
        <v>0</v>
      </c>
      <c r="CN358">
        <v>2.8629</v>
      </c>
      <c r="CO358">
        <v>0</v>
      </c>
      <c r="CP358">
        <v>10687.7</v>
      </c>
      <c r="CQ358">
        <v>11402.1</v>
      </c>
      <c r="CR358">
        <v>38</v>
      </c>
      <c r="CS358">
        <v>41.125</v>
      </c>
      <c r="CT358">
        <v>39.5</v>
      </c>
      <c r="CU358">
        <v>39.812</v>
      </c>
      <c r="CV358">
        <v>38.312</v>
      </c>
      <c r="CW358">
        <v>1160.48</v>
      </c>
      <c r="CX358">
        <v>39.6</v>
      </c>
      <c r="CY358">
        <v>0</v>
      </c>
      <c r="CZ358">
        <v>1604418910.7</v>
      </c>
      <c r="DA358">
        <v>0</v>
      </c>
      <c r="DB358">
        <v>2.57168</v>
      </c>
      <c r="DC358">
        <v>0.178553832512636</v>
      </c>
      <c r="DD358">
        <v>128.35384624736</v>
      </c>
      <c r="DE358">
        <v>10672.096</v>
      </c>
      <c r="DF358">
        <v>15</v>
      </c>
      <c r="DG358">
        <v>1604417947.1</v>
      </c>
      <c r="DH358" t="s">
        <v>273</v>
      </c>
      <c r="DI358">
        <v>1604417940.1</v>
      </c>
      <c r="DJ358">
        <v>1604417947.1</v>
      </c>
      <c r="DK358">
        <v>1</v>
      </c>
      <c r="DL358">
        <v>-0.134</v>
      </c>
      <c r="DM358">
        <v>0.013</v>
      </c>
      <c r="DN358">
        <v>0.037</v>
      </c>
      <c r="DO358">
        <v>0.31</v>
      </c>
      <c r="DP358">
        <v>420</v>
      </c>
      <c r="DQ358">
        <v>20</v>
      </c>
      <c r="DR358">
        <v>0.08</v>
      </c>
      <c r="DS358">
        <v>0.06</v>
      </c>
      <c r="DT358">
        <v>0</v>
      </c>
      <c r="DU358">
        <v>0</v>
      </c>
      <c r="DV358" t="s">
        <v>274</v>
      </c>
      <c r="DW358">
        <v>100</v>
      </c>
      <c r="DX358">
        <v>100</v>
      </c>
      <c r="DY358">
        <v>0.15</v>
      </c>
      <c r="DZ358">
        <v>0.3265</v>
      </c>
      <c r="EA358">
        <v>-0.278027610152098</v>
      </c>
      <c r="EB358">
        <v>0.00106189765250334</v>
      </c>
      <c r="EC358">
        <v>-8.23004791133579e-07</v>
      </c>
      <c r="ED358">
        <v>1.95222372915411e-10</v>
      </c>
      <c r="EE358">
        <v>0.0605696754882689</v>
      </c>
      <c r="EF358">
        <v>0.0242991256848972</v>
      </c>
      <c r="EG358">
        <v>-0.00102667963148939</v>
      </c>
      <c r="EH358">
        <v>2.21636158600722e-05</v>
      </c>
      <c r="EI358">
        <v>2</v>
      </c>
      <c r="EJ358">
        <v>2037</v>
      </c>
      <c r="EK358">
        <v>1</v>
      </c>
      <c r="EL358">
        <v>24</v>
      </c>
      <c r="EM358">
        <v>16.2</v>
      </c>
      <c r="EN358">
        <v>16.1</v>
      </c>
      <c r="EO358">
        <v>2</v>
      </c>
      <c r="EP358">
        <v>511.373</v>
      </c>
      <c r="EQ358">
        <v>528.955</v>
      </c>
      <c r="ER358">
        <v>22.7661</v>
      </c>
      <c r="ES358">
        <v>25.3555</v>
      </c>
      <c r="ET358">
        <v>30.0001</v>
      </c>
      <c r="EU358">
        <v>25.2466</v>
      </c>
      <c r="EV358">
        <v>25.2185</v>
      </c>
      <c r="EW358">
        <v>47.3135</v>
      </c>
      <c r="EX358">
        <v>26.5734</v>
      </c>
      <c r="EY358">
        <v>100</v>
      </c>
      <c r="EZ358">
        <v>22.7654</v>
      </c>
      <c r="FA358">
        <v>1153.03</v>
      </c>
      <c r="FB358">
        <v>20</v>
      </c>
      <c r="FC358">
        <v>102.332</v>
      </c>
      <c r="FD358">
        <v>102.111</v>
      </c>
    </row>
    <row r="359" spans="1:160">
      <c r="A359">
        <v>343</v>
      </c>
      <c r="B359">
        <v>1604418912.6</v>
      </c>
      <c r="C359">
        <v>683.5</v>
      </c>
      <c r="D359" t="s">
        <v>957</v>
      </c>
      <c r="E359" t="s">
        <v>958</v>
      </c>
      <c r="F359">
        <v>1604418912.6</v>
      </c>
      <c r="G359">
        <f>BY359*AE359*(BU359-BV359)/(100*BN359*(1000-AE359*BU359))</f>
        <v>0</v>
      </c>
      <c r="H359">
        <f>BY359*AE359*(BT359-BS359*(1000-AE359*BV359)/(1000-AE359*BU359))/(100*BN359)</f>
        <v>0</v>
      </c>
      <c r="I359">
        <f>BS359 - IF(AE359&gt;1, H359*BN359*100.0/(AG359*CG359), 0)</f>
        <v>0</v>
      </c>
      <c r="J359">
        <f>((P359-G359/2)*I359-H359)/(P359+G359/2)</f>
        <v>0</v>
      </c>
      <c r="K359">
        <f>J359*(BZ359+CA359)/1000.0</f>
        <v>0</v>
      </c>
      <c r="L359">
        <f>(BS359 - IF(AE359&gt;1, H359*BN359*100.0/(AG359*CG359), 0))*(BZ359+CA359)/1000.0</f>
        <v>0</v>
      </c>
      <c r="M359">
        <f>2.0/((1/O359-1/N359)+SIGN(O359)*SQRT((1/O359-1/N359)*(1/O359-1/N359) + 4*BO359/((BO359+1)*(BO359+1))*(2*1/O359*1/N359-1/N359*1/N359)))</f>
        <v>0</v>
      </c>
      <c r="N359">
        <f>IF(LEFT(BP359,1)&lt;&gt;"0",IF(LEFT(BP359,1)="1",3.0,BQ359),$D$5+$E$5*(CG359*BZ359/($K$5*1000))+$F$5*(CG359*BZ359/($K$5*1000))*MAX(MIN(BN359,$J$5),$I$5)*MAX(MIN(BN359,$J$5),$I$5)+$G$5*MAX(MIN(BN359,$J$5),$I$5)*(CG359*BZ359/($K$5*1000))+$H$5*(CG359*BZ359/($K$5*1000))*(CG359*BZ359/($K$5*1000)))</f>
        <v>0</v>
      </c>
      <c r="O359">
        <f>G359*(1000-(1000*0.61365*exp(17.502*S359/(240.97+S359))/(BZ359+CA359)+BU359)/2)/(1000*0.61365*exp(17.502*S359/(240.97+S359))/(BZ359+CA359)-BU359)</f>
        <v>0</v>
      </c>
      <c r="P359">
        <f>1/((BO359+1)/(M359/1.6)+1/(N359/1.37)) + BO359/((BO359+1)/(M359/1.6) + BO359/(N359/1.37))</f>
        <v>0</v>
      </c>
      <c r="Q359">
        <f>(BK359*BM359)</f>
        <v>0</v>
      </c>
      <c r="R359">
        <f>(CB359+(Q359+2*0.95*5.67E-8*(((CB359+$B$7)+273)^4-(CB359+273)^4)-44100*G359)/(1.84*29.3*N359+8*0.95*5.67E-8*(CB359+273)^3))</f>
        <v>0</v>
      </c>
      <c r="S359">
        <f>($C$7*CC359+$D$7*CD359+$E$7*R359)</f>
        <v>0</v>
      </c>
      <c r="T359">
        <f>0.61365*exp(17.502*S359/(240.97+S359))</f>
        <v>0</v>
      </c>
      <c r="U359">
        <f>(V359/W359*100)</f>
        <v>0</v>
      </c>
      <c r="V359">
        <f>BU359*(BZ359+CA359)/1000</f>
        <v>0</v>
      </c>
      <c r="W359">
        <f>0.61365*exp(17.502*CB359/(240.97+CB359))</f>
        <v>0</v>
      </c>
      <c r="X359">
        <f>(T359-BU359*(BZ359+CA359)/1000)</f>
        <v>0</v>
      </c>
      <c r="Y359">
        <f>(-G359*44100)</f>
        <v>0</v>
      </c>
      <c r="Z359">
        <f>2*29.3*N359*0.92*(CB359-S359)</f>
        <v>0</v>
      </c>
      <c r="AA359">
        <f>2*0.95*5.67E-8*(((CB359+$B$7)+273)^4-(S359+273)^4)</f>
        <v>0</v>
      </c>
      <c r="AB359">
        <f>Q359+AA359+Y359+Z359</f>
        <v>0</v>
      </c>
      <c r="AC359">
        <v>0</v>
      </c>
      <c r="AD359">
        <v>0</v>
      </c>
      <c r="AE359">
        <f>IF(AC359*$H$13&gt;=AG359,1.0,(AG359/(AG359-AC359*$H$13)))</f>
        <v>0</v>
      </c>
      <c r="AF359">
        <f>(AE359-1)*100</f>
        <v>0</v>
      </c>
      <c r="AG359">
        <f>MAX(0,($B$13+$C$13*CG359)/(1+$D$13*CG359)*BZ359/(CB359+273)*$E$13)</f>
        <v>0</v>
      </c>
      <c r="AH359" t="s">
        <v>271</v>
      </c>
      <c r="AI359" t="s">
        <v>271</v>
      </c>
      <c r="AJ359">
        <v>0</v>
      </c>
      <c r="AK359">
        <v>0</v>
      </c>
      <c r="AL359">
        <f>AK359-AJ359</f>
        <v>0</v>
      </c>
      <c r="AM359">
        <f>AL359/AK359</f>
        <v>0</v>
      </c>
      <c r="AN359">
        <v>0</v>
      </c>
      <c r="AO359" t="s">
        <v>271</v>
      </c>
      <c r="AP359" t="s">
        <v>271</v>
      </c>
      <c r="AQ359">
        <v>0</v>
      </c>
      <c r="AR359">
        <v>0</v>
      </c>
      <c r="AS359">
        <f>1-AQ359/AR359</f>
        <v>0</v>
      </c>
      <c r="AT359">
        <v>0.5</v>
      </c>
      <c r="AU359">
        <f>BK359</f>
        <v>0</v>
      </c>
      <c r="AV359">
        <f>H359</f>
        <v>0</v>
      </c>
      <c r="AW359">
        <f>AS359*AT359*AU359</f>
        <v>0</v>
      </c>
      <c r="AX359">
        <f>BC359/AR359</f>
        <v>0</v>
      </c>
      <c r="AY359">
        <f>(AV359-AN359)/AU359</f>
        <v>0</v>
      </c>
      <c r="AZ359">
        <f>(AK359-AR359)/AR359</f>
        <v>0</v>
      </c>
      <c r="BA359" t="s">
        <v>271</v>
      </c>
      <c r="BB359">
        <v>0</v>
      </c>
      <c r="BC359">
        <f>AR359-BB359</f>
        <v>0</v>
      </c>
      <c r="BD359">
        <f>(AR359-AQ359)/(AR359-BB359)</f>
        <v>0</v>
      </c>
      <c r="BE359">
        <f>(AK359-AR359)/(AK359-BB359)</f>
        <v>0</v>
      </c>
      <c r="BF359">
        <f>(AR359-AQ359)/(AR359-AJ359)</f>
        <v>0</v>
      </c>
      <c r="BG359">
        <f>(AK359-AR359)/(AK359-AJ359)</f>
        <v>0</v>
      </c>
      <c r="BH359">
        <f>(BD359*BB359/AQ359)</f>
        <v>0</v>
      </c>
      <c r="BI359">
        <f>(1-BH359)</f>
        <v>0</v>
      </c>
      <c r="BJ359">
        <f>$B$11*CH359+$C$11*CI359+$F$11*CJ359*(1-CM359)</f>
        <v>0</v>
      </c>
      <c r="BK359">
        <f>BJ359*BL359</f>
        <v>0</v>
      </c>
      <c r="BL359">
        <f>($B$11*$D$9+$C$11*$D$9+$F$11*((CW359+CO359)/MAX(CW359+CO359+CX359, 0.1)*$I$9+CX359/MAX(CW359+CO359+CX359, 0.1)*$J$9))/($B$11+$C$11+$F$11)</f>
        <v>0</v>
      </c>
      <c r="BM359">
        <f>($B$11*$K$9+$C$11*$K$9+$F$11*((CW359+CO359)/MAX(CW359+CO359+CX359, 0.1)*$P$9+CX359/MAX(CW359+CO359+CX359, 0.1)*$Q$9))/($B$11+$C$11+$F$11)</f>
        <v>0</v>
      </c>
      <c r="BN359">
        <v>6</v>
      </c>
      <c r="BO359">
        <v>0.5</v>
      </c>
      <c r="BP359" t="s">
        <v>272</v>
      </c>
      <c r="BQ359">
        <v>2</v>
      </c>
      <c r="BR359">
        <v>1604418912.6</v>
      </c>
      <c r="BS359">
        <v>1090.03</v>
      </c>
      <c r="BT359">
        <v>1146.66</v>
      </c>
      <c r="BU359">
        <v>21.6209</v>
      </c>
      <c r="BV359">
        <v>19.9577</v>
      </c>
      <c r="BW359">
        <v>1089.87</v>
      </c>
      <c r="BX359">
        <v>21.2945</v>
      </c>
      <c r="BY359">
        <v>499.946</v>
      </c>
      <c r="BZ359">
        <v>100.524</v>
      </c>
      <c r="CA359">
        <v>0.0996708</v>
      </c>
      <c r="CB359">
        <v>25.1616</v>
      </c>
      <c r="CC359">
        <v>24.9958</v>
      </c>
      <c r="CD359">
        <v>999.9</v>
      </c>
      <c r="CE359">
        <v>0</v>
      </c>
      <c r="CF359">
        <v>0</v>
      </c>
      <c r="CG359">
        <v>10026.9</v>
      </c>
      <c r="CH359">
        <v>0</v>
      </c>
      <c r="CI359">
        <v>1.00795</v>
      </c>
      <c r="CJ359">
        <v>1199.78</v>
      </c>
      <c r="CK359">
        <v>0.966994</v>
      </c>
      <c r="CL359">
        <v>0.0330056</v>
      </c>
      <c r="CM359">
        <v>0</v>
      </c>
      <c r="CN359">
        <v>2.7389</v>
      </c>
      <c r="CO359">
        <v>0</v>
      </c>
      <c r="CP359">
        <v>10688.3</v>
      </c>
      <c r="CQ359">
        <v>11399.3</v>
      </c>
      <c r="CR359">
        <v>38</v>
      </c>
      <c r="CS359">
        <v>41.125</v>
      </c>
      <c r="CT359">
        <v>39.437</v>
      </c>
      <c r="CU359">
        <v>39.812</v>
      </c>
      <c r="CV359">
        <v>38.312</v>
      </c>
      <c r="CW359">
        <v>1160.18</v>
      </c>
      <c r="CX359">
        <v>39.6</v>
      </c>
      <c r="CY359">
        <v>0</v>
      </c>
      <c r="CZ359">
        <v>1604418912.5</v>
      </c>
      <c r="DA359">
        <v>0</v>
      </c>
      <c r="DB359">
        <v>2.55915384615385</v>
      </c>
      <c r="DC359">
        <v>-0.3341812058441</v>
      </c>
      <c r="DD359">
        <v>128.37264948799</v>
      </c>
      <c r="DE359">
        <v>10675.1423076923</v>
      </c>
      <c r="DF359">
        <v>15</v>
      </c>
      <c r="DG359">
        <v>1604417947.1</v>
      </c>
      <c r="DH359" t="s">
        <v>273</v>
      </c>
      <c r="DI359">
        <v>1604417940.1</v>
      </c>
      <c r="DJ359">
        <v>1604417947.1</v>
      </c>
      <c r="DK359">
        <v>1</v>
      </c>
      <c r="DL359">
        <v>-0.134</v>
      </c>
      <c r="DM359">
        <v>0.013</v>
      </c>
      <c r="DN359">
        <v>0.037</v>
      </c>
      <c r="DO359">
        <v>0.31</v>
      </c>
      <c r="DP359">
        <v>420</v>
      </c>
      <c r="DQ359">
        <v>20</v>
      </c>
      <c r="DR359">
        <v>0.08</v>
      </c>
      <c r="DS359">
        <v>0.06</v>
      </c>
      <c r="DT359">
        <v>0</v>
      </c>
      <c r="DU359">
        <v>0</v>
      </c>
      <c r="DV359" t="s">
        <v>274</v>
      </c>
      <c r="DW359">
        <v>100</v>
      </c>
      <c r="DX359">
        <v>100</v>
      </c>
      <c r="DY359">
        <v>0.16</v>
      </c>
      <c r="DZ359">
        <v>0.3264</v>
      </c>
      <c r="EA359">
        <v>-0.278027610152098</v>
      </c>
      <c r="EB359">
        <v>0.00106189765250334</v>
      </c>
      <c r="EC359">
        <v>-8.23004791133579e-07</v>
      </c>
      <c r="ED359">
        <v>1.95222372915411e-10</v>
      </c>
      <c r="EE359">
        <v>0.0605696754882689</v>
      </c>
      <c r="EF359">
        <v>0.0242991256848972</v>
      </c>
      <c r="EG359">
        <v>-0.00102667963148939</v>
      </c>
      <c r="EH359">
        <v>2.21636158600722e-05</v>
      </c>
      <c r="EI359">
        <v>2</v>
      </c>
      <c r="EJ359">
        <v>2037</v>
      </c>
      <c r="EK359">
        <v>1</v>
      </c>
      <c r="EL359">
        <v>24</v>
      </c>
      <c r="EM359">
        <v>16.2</v>
      </c>
      <c r="EN359">
        <v>16.1</v>
      </c>
      <c r="EO359">
        <v>2</v>
      </c>
      <c r="EP359">
        <v>511.273</v>
      </c>
      <c r="EQ359">
        <v>528.955</v>
      </c>
      <c r="ER359">
        <v>22.7661</v>
      </c>
      <c r="ES359">
        <v>25.3565</v>
      </c>
      <c r="ET359">
        <v>30.0002</v>
      </c>
      <c r="EU359">
        <v>25.2466</v>
      </c>
      <c r="EV359">
        <v>25.2185</v>
      </c>
      <c r="EW359">
        <v>47.4532</v>
      </c>
      <c r="EX359">
        <v>26.5734</v>
      </c>
      <c r="EY359">
        <v>100</v>
      </c>
      <c r="EZ359">
        <v>22.7654</v>
      </c>
      <c r="FA359">
        <v>1158.05</v>
      </c>
      <c r="FB359">
        <v>20</v>
      </c>
      <c r="FC359">
        <v>102.333</v>
      </c>
      <c r="FD359">
        <v>102.11</v>
      </c>
    </row>
    <row r="360" spans="1:160">
      <c r="A360">
        <v>344</v>
      </c>
      <c r="B360">
        <v>1604418914.6</v>
      </c>
      <c r="C360">
        <v>685.5</v>
      </c>
      <c r="D360" t="s">
        <v>959</v>
      </c>
      <c r="E360" t="s">
        <v>960</v>
      </c>
      <c r="F360">
        <v>1604418914.6</v>
      </c>
      <c r="G360">
        <f>BY360*AE360*(BU360-BV360)/(100*BN360*(1000-AE360*BU360))</f>
        <v>0</v>
      </c>
      <c r="H360">
        <f>BY360*AE360*(BT360-BS360*(1000-AE360*BV360)/(1000-AE360*BU360))/(100*BN360)</f>
        <v>0</v>
      </c>
      <c r="I360">
        <f>BS360 - IF(AE360&gt;1, H360*BN360*100.0/(AG360*CG360), 0)</f>
        <v>0</v>
      </c>
      <c r="J360">
        <f>((P360-G360/2)*I360-H360)/(P360+G360/2)</f>
        <v>0</v>
      </c>
      <c r="K360">
        <f>J360*(BZ360+CA360)/1000.0</f>
        <v>0</v>
      </c>
      <c r="L360">
        <f>(BS360 - IF(AE360&gt;1, H360*BN360*100.0/(AG360*CG360), 0))*(BZ360+CA360)/1000.0</f>
        <v>0</v>
      </c>
      <c r="M360">
        <f>2.0/((1/O360-1/N360)+SIGN(O360)*SQRT((1/O360-1/N360)*(1/O360-1/N360) + 4*BO360/((BO360+1)*(BO360+1))*(2*1/O360*1/N360-1/N360*1/N360)))</f>
        <v>0</v>
      </c>
      <c r="N360">
        <f>IF(LEFT(BP360,1)&lt;&gt;"0",IF(LEFT(BP360,1)="1",3.0,BQ360),$D$5+$E$5*(CG360*BZ360/($K$5*1000))+$F$5*(CG360*BZ360/($K$5*1000))*MAX(MIN(BN360,$J$5),$I$5)*MAX(MIN(BN360,$J$5),$I$5)+$G$5*MAX(MIN(BN360,$J$5),$I$5)*(CG360*BZ360/($K$5*1000))+$H$5*(CG360*BZ360/($K$5*1000))*(CG360*BZ360/($K$5*1000)))</f>
        <v>0</v>
      </c>
      <c r="O360">
        <f>G360*(1000-(1000*0.61365*exp(17.502*S360/(240.97+S360))/(BZ360+CA360)+BU360)/2)/(1000*0.61365*exp(17.502*S360/(240.97+S360))/(BZ360+CA360)-BU360)</f>
        <v>0</v>
      </c>
      <c r="P360">
        <f>1/((BO360+1)/(M360/1.6)+1/(N360/1.37)) + BO360/((BO360+1)/(M360/1.6) + BO360/(N360/1.37))</f>
        <v>0</v>
      </c>
      <c r="Q360">
        <f>(BK360*BM360)</f>
        <v>0</v>
      </c>
      <c r="R360">
        <f>(CB360+(Q360+2*0.95*5.67E-8*(((CB360+$B$7)+273)^4-(CB360+273)^4)-44100*G360)/(1.84*29.3*N360+8*0.95*5.67E-8*(CB360+273)^3))</f>
        <v>0</v>
      </c>
      <c r="S360">
        <f>($C$7*CC360+$D$7*CD360+$E$7*R360)</f>
        <v>0</v>
      </c>
      <c r="T360">
        <f>0.61365*exp(17.502*S360/(240.97+S360))</f>
        <v>0</v>
      </c>
      <c r="U360">
        <f>(V360/W360*100)</f>
        <v>0</v>
      </c>
      <c r="V360">
        <f>BU360*(BZ360+CA360)/1000</f>
        <v>0</v>
      </c>
      <c r="W360">
        <f>0.61365*exp(17.502*CB360/(240.97+CB360))</f>
        <v>0</v>
      </c>
      <c r="X360">
        <f>(T360-BU360*(BZ360+CA360)/1000)</f>
        <v>0</v>
      </c>
      <c r="Y360">
        <f>(-G360*44100)</f>
        <v>0</v>
      </c>
      <c r="Z360">
        <f>2*29.3*N360*0.92*(CB360-S360)</f>
        <v>0</v>
      </c>
      <c r="AA360">
        <f>2*0.95*5.67E-8*(((CB360+$B$7)+273)^4-(S360+273)^4)</f>
        <v>0</v>
      </c>
      <c r="AB360">
        <f>Q360+AA360+Y360+Z360</f>
        <v>0</v>
      </c>
      <c r="AC360">
        <v>0</v>
      </c>
      <c r="AD360">
        <v>0</v>
      </c>
      <c r="AE360">
        <f>IF(AC360*$H$13&gt;=AG360,1.0,(AG360/(AG360-AC360*$H$13)))</f>
        <v>0</v>
      </c>
      <c r="AF360">
        <f>(AE360-1)*100</f>
        <v>0</v>
      </c>
      <c r="AG360">
        <f>MAX(0,($B$13+$C$13*CG360)/(1+$D$13*CG360)*BZ360/(CB360+273)*$E$13)</f>
        <v>0</v>
      </c>
      <c r="AH360" t="s">
        <v>271</v>
      </c>
      <c r="AI360" t="s">
        <v>271</v>
      </c>
      <c r="AJ360">
        <v>0</v>
      </c>
      <c r="AK360">
        <v>0</v>
      </c>
      <c r="AL360">
        <f>AK360-AJ360</f>
        <v>0</v>
      </c>
      <c r="AM360">
        <f>AL360/AK360</f>
        <v>0</v>
      </c>
      <c r="AN360">
        <v>0</v>
      </c>
      <c r="AO360" t="s">
        <v>271</v>
      </c>
      <c r="AP360" t="s">
        <v>271</v>
      </c>
      <c r="AQ360">
        <v>0</v>
      </c>
      <c r="AR360">
        <v>0</v>
      </c>
      <c r="AS360">
        <f>1-AQ360/AR360</f>
        <v>0</v>
      </c>
      <c r="AT360">
        <v>0.5</v>
      </c>
      <c r="AU360">
        <f>BK360</f>
        <v>0</v>
      </c>
      <c r="AV360">
        <f>H360</f>
        <v>0</v>
      </c>
      <c r="AW360">
        <f>AS360*AT360*AU360</f>
        <v>0</v>
      </c>
      <c r="AX360">
        <f>BC360/AR360</f>
        <v>0</v>
      </c>
      <c r="AY360">
        <f>(AV360-AN360)/AU360</f>
        <v>0</v>
      </c>
      <c r="AZ360">
        <f>(AK360-AR360)/AR360</f>
        <v>0</v>
      </c>
      <c r="BA360" t="s">
        <v>271</v>
      </c>
      <c r="BB360">
        <v>0</v>
      </c>
      <c r="BC360">
        <f>AR360-BB360</f>
        <v>0</v>
      </c>
      <c r="BD360">
        <f>(AR360-AQ360)/(AR360-BB360)</f>
        <v>0</v>
      </c>
      <c r="BE360">
        <f>(AK360-AR360)/(AK360-BB360)</f>
        <v>0</v>
      </c>
      <c r="BF360">
        <f>(AR360-AQ360)/(AR360-AJ360)</f>
        <v>0</v>
      </c>
      <c r="BG360">
        <f>(AK360-AR360)/(AK360-AJ360)</f>
        <v>0</v>
      </c>
      <c r="BH360">
        <f>(BD360*BB360/AQ360)</f>
        <v>0</v>
      </c>
      <c r="BI360">
        <f>(1-BH360)</f>
        <v>0</v>
      </c>
      <c r="BJ360">
        <f>$B$11*CH360+$C$11*CI360+$F$11*CJ360*(1-CM360)</f>
        <v>0</v>
      </c>
      <c r="BK360">
        <f>BJ360*BL360</f>
        <v>0</v>
      </c>
      <c r="BL360">
        <f>($B$11*$D$9+$C$11*$D$9+$F$11*((CW360+CO360)/MAX(CW360+CO360+CX360, 0.1)*$I$9+CX360/MAX(CW360+CO360+CX360, 0.1)*$J$9))/($B$11+$C$11+$F$11)</f>
        <v>0</v>
      </c>
      <c r="BM360">
        <f>($B$11*$K$9+$C$11*$K$9+$F$11*((CW360+CO360)/MAX(CW360+CO360+CX360, 0.1)*$P$9+CX360/MAX(CW360+CO360+CX360, 0.1)*$Q$9))/($B$11+$C$11+$F$11)</f>
        <v>0</v>
      </c>
      <c r="BN360">
        <v>6</v>
      </c>
      <c r="BO360">
        <v>0.5</v>
      </c>
      <c r="BP360" t="s">
        <v>272</v>
      </c>
      <c r="BQ360">
        <v>2</v>
      </c>
      <c r="BR360">
        <v>1604418914.6</v>
      </c>
      <c r="BS360">
        <v>1093.3</v>
      </c>
      <c r="BT360">
        <v>1149.77</v>
      </c>
      <c r="BU360">
        <v>21.6199</v>
      </c>
      <c r="BV360">
        <v>19.9569</v>
      </c>
      <c r="BW360">
        <v>1093.15</v>
      </c>
      <c r="BX360">
        <v>21.2935</v>
      </c>
      <c r="BY360">
        <v>500.072</v>
      </c>
      <c r="BZ360">
        <v>100.524</v>
      </c>
      <c r="CA360">
        <v>0.1003</v>
      </c>
      <c r="CB360">
        <v>25.1606</v>
      </c>
      <c r="CC360">
        <v>25.0013</v>
      </c>
      <c r="CD360">
        <v>999.9</v>
      </c>
      <c r="CE360">
        <v>0</v>
      </c>
      <c r="CF360">
        <v>0</v>
      </c>
      <c r="CG360">
        <v>10008.1</v>
      </c>
      <c r="CH360">
        <v>0</v>
      </c>
      <c r="CI360">
        <v>1.01775</v>
      </c>
      <c r="CJ360">
        <v>1200.09</v>
      </c>
      <c r="CK360">
        <v>0.967003</v>
      </c>
      <c r="CL360">
        <v>0.0329973</v>
      </c>
      <c r="CM360">
        <v>0</v>
      </c>
      <c r="CN360">
        <v>2.6525</v>
      </c>
      <c r="CO360">
        <v>0</v>
      </c>
      <c r="CP360">
        <v>10695.7</v>
      </c>
      <c r="CQ360">
        <v>11402.2</v>
      </c>
      <c r="CR360">
        <v>38</v>
      </c>
      <c r="CS360">
        <v>41.125</v>
      </c>
      <c r="CT360">
        <v>39.437</v>
      </c>
      <c r="CU360">
        <v>39.812</v>
      </c>
      <c r="CV360">
        <v>38.312</v>
      </c>
      <c r="CW360">
        <v>1160.49</v>
      </c>
      <c r="CX360">
        <v>39.6</v>
      </c>
      <c r="CY360">
        <v>0</v>
      </c>
      <c r="CZ360">
        <v>1604418914.3</v>
      </c>
      <c r="DA360">
        <v>0</v>
      </c>
      <c r="DB360">
        <v>2.548304</v>
      </c>
      <c r="DC360">
        <v>-0.00819231029837779</v>
      </c>
      <c r="DD360">
        <v>126.546154176697</v>
      </c>
      <c r="DE360">
        <v>10679.56</v>
      </c>
      <c r="DF360">
        <v>15</v>
      </c>
      <c r="DG360">
        <v>1604417947.1</v>
      </c>
      <c r="DH360" t="s">
        <v>273</v>
      </c>
      <c r="DI360">
        <v>1604417940.1</v>
      </c>
      <c r="DJ360">
        <v>1604417947.1</v>
      </c>
      <c r="DK360">
        <v>1</v>
      </c>
      <c r="DL360">
        <v>-0.134</v>
      </c>
      <c r="DM360">
        <v>0.013</v>
      </c>
      <c r="DN360">
        <v>0.037</v>
      </c>
      <c r="DO360">
        <v>0.31</v>
      </c>
      <c r="DP360">
        <v>420</v>
      </c>
      <c r="DQ360">
        <v>20</v>
      </c>
      <c r="DR360">
        <v>0.08</v>
      </c>
      <c r="DS360">
        <v>0.06</v>
      </c>
      <c r="DT360">
        <v>0</v>
      </c>
      <c r="DU360">
        <v>0</v>
      </c>
      <c r="DV360" t="s">
        <v>274</v>
      </c>
      <c r="DW360">
        <v>100</v>
      </c>
      <c r="DX360">
        <v>100</v>
      </c>
      <c r="DY360">
        <v>0.15</v>
      </c>
      <c r="DZ360">
        <v>0.3264</v>
      </c>
      <c r="EA360">
        <v>-0.278027610152098</v>
      </c>
      <c r="EB360">
        <v>0.00106189765250334</v>
      </c>
      <c r="EC360">
        <v>-8.23004791133579e-07</v>
      </c>
      <c r="ED360">
        <v>1.95222372915411e-10</v>
      </c>
      <c r="EE360">
        <v>0.0605696754882689</v>
      </c>
      <c r="EF360">
        <v>0.0242991256848972</v>
      </c>
      <c r="EG360">
        <v>-0.00102667963148939</v>
      </c>
      <c r="EH360">
        <v>2.21636158600722e-05</v>
      </c>
      <c r="EI360">
        <v>2</v>
      </c>
      <c r="EJ360">
        <v>2037</v>
      </c>
      <c r="EK360">
        <v>1</v>
      </c>
      <c r="EL360">
        <v>24</v>
      </c>
      <c r="EM360">
        <v>16.2</v>
      </c>
      <c r="EN360">
        <v>16.1</v>
      </c>
      <c r="EO360">
        <v>2</v>
      </c>
      <c r="EP360">
        <v>511.601</v>
      </c>
      <c r="EQ360">
        <v>528.821</v>
      </c>
      <c r="ER360">
        <v>22.7657</v>
      </c>
      <c r="ES360">
        <v>25.3576</v>
      </c>
      <c r="ET360">
        <v>30.0001</v>
      </c>
      <c r="EU360">
        <v>25.2466</v>
      </c>
      <c r="EV360">
        <v>25.2185</v>
      </c>
      <c r="EW360">
        <v>47.5384</v>
      </c>
      <c r="EX360">
        <v>26.5734</v>
      </c>
      <c r="EY360">
        <v>100</v>
      </c>
      <c r="EZ360">
        <v>22.7645</v>
      </c>
      <c r="FA360">
        <v>1158.05</v>
      </c>
      <c r="FB360">
        <v>20</v>
      </c>
      <c r="FC360">
        <v>102.334</v>
      </c>
      <c r="FD360">
        <v>102.109</v>
      </c>
    </row>
    <row r="361" spans="1:160">
      <c r="A361">
        <v>345</v>
      </c>
      <c r="B361">
        <v>1604418916.6</v>
      </c>
      <c r="C361">
        <v>687.5</v>
      </c>
      <c r="D361" t="s">
        <v>961</v>
      </c>
      <c r="E361" t="s">
        <v>962</v>
      </c>
      <c r="F361">
        <v>1604418916.6</v>
      </c>
      <c r="G361">
        <f>BY361*AE361*(BU361-BV361)/(100*BN361*(1000-AE361*BU361))</f>
        <v>0</v>
      </c>
      <c r="H361">
        <f>BY361*AE361*(BT361-BS361*(1000-AE361*BV361)/(1000-AE361*BU361))/(100*BN361)</f>
        <v>0</v>
      </c>
      <c r="I361">
        <f>BS361 - IF(AE361&gt;1, H361*BN361*100.0/(AG361*CG361), 0)</f>
        <v>0</v>
      </c>
      <c r="J361">
        <f>((P361-G361/2)*I361-H361)/(P361+G361/2)</f>
        <v>0</v>
      </c>
      <c r="K361">
        <f>J361*(BZ361+CA361)/1000.0</f>
        <v>0</v>
      </c>
      <c r="L361">
        <f>(BS361 - IF(AE361&gt;1, H361*BN361*100.0/(AG361*CG361), 0))*(BZ361+CA361)/1000.0</f>
        <v>0</v>
      </c>
      <c r="M361">
        <f>2.0/((1/O361-1/N361)+SIGN(O361)*SQRT((1/O361-1/N361)*(1/O361-1/N361) + 4*BO361/((BO361+1)*(BO361+1))*(2*1/O361*1/N361-1/N361*1/N361)))</f>
        <v>0</v>
      </c>
      <c r="N361">
        <f>IF(LEFT(BP361,1)&lt;&gt;"0",IF(LEFT(BP361,1)="1",3.0,BQ361),$D$5+$E$5*(CG361*BZ361/($K$5*1000))+$F$5*(CG361*BZ361/($K$5*1000))*MAX(MIN(BN361,$J$5),$I$5)*MAX(MIN(BN361,$J$5),$I$5)+$G$5*MAX(MIN(BN361,$J$5),$I$5)*(CG361*BZ361/($K$5*1000))+$H$5*(CG361*BZ361/($K$5*1000))*(CG361*BZ361/($K$5*1000)))</f>
        <v>0</v>
      </c>
      <c r="O361">
        <f>G361*(1000-(1000*0.61365*exp(17.502*S361/(240.97+S361))/(BZ361+CA361)+BU361)/2)/(1000*0.61365*exp(17.502*S361/(240.97+S361))/(BZ361+CA361)-BU361)</f>
        <v>0</v>
      </c>
      <c r="P361">
        <f>1/((BO361+1)/(M361/1.6)+1/(N361/1.37)) + BO361/((BO361+1)/(M361/1.6) + BO361/(N361/1.37))</f>
        <v>0</v>
      </c>
      <c r="Q361">
        <f>(BK361*BM361)</f>
        <v>0</v>
      </c>
      <c r="R361">
        <f>(CB361+(Q361+2*0.95*5.67E-8*(((CB361+$B$7)+273)^4-(CB361+273)^4)-44100*G361)/(1.84*29.3*N361+8*0.95*5.67E-8*(CB361+273)^3))</f>
        <v>0</v>
      </c>
      <c r="S361">
        <f>($C$7*CC361+$D$7*CD361+$E$7*R361)</f>
        <v>0</v>
      </c>
      <c r="T361">
        <f>0.61365*exp(17.502*S361/(240.97+S361))</f>
        <v>0</v>
      </c>
      <c r="U361">
        <f>(V361/W361*100)</f>
        <v>0</v>
      </c>
      <c r="V361">
        <f>BU361*(BZ361+CA361)/1000</f>
        <v>0</v>
      </c>
      <c r="W361">
        <f>0.61365*exp(17.502*CB361/(240.97+CB361))</f>
        <v>0</v>
      </c>
      <c r="X361">
        <f>(T361-BU361*(BZ361+CA361)/1000)</f>
        <v>0</v>
      </c>
      <c r="Y361">
        <f>(-G361*44100)</f>
        <v>0</v>
      </c>
      <c r="Z361">
        <f>2*29.3*N361*0.92*(CB361-S361)</f>
        <v>0</v>
      </c>
      <c r="AA361">
        <f>2*0.95*5.67E-8*(((CB361+$B$7)+273)^4-(S361+273)^4)</f>
        <v>0</v>
      </c>
      <c r="AB361">
        <f>Q361+AA361+Y361+Z361</f>
        <v>0</v>
      </c>
      <c r="AC361">
        <v>0</v>
      </c>
      <c r="AD361">
        <v>0</v>
      </c>
      <c r="AE361">
        <f>IF(AC361*$H$13&gt;=AG361,1.0,(AG361/(AG361-AC361*$H$13)))</f>
        <v>0</v>
      </c>
      <c r="AF361">
        <f>(AE361-1)*100</f>
        <v>0</v>
      </c>
      <c r="AG361">
        <f>MAX(0,($B$13+$C$13*CG361)/(1+$D$13*CG361)*BZ361/(CB361+273)*$E$13)</f>
        <v>0</v>
      </c>
      <c r="AH361" t="s">
        <v>271</v>
      </c>
      <c r="AI361" t="s">
        <v>271</v>
      </c>
      <c r="AJ361">
        <v>0</v>
      </c>
      <c r="AK361">
        <v>0</v>
      </c>
      <c r="AL361">
        <f>AK361-AJ361</f>
        <v>0</v>
      </c>
      <c r="AM361">
        <f>AL361/AK361</f>
        <v>0</v>
      </c>
      <c r="AN361">
        <v>0</v>
      </c>
      <c r="AO361" t="s">
        <v>271</v>
      </c>
      <c r="AP361" t="s">
        <v>271</v>
      </c>
      <c r="AQ361">
        <v>0</v>
      </c>
      <c r="AR361">
        <v>0</v>
      </c>
      <c r="AS361">
        <f>1-AQ361/AR361</f>
        <v>0</v>
      </c>
      <c r="AT361">
        <v>0.5</v>
      </c>
      <c r="AU361">
        <f>BK361</f>
        <v>0</v>
      </c>
      <c r="AV361">
        <f>H361</f>
        <v>0</v>
      </c>
      <c r="AW361">
        <f>AS361*AT361*AU361</f>
        <v>0</v>
      </c>
      <c r="AX361">
        <f>BC361/AR361</f>
        <v>0</v>
      </c>
      <c r="AY361">
        <f>(AV361-AN361)/AU361</f>
        <v>0</v>
      </c>
      <c r="AZ361">
        <f>(AK361-AR361)/AR361</f>
        <v>0</v>
      </c>
      <c r="BA361" t="s">
        <v>271</v>
      </c>
      <c r="BB361">
        <v>0</v>
      </c>
      <c r="BC361">
        <f>AR361-BB361</f>
        <v>0</v>
      </c>
      <c r="BD361">
        <f>(AR361-AQ361)/(AR361-BB361)</f>
        <v>0</v>
      </c>
      <c r="BE361">
        <f>(AK361-AR361)/(AK361-BB361)</f>
        <v>0</v>
      </c>
      <c r="BF361">
        <f>(AR361-AQ361)/(AR361-AJ361)</f>
        <v>0</v>
      </c>
      <c r="BG361">
        <f>(AK361-AR361)/(AK361-AJ361)</f>
        <v>0</v>
      </c>
      <c r="BH361">
        <f>(BD361*BB361/AQ361)</f>
        <v>0</v>
      </c>
      <c r="BI361">
        <f>(1-BH361)</f>
        <v>0</v>
      </c>
      <c r="BJ361">
        <f>$B$11*CH361+$C$11*CI361+$F$11*CJ361*(1-CM361)</f>
        <v>0</v>
      </c>
      <c r="BK361">
        <f>BJ361*BL361</f>
        <v>0</v>
      </c>
      <c r="BL361">
        <f>($B$11*$D$9+$C$11*$D$9+$F$11*((CW361+CO361)/MAX(CW361+CO361+CX361, 0.1)*$I$9+CX361/MAX(CW361+CO361+CX361, 0.1)*$J$9))/($B$11+$C$11+$F$11)</f>
        <v>0</v>
      </c>
      <c r="BM361">
        <f>($B$11*$K$9+$C$11*$K$9+$F$11*((CW361+CO361)/MAX(CW361+CO361+CX361, 0.1)*$P$9+CX361/MAX(CW361+CO361+CX361, 0.1)*$Q$9))/($B$11+$C$11+$F$11)</f>
        <v>0</v>
      </c>
      <c r="BN361">
        <v>6</v>
      </c>
      <c r="BO361">
        <v>0.5</v>
      </c>
      <c r="BP361" t="s">
        <v>272</v>
      </c>
      <c r="BQ361">
        <v>2</v>
      </c>
      <c r="BR361">
        <v>1604418916.6</v>
      </c>
      <c r="BS361">
        <v>1096.55</v>
      </c>
      <c r="BT361">
        <v>1153.35</v>
      </c>
      <c r="BU361">
        <v>21.6183</v>
      </c>
      <c r="BV361">
        <v>19.9568</v>
      </c>
      <c r="BW361">
        <v>1096.39</v>
      </c>
      <c r="BX361">
        <v>21.2919</v>
      </c>
      <c r="BY361">
        <v>500.043</v>
      </c>
      <c r="BZ361">
        <v>100.523</v>
      </c>
      <c r="CA361">
        <v>0.100158</v>
      </c>
      <c r="CB361">
        <v>25.1625</v>
      </c>
      <c r="CC361">
        <v>25.0103</v>
      </c>
      <c r="CD361">
        <v>999.9</v>
      </c>
      <c r="CE361">
        <v>0</v>
      </c>
      <c r="CF361">
        <v>0</v>
      </c>
      <c r="CG361">
        <v>9999.38</v>
      </c>
      <c r="CH361">
        <v>0</v>
      </c>
      <c r="CI361">
        <v>1.04575</v>
      </c>
      <c r="CJ361">
        <v>1200.09</v>
      </c>
      <c r="CK361">
        <v>0.967003</v>
      </c>
      <c r="CL361">
        <v>0.0329973</v>
      </c>
      <c r="CM361">
        <v>0</v>
      </c>
      <c r="CN361">
        <v>2.5388</v>
      </c>
      <c r="CO361">
        <v>0</v>
      </c>
      <c r="CP361">
        <v>10699.9</v>
      </c>
      <c r="CQ361">
        <v>11402.3</v>
      </c>
      <c r="CR361">
        <v>38</v>
      </c>
      <c r="CS361">
        <v>41.125</v>
      </c>
      <c r="CT361">
        <v>39.437</v>
      </c>
      <c r="CU361">
        <v>39.812</v>
      </c>
      <c r="CV361">
        <v>38.312</v>
      </c>
      <c r="CW361">
        <v>1160.49</v>
      </c>
      <c r="CX361">
        <v>39.6</v>
      </c>
      <c r="CY361">
        <v>0</v>
      </c>
      <c r="CZ361">
        <v>1604418916.7</v>
      </c>
      <c r="DA361">
        <v>0</v>
      </c>
      <c r="DB361">
        <v>2.559616</v>
      </c>
      <c r="DC361">
        <v>0.767715380231532</v>
      </c>
      <c r="DD361">
        <v>121.746153984302</v>
      </c>
      <c r="DE361">
        <v>10684.688</v>
      </c>
      <c r="DF361">
        <v>15</v>
      </c>
      <c r="DG361">
        <v>1604417947.1</v>
      </c>
      <c r="DH361" t="s">
        <v>273</v>
      </c>
      <c r="DI361">
        <v>1604417940.1</v>
      </c>
      <c r="DJ361">
        <v>1604417947.1</v>
      </c>
      <c r="DK361">
        <v>1</v>
      </c>
      <c r="DL361">
        <v>-0.134</v>
      </c>
      <c r="DM361">
        <v>0.013</v>
      </c>
      <c r="DN361">
        <v>0.037</v>
      </c>
      <c r="DO361">
        <v>0.31</v>
      </c>
      <c r="DP361">
        <v>420</v>
      </c>
      <c r="DQ361">
        <v>20</v>
      </c>
      <c r="DR361">
        <v>0.08</v>
      </c>
      <c r="DS361">
        <v>0.06</v>
      </c>
      <c r="DT361">
        <v>0</v>
      </c>
      <c r="DU361">
        <v>0</v>
      </c>
      <c r="DV361" t="s">
        <v>274</v>
      </c>
      <c r="DW361">
        <v>100</v>
      </c>
      <c r="DX361">
        <v>100</v>
      </c>
      <c r="DY361">
        <v>0.16</v>
      </c>
      <c r="DZ361">
        <v>0.3264</v>
      </c>
      <c r="EA361">
        <v>-0.278027610152098</v>
      </c>
      <c r="EB361">
        <v>0.00106189765250334</v>
      </c>
      <c r="EC361">
        <v>-8.23004791133579e-07</v>
      </c>
      <c r="ED361">
        <v>1.95222372915411e-10</v>
      </c>
      <c r="EE361">
        <v>0.0605696754882689</v>
      </c>
      <c r="EF361">
        <v>0.0242991256848972</v>
      </c>
      <c r="EG361">
        <v>-0.00102667963148939</v>
      </c>
      <c r="EH361">
        <v>2.21636158600722e-05</v>
      </c>
      <c r="EI361">
        <v>2</v>
      </c>
      <c r="EJ361">
        <v>2037</v>
      </c>
      <c r="EK361">
        <v>1</v>
      </c>
      <c r="EL361">
        <v>24</v>
      </c>
      <c r="EM361">
        <v>16.3</v>
      </c>
      <c r="EN361">
        <v>16.2</v>
      </c>
      <c r="EO361">
        <v>2</v>
      </c>
      <c r="EP361">
        <v>511.587</v>
      </c>
      <c r="EQ361">
        <v>528.898</v>
      </c>
      <c r="ER361">
        <v>22.7657</v>
      </c>
      <c r="ES361">
        <v>25.3576</v>
      </c>
      <c r="ET361">
        <v>30.0001</v>
      </c>
      <c r="EU361">
        <v>25.2466</v>
      </c>
      <c r="EV361">
        <v>25.2185</v>
      </c>
      <c r="EW361">
        <v>47.6597</v>
      </c>
      <c r="EX361">
        <v>26.5734</v>
      </c>
      <c r="EY361">
        <v>100</v>
      </c>
      <c r="EZ361">
        <v>22.7645</v>
      </c>
      <c r="FA361">
        <v>1163.08</v>
      </c>
      <c r="FB361">
        <v>20</v>
      </c>
      <c r="FC361">
        <v>102.334</v>
      </c>
      <c r="FD361">
        <v>102.108</v>
      </c>
    </row>
    <row r="362" spans="1:160">
      <c r="A362">
        <v>346</v>
      </c>
      <c r="B362">
        <v>1604418918.1</v>
      </c>
      <c r="C362">
        <v>689</v>
      </c>
      <c r="D362" t="s">
        <v>963</v>
      </c>
      <c r="E362" t="s">
        <v>964</v>
      </c>
      <c r="F362">
        <v>1604418918.1</v>
      </c>
      <c r="G362">
        <f>BY362*AE362*(BU362-BV362)/(100*BN362*(1000-AE362*BU362))</f>
        <v>0</v>
      </c>
      <c r="H362">
        <f>BY362*AE362*(BT362-BS362*(1000-AE362*BV362)/(1000-AE362*BU362))/(100*BN362)</f>
        <v>0</v>
      </c>
      <c r="I362">
        <f>BS362 - IF(AE362&gt;1, H362*BN362*100.0/(AG362*CG362), 0)</f>
        <v>0</v>
      </c>
      <c r="J362">
        <f>((P362-G362/2)*I362-H362)/(P362+G362/2)</f>
        <v>0</v>
      </c>
      <c r="K362">
        <f>J362*(BZ362+CA362)/1000.0</f>
        <v>0</v>
      </c>
      <c r="L362">
        <f>(BS362 - IF(AE362&gt;1, H362*BN362*100.0/(AG362*CG362), 0))*(BZ362+CA362)/1000.0</f>
        <v>0</v>
      </c>
      <c r="M362">
        <f>2.0/((1/O362-1/N362)+SIGN(O362)*SQRT((1/O362-1/N362)*(1/O362-1/N362) + 4*BO362/((BO362+1)*(BO362+1))*(2*1/O362*1/N362-1/N362*1/N362)))</f>
        <v>0</v>
      </c>
      <c r="N362">
        <f>IF(LEFT(BP362,1)&lt;&gt;"0",IF(LEFT(BP362,1)="1",3.0,BQ362),$D$5+$E$5*(CG362*BZ362/($K$5*1000))+$F$5*(CG362*BZ362/($K$5*1000))*MAX(MIN(BN362,$J$5),$I$5)*MAX(MIN(BN362,$J$5),$I$5)+$G$5*MAX(MIN(BN362,$J$5),$I$5)*(CG362*BZ362/($K$5*1000))+$H$5*(CG362*BZ362/($K$5*1000))*(CG362*BZ362/($K$5*1000)))</f>
        <v>0</v>
      </c>
      <c r="O362">
        <f>G362*(1000-(1000*0.61365*exp(17.502*S362/(240.97+S362))/(BZ362+CA362)+BU362)/2)/(1000*0.61365*exp(17.502*S362/(240.97+S362))/(BZ362+CA362)-BU362)</f>
        <v>0</v>
      </c>
      <c r="P362">
        <f>1/((BO362+1)/(M362/1.6)+1/(N362/1.37)) + BO362/((BO362+1)/(M362/1.6) + BO362/(N362/1.37))</f>
        <v>0</v>
      </c>
      <c r="Q362">
        <f>(BK362*BM362)</f>
        <v>0</v>
      </c>
      <c r="R362">
        <f>(CB362+(Q362+2*0.95*5.67E-8*(((CB362+$B$7)+273)^4-(CB362+273)^4)-44100*G362)/(1.84*29.3*N362+8*0.95*5.67E-8*(CB362+273)^3))</f>
        <v>0</v>
      </c>
      <c r="S362">
        <f>($C$7*CC362+$D$7*CD362+$E$7*R362)</f>
        <v>0</v>
      </c>
      <c r="T362">
        <f>0.61365*exp(17.502*S362/(240.97+S362))</f>
        <v>0</v>
      </c>
      <c r="U362">
        <f>(V362/W362*100)</f>
        <v>0</v>
      </c>
      <c r="V362">
        <f>BU362*(BZ362+CA362)/1000</f>
        <v>0</v>
      </c>
      <c r="W362">
        <f>0.61365*exp(17.502*CB362/(240.97+CB362))</f>
        <v>0</v>
      </c>
      <c r="X362">
        <f>(T362-BU362*(BZ362+CA362)/1000)</f>
        <v>0</v>
      </c>
      <c r="Y362">
        <f>(-G362*44100)</f>
        <v>0</v>
      </c>
      <c r="Z362">
        <f>2*29.3*N362*0.92*(CB362-S362)</f>
        <v>0</v>
      </c>
      <c r="AA362">
        <f>2*0.95*5.67E-8*(((CB362+$B$7)+273)^4-(S362+273)^4)</f>
        <v>0</v>
      </c>
      <c r="AB362">
        <f>Q362+AA362+Y362+Z362</f>
        <v>0</v>
      </c>
      <c r="AC362">
        <v>0</v>
      </c>
      <c r="AD362">
        <v>0</v>
      </c>
      <c r="AE362">
        <f>IF(AC362*$H$13&gt;=AG362,1.0,(AG362/(AG362-AC362*$H$13)))</f>
        <v>0</v>
      </c>
      <c r="AF362">
        <f>(AE362-1)*100</f>
        <v>0</v>
      </c>
      <c r="AG362">
        <f>MAX(0,($B$13+$C$13*CG362)/(1+$D$13*CG362)*BZ362/(CB362+273)*$E$13)</f>
        <v>0</v>
      </c>
      <c r="AH362" t="s">
        <v>271</v>
      </c>
      <c r="AI362" t="s">
        <v>271</v>
      </c>
      <c r="AJ362">
        <v>0</v>
      </c>
      <c r="AK362">
        <v>0</v>
      </c>
      <c r="AL362">
        <f>AK362-AJ362</f>
        <v>0</v>
      </c>
      <c r="AM362">
        <f>AL362/AK362</f>
        <v>0</v>
      </c>
      <c r="AN362">
        <v>0</v>
      </c>
      <c r="AO362" t="s">
        <v>271</v>
      </c>
      <c r="AP362" t="s">
        <v>271</v>
      </c>
      <c r="AQ362">
        <v>0</v>
      </c>
      <c r="AR362">
        <v>0</v>
      </c>
      <c r="AS362">
        <f>1-AQ362/AR362</f>
        <v>0</v>
      </c>
      <c r="AT362">
        <v>0.5</v>
      </c>
      <c r="AU362">
        <f>BK362</f>
        <v>0</v>
      </c>
      <c r="AV362">
        <f>H362</f>
        <v>0</v>
      </c>
      <c r="AW362">
        <f>AS362*AT362*AU362</f>
        <v>0</v>
      </c>
      <c r="AX362">
        <f>BC362/AR362</f>
        <v>0</v>
      </c>
      <c r="AY362">
        <f>(AV362-AN362)/AU362</f>
        <v>0</v>
      </c>
      <c r="AZ362">
        <f>(AK362-AR362)/AR362</f>
        <v>0</v>
      </c>
      <c r="BA362" t="s">
        <v>271</v>
      </c>
      <c r="BB362">
        <v>0</v>
      </c>
      <c r="BC362">
        <f>AR362-BB362</f>
        <v>0</v>
      </c>
      <c r="BD362">
        <f>(AR362-AQ362)/(AR362-BB362)</f>
        <v>0</v>
      </c>
      <c r="BE362">
        <f>(AK362-AR362)/(AK362-BB362)</f>
        <v>0</v>
      </c>
      <c r="BF362">
        <f>(AR362-AQ362)/(AR362-AJ362)</f>
        <v>0</v>
      </c>
      <c r="BG362">
        <f>(AK362-AR362)/(AK362-AJ362)</f>
        <v>0</v>
      </c>
      <c r="BH362">
        <f>(BD362*BB362/AQ362)</f>
        <v>0</v>
      </c>
      <c r="BI362">
        <f>(1-BH362)</f>
        <v>0</v>
      </c>
      <c r="BJ362">
        <f>$B$11*CH362+$C$11*CI362+$F$11*CJ362*(1-CM362)</f>
        <v>0</v>
      </c>
      <c r="BK362">
        <f>BJ362*BL362</f>
        <v>0</v>
      </c>
      <c r="BL362">
        <f>($B$11*$D$9+$C$11*$D$9+$F$11*((CW362+CO362)/MAX(CW362+CO362+CX362, 0.1)*$I$9+CX362/MAX(CW362+CO362+CX362, 0.1)*$J$9))/($B$11+$C$11+$F$11)</f>
        <v>0</v>
      </c>
      <c r="BM362">
        <f>($B$11*$K$9+$C$11*$K$9+$F$11*((CW362+CO362)/MAX(CW362+CO362+CX362, 0.1)*$P$9+CX362/MAX(CW362+CO362+CX362, 0.1)*$Q$9))/($B$11+$C$11+$F$11)</f>
        <v>0</v>
      </c>
      <c r="BN362">
        <v>6</v>
      </c>
      <c r="BO362">
        <v>0.5</v>
      </c>
      <c r="BP362" t="s">
        <v>272</v>
      </c>
      <c r="BQ362">
        <v>2</v>
      </c>
      <c r="BR362">
        <v>1604418918.1</v>
      </c>
      <c r="BS362">
        <v>1099</v>
      </c>
      <c r="BT362">
        <v>1155.86</v>
      </c>
      <c r="BU362">
        <v>21.6178</v>
      </c>
      <c r="BV362">
        <v>19.9575</v>
      </c>
      <c r="BW362">
        <v>1098.84</v>
      </c>
      <c r="BX362">
        <v>21.2914</v>
      </c>
      <c r="BY362">
        <v>499.99</v>
      </c>
      <c r="BZ362">
        <v>100.523</v>
      </c>
      <c r="CA362">
        <v>0.0999346</v>
      </c>
      <c r="CB362">
        <v>25.1639</v>
      </c>
      <c r="CC362">
        <v>25.0081</v>
      </c>
      <c r="CD362">
        <v>999.9</v>
      </c>
      <c r="CE362">
        <v>0</v>
      </c>
      <c r="CF362">
        <v>0</v>
      </c>
      <c r="CG362">
        <v>9999.38</v>
      </c>
      <c r="CH362">
        <v>0</v>
      </c>
      <c r="CI362">
        <v>1.06395</v>
      </c>
      <c r="CJ362">
        <v>1200.08</v>
      </c>
      <c r="CK362">
        <v>0.967003</v>
      </c>
      <c r="CL362">
        <v>0.0329973</v>
      </c>
      <c r="CM362">
        <v>0</v>
      </c>
      <c r="CN362">
        <v>2.5852</v>
      </c>
      <c r="CO362">
        <v>0</v>
      </c>
      <c r="CP362">
        <v>10702.3</v>
      </c>
      <c r="CQ362">
        <v>11402.2</v>
      </c>
      <c r="CR362">
        <v>38</v>
      </c>
      <c r="CS362">
        <v>41.125</v>
      </c>
      <c r="CT362">
        <v>39.5</v>
      </c>
      <c r="CU362">
        <v>39.812</v>
      </c>
      <c r="CV362">
        <v>38.312</v>
      </c>
      <c r="CW362">
        <v>1160.48</v>
      </c>
      <c r="CX362">
        <v>39.6</v>
      </c>
      <c r="CY362">
        <v>0</v>
      </c>
      <c r="CZ362">
        <v>1604418917.9</v>
      </c>
      <c r="DA362">
        <v>0</v>
      </c>
      <c r="DB362">
        <v>2.563032</v>
      </c>
      <c r="DC362">
        <v>0.754169222829994</v>
      </c>
      <c r="DD362">
        <v>123.161538409103</v>
      </c>
      <c r="DE362">
        <v>10687.168</v>
      </c>
      <c r="DF362">
        <v>15</v>
      </c>
      <c r="DG362">
        <v>1604417947.1</v>
      </c>
      <c r="DH362" t="s">
        <v>273</v>
      </c>
      <c r="DI362">
        <v>1604417940.1</v>
      </c>
      <c r="DJ362">
        <v>1604417947.1</v>
      </c>
      <c r="DK362">
        <v>1</v>
      </c>
      <c r="DL362">
        <v>-0.134</v>
      </c>
      <c r="DM362">
        <v>0.013</v>
      </c>
      <c r="DN362">
        <v>0.037</v>
      </c>
      <c r="DO362">
        <v>0.31</v>
      </c>
      <c r="DP362">
        <v>420</v>
      </c>
      <c r="DQ362">
        <v>20</v>
      </c>
      <c r="DR362">
        <v>0.08</v>
      </c>
      <c r="DS362">
        <v>0.06</v>
      </c>
      <c r="DT362">
        <v>0</v>
      </c>
      <c r="DU362">
        <v>0</v>
      </c>
      <c r="DV362" t="s">
        <v>274</v>
      </c>
      <c r="DW362">
        <v>100</v>
      </c>
      <c r="DX362">
        <v>100</v>
      </c>
      <c r="DY362">
        <v>0.16</v>
      </c>
      <c r="DZ362">
        <v>0.3264</v>
      </c>
      <c r="EA362">
        <v>-0.278027610152098</v>
      </c>
      <c r="EB362">
        <v>0.00106189765250334</v>
      </c>
      <c r="EC362">
        <v>-8.23004791133579e-07</v>
      </c>
      <c r="ED362">
        <v>1.95222372915411e-10</v>
      </c>
      <c r="EE362">
        <v>0.0605696754882689</v>
      </c>
      <c r="EF362">
        <v>0.0242991256848972</v>
      </c>
      <c r="EG362">
        <v>-0.00102667963148939</v>
      </c>
      <c r="EH362">
        <v>2.21636158600722e-05</v>
      </c>
      <c r="EI362">
        <v>2</v>
      </c>
      <c r="EJ362">
        <v>2037</v>
      </c>
      <c r="EK362">
        <v>1</v>
      </c>
      <c r="EL362">
        <v>24</v>
      </c>
      <c r="EM362">
        <v>16.3</v>
      </c>
      <c r="EN362">
        <v>16.2</v>
      </c>
      <c r="EO362">
        <v>2</v>
      </c>
      <c r="EP362">
        <v>511.458</v>
      </c>
      <c r="EQ362">
        <v>528.898</v>
      </c>
      <c r="ER362">
        <v>22.7656</v>
      </c>
      <c r="ES362">
        <v>25.3576</v>
      </c>
      <c r="ET362">
        <v>30.0002</v>
      </c>
      <c r="EU362">
        <v>25.2466</v>
      </c>
      <c r="EV362">
        <v>25.2185</v>
      </c>
      <c r="EW362">
        <v>47.7132</v>
      </c>
      <c r="EX362">
        <v>26.5734</v>
      </c>
      <c r="EY362">
        <v>100</v>
      </c>
      <c r="EZ362">
        <v>22.7584</v>
      </c>
      <c r="FA362">
        <v>1168.09</v>
      </c>
      <c r="FB362">
        <v>20</v>
      </c>
      <c r="FC362">
        <v>102.333</v>
      </c>
      <c r="FD362">
        <v>102.107</v>
      </c>
    </row>
    <row r="363" spans="1:160">
      <c r="A363">
        <v>347</v>
      </c>
      <c r="B363">
        <v>1604418920.6</v>
      </c>
      <c r="C363">
        <v>691.5</v>
      </c>
      <c r="D363" t="s">
        <v>965</v>
      </c>
      <c r="E363" t="s">
        <v>966</v>
      </c>
      <c r="F363">
        <v>1604418920.6</v>
      </c>
      <c r="G363">
        <f>BY363*AE363*(BU363-BV363)/(100*BN363*(1000-AE363*BU363))</f>
        <v>0</v>
      </c>
      <c r="H363">
        <f>BY363*AE363*(BT363-BS363*(1000-AE363*BV363)/(1000-AE363*BU363))/(100*BN363)</f>
        <v>0</v>
      </c>
      <c r="I363">
        <f>BS363 - IF(AE363&gt;1, H363*BN363*100.0/(AG363*CG363), 0)</f>
        <v>0</v>
      </c>
      <c r="J363">
        <f>((P363-G363/2)*I363-H363)/(P363+G363/2)</f>
        <v>0</v>
      </c>
      <c r="K363">
        <f>J363*(BZ363+CA363)/1000.0</f>
        <v>0</v>
      </c>
      <c r="L363">
        <f>(BS363 - IF(AE363&gt;1, H363*BN363*100.0/(AG363*CG363), 0))*(BZ363+CA363)/1000.0</f>
        <v>0</v>
      </c>
      <c r="M363">
        <f>2.0/((1/O363-1/N363)+SIGN(O363)*SQRT((1/O363-1/N363)*(1/O363-1/N363) + 4*BO363/((BO363+1)*(BO363+1))*(2*1/O363*1/N363-1/N363*1/N363)))</f>
        <v>0</v>
      </c>
      <c r="N363">
        <f>IF(LEFT(BP363,1)&lt;&gt;"0",IF(LEFT(BP363,1)="1",3.0,BQ363),$D$5+$E$5*(CG363*BZ363/($K$5*1000))+$F$5*(CG363*BZ363/($K$5*1000))*MAX(MIN(BN363,$J$5),$I$5)*MAX(MIN(BN363,$J$5),$I$5)+$G$5*MAX(MIN(BN363,$J$5),$I$5)*(CG363*BZ363/($K$5*1000))+$H$5*(CG363*BZ363/($K$5*1000))*(CG363*BZ363/($K$5*1000)))</f>
        <v>0</v>
      </c>
      <c r="O363">
        <f>G363*(1000-(1000*0.61365*exp(17.502*S363/(240.97+S363))/(BZ363+CA363)+BU363)/2)/(1000*0.61365*exp(17.502*S363/(240.97+S363))/(BZ363+CA363)-BU363)</f>
        <v>0</v>
      </c>
      <c r="P363">
        <f>1/((BO363+1)/(M363/1.6)+1/(N363/1.37)) + BO363/((BO363+1)/(M363/1.6) + BO363/(N363/1.37))</f>
        <v>0</v>
      </c>
      <c r="Q363">
        <f>(BK363*BM363)</f>
        <v>0</v>
      </c>
      <c r="R363">
        <f>(CB363+(Q363+2*0.95*5.67E-8*(((CB363+$B$7)+273)^4-(CB363+273)^4)-44100*G363)/(1.84*29.3*N363+8*0.95*5.67E-8*(CB363+273)^3))</f>
        <v>0</v>
      </c>
      <c r="S363">
        <f>($C$7*CC363+$D$7*CD363+$E$7*R363)</f>
        <v>0</v>
      </c>
      <c r="T363">
        <f>0.61365*exp(17.502*S363/(240.97+S363))</f>
        <v>0</v>
      </c>
      <c r="U363">
        <f>(V363/W363*100)</f>
        <v>0</v>
      </c>
      <c r="V363">
        <f>BU363*(BZ363+CA363)/1000</f>
        <v>0</v>
      </c>
      <c r="W363">
        <f>0.61365*exp(17.502*CB363/(240.97+CB363))</f>
        <v>0</v>
      </c>
      <c r="X363">
        <f>(T363-BU363*(BZ363+CA363)/1000)</f>
        <v>0</v>
      </c>
      <c r="Y363">
        <f>(-G363*44100)</f>
        <v>0</v>
      </c>
      <c r="Z363">
        <f>2*29.3*N363*0.92*(CB363-S363)</f>
        <v>0</v>
      </c>
      <c r="AA363">
        <f>2*0.95*5.67E-8*(((CB363+$B$7)+273)^4-(S363+273)^4)</f>
        <v>0</v>
      </c>
      <c r="AB363">
        <f>Q363+AA363+Y363+Z363</f>
        <v>0</v>
      </c>
      <c r="AC363">
        <v>0</v>
      </c>
      <c r="AD363">
        <v>0</v>
      </c>
      <c r="AE363">
        <f>IF(AC363*$H$13&gt;=AG363,1.0,(AG363/(AG363-AC363*$H$13)))</f>
        <v>0</v>
      </c>
      <c r="AF363">
        <f>(AE363-1)*100</f>
        <v>0</v>
      </c>
      <c r="AG363">
        <f>MAX(0,($B$13+$C$13*CG363)/(1+$D$13*CG363)*BZ363/(CB363+273)*$E$13)</f>
        <v>0</v>
      </c>
      <c r="AH363" t="s">
        <v>271</v>
      </c>
      <c r="AI363" t="s">
        <v>271</v>
      </c>
      <c r="AJ363">
        <v>0</v>
      </c>
      <c r="AK363">
        <v>0</v>
      </c>
      <c r="AL363">
        <f>AK363-AJ363</f>
        <v>0</v>
      </c>
      <c r="AM363">
        <f>AL363/AK363</f>
        <v>0</v>
      </c>
      <c r="AN363">
        <v>0</v>
      </c>
      <c r="AO363" t="s">
        <v>271</v>
      </c>
      <c r="AP363" t="s">
        <v>271</v>
      </c>
      <c r="AQ363">
        <v>0</v>
      </c>
      <c r="AR363">
        <v>0</v>
      </c>
      <c r="AS363">
        <f>1-AQ363/AR363</f>
        <v>0</v>
      </c>
      <c r="AT363">
        <v>0.5</v>
      </c>
      <c r="AU363">
        <f>BK363</f>
        <v>0</v>
      </c>
      <c r="AV363">
        <f>H363</f>
        <v>0</v>
      </c>
      <c r="AW363">
        <f>AS363*AT363*AU363</f>
        <v>0</v>
      </c>
      <c r="AX363">
        <f>BC363/AR363</f>
        <v>0</v>
      </c>
      <c r="AY363">
        <f>(AV363-AN363)/AU363</f>
        <v>0</v>
      </c>
      <c r="AZ363">
        <f>(AK363-AR363)/AR363</f>
        <v>0</v>
      </c>
      <c r="BA363" t="s">
        <v>271</v>
      </c>
      <c r="BB363">
        <v>0</v>
      </c>
      <c r="BC363">
        <f>AR363-BB363</f>
        <v>0</v>
      </c>
      <c r="BD363">
        <f>(AR363-AQ363)/(AR363-BB363)</f>
        <v>0</v>
      </c>
      <c r="BE363">
        <f>(AK363-AR363)/(AK363-BB363)</f>
        <v>0</v>
      </c>
      <c r="BF363">
        <f>(AR363-AQ363)/(AR363-AJ363)</f>
        <v>0</v>
      </c>
      <c r="BG363">
        <f>(AK363-AR363)/(AK363-AJ363)</f>
        <v>0</v>
      </c>
      <c r="BH363">
        <f>(BD363*BB363/AQ363)</f>
        <v>0</v>
      </c>
      <c r="BI363">
        <f>(1-BH363)</f>
        <v>0</v>
      </c>
      <c r="BJ363">
        <f>$B$11*CH363+$C$11*CI363+$F$11*CJ363*(1-CM363)</f>
        <v>0</v>
      </c>
      <c r="BK363">
        <f>BJ363*BL363</f>
        <v>0</v>
      </c>
      <c r="BL363">
        <f>($B$11*$D$9+$C$11*$D$9+$F$11*((CW363+CO363)/MAX(CW363+CO363+CX363, 0.1)*$I$9+CX363/MAX(CW363+CO363+CX363, 0.1)*$J$9))/($B$11+$C$11+$F$11)</f>
        <v>0</v>
      </c>
      <c r="BM363">
        <f>($B$11*$K$9+$C$11*$K$9+$F$11*((CW363+CO363)/MAX(CW363+CO363+CX363, 0.1)*$P$9+CX363/MAX(CW363+CO363+CX363, 0.1)*$Q$9))/($B$11+$C$11+$F$11)</f>
        <v>0</v>
      </c>
      <c r="BN363">
        <v>6</v>
      </c>
      <c r="BO363">
        <v>0.5</v>
      </c>
      <c r="BP363" t="s">
        <v>272</v>
      </c>
      <c r="BQ363">
        <v>2</v>
      </c>
      <c r="BR363">
        <v>1604418920.6</v>
      </c>
      <c r="BS363">
        <v>1103.19</v>
      </c>
      <c r="BT363">
        <v>1159.78</v>
      </c>
      <c r="BU363">
        <v>21.617</v>
      </c>
      <c r="BV363">
        <v>19.9574</v>
      </c>
      <c r="BW363">
        <v>1103.04</v>
      </c>
      <c r="BX363">
        <v>21.2906</v>
      </c>
      <c r="BY363">
        <v>500.058</v>
      </c>
      <c r="BZ363">
        <v>100.523</v>
      </c>
      <c r="CA363">
        <v>0.100237</v>
      </c>
      <c r="CB363">
        <v>25.1653</v>
      </c>
      <c r="CC363">
        <v>25.0088</v>
      </c>
      <c r="CD363">
        <v>999.9</v>
      </c>
      <c r="CE363">
        <v>0</v>
      </c>
      <c r="CF363">
        <v>0</v>
      </c>
      <c r="CG363">
        <v>9988.12</v>
      </c>
      <c r="CH363">
        <v>0</v>
      </c>
      <c r="CI363">
        <v>1.06395</v>
      </c>
      <c r="CJ363">
        <v>1200.08</v>
      </c>
      <c r="CK363">
        <v>0.967003</v>
      </c>
      <c r="CL363">
        <v>0.0329973</v>
      </c>
      <c r="CM363">
        <v>0</v>
      </c>
      <c r="CN363">
        <v>2.663</v>
      </c>
      <c r="CO363">
        <v>0</v>
      </c>
      <c r="CP363">
        <v>10707.1</v>
      </c>
      <c r="CQ363">
        <v>11402.2</v>
      </c>
      <c r="CR363">
        <v>38</v>
      </c>
      <c r="CS363">
        <v>41.125</v>
      </c>
      <c r="CT363">
        <v>39.5</v>
      </c>
      <c r="CU363">
        <v>39.812</v>
      </c>
      <c r="CV363">
        <v>38.312</v>
      </c>
      <c r="CW363">
        <v>1160.48</v>
      </c>
      <c r="CX363">
        <v>39.6</v>
      </c>
      <c r="CY363">
        <v>0</v>
      </c>
      <c r="CZ363">
        <v>1604418920.3</v>
      </c>
      <c r="DA363">
        <v>0</v>
      </c>
      <c r="DB363">
        <v>2.579336</v>
      </c>
      <c r="DC363">
        <v>0.0296923039543074</v>
      </c>
      <c r="DD363">
        <v>121.576923400862</v>
      </c>
      <c r="DE363">
        <v>10691.976</v>
      </c>
      <c r="DF363">
        <v>15</v>
      </c>
      <c r="DG363">
        <v>1604417947.1</v>
      </c>
      <c r="DH363" t="s">
        <v>273</v>
      </c>
      <c r="DI363">
        <v>1604417940.1</v>
      </c>
      <c r="DJ363">
        <v>1604417947.1</v>
      </c>
      <c r="DK363">
        <v>1</v>
      </c>
      <c r="DL363">
        <v>-0.134</v>
      </c>
      <c r="DM363">
        <v>0.013</v>
      </c>
      <c r="DN363">
        <v>0.037</v>
      </c>
      <c r="DO363">
        <v>0.31</v>
      </c>
      <c r="DP363">
        <v>420</v>
      </c>
      <c r="DQ363">
        <v>20</v>
      </c>
      <c r="DR363">
        <v>0.08</v>
      </c>
      <c r="DS363">
        <v>0.06</v>
      </c>
      <c r="DT363">
        <v>0</v>
      </c>
      <c r="DU363">
        <v>0</v>
      </c>
      <c r="DV363" t="s">
        <v>274</v>
      </c>
      <c r="DW363">
        <v>100</v>
      </c>
      <c r="DX363">
        <v>100</v>
      </c>
      <c r="DY363">
        <v>0.15</v>
      </c>
      <c r="DZ363">
        <v>0.3264</v>
      </c>
      <c r="EA363">
        <v>-0.278027610152098</v>
      </c>
      <c r="EB363">
        <v>0.00106189765250334</v>
      </c>
      <c r="EC363">
        <v>-8.23004791133579e-07</v>
      </c>
      <c r="ED363">
        <v>1.95222372915411e-10</v>
      </c>
      <c r="EE363">
        <v>0.0605696754882689</v>
      </c>
      <c r="EF363">
        <v>0.0242991256848972</v>
      </c>
      <c r="EG363">
        <v>-0.00102667963148939</v>
      </c>
      <c r="EH363">
        <v>2.21636158600722e-05</v>
      </c>
      <c r="EI363">
        <v>2</v>
      </c>
      <c r="EJ363">
        <v>2037</v>
      </c>
      <c r="EK363">
        <v>1</v>
      </c>
      <c r="EL363">
        <v>24</v>
      </c>
      <c r="EM363">
        <v>16.3</v>
      </c>
      <c r="EN363">
        <v>16.2</v>
      </c>
      <c r="EO363">
        <v>2</v>
      </c>
      <c r="EP363">
        <v>511.433</v>
      </c>
      <c r="EQ363">
        <v>528.911</v>
      </c>
      <c r="ER363">
        <v>22.7646</v>
      </c>
      <c r="ES363">
        <v>25.3576</v>
      </c>
      <c r="ET363">
        <v>30.0003</v>
      </c>
      <c r="EU363">
        <v>25.247</v>
      </c>
      <c r="EV363">
        <v>25.2199</v>
      </c>
      <c r="EW363">
        <v>47.867</v>
      </c>
      <c r="EX363">
        <v>26.5734</v>
      </c>
      <c r="EY363">
        <v>100</v>
      </c>
      <c r="EZ363">
        <v>22.7584</v>
      </c>
      <c r="FA363">
        <v>1168.09</v>
      </c>
      <c r="FB363">
        <v>20</v>
      </c>
      <c r="FC363">
        <v>102.333</v>
      </c>
      <c r="FD363">
        <v>102.106</v>
      </c>
    </row>
    <row r="364" spans="1:160">
      <c r="A364">
        <v>348</v>
      </c>
      <c r="B364">
        <v>1604418922.1</v>
      </c>
      <c r="C364">
        <v>693</v>
      </c>
      <c r="D364" t="s">
        <v>967</v>
      </c>
      <c r="E364" t="s">
        <v>968</v>
      </c>
      <c r="F364">
        <v>1604418922.1</v>
      </c>
      <c r="G364">
        <f>BY364*AE364*(BU364-BV364)/(100*BN364*(1000-AE364*BU364))</f>
        <v>0</v>
      </c>
      <c r="H364">
        <f>BY364*AE364*(BT364-BS364*(1000-AE364*BV364)/(1000-AE364*BU364))/(100*BN364)</f>
        <v>0</v>
      </c>
      <c r="I364">
        <f>BS364 - IF(AE364&gt;1, H364*BN364*100.0/(AG364*CG364), 0)</f>
        <v>0</v>
      </c>
      <c r="J364">
        <f>((P364-G364/2)*I364-H364)/(P364+G364/2)</f>
        <v>0</v>
      </c>
      <c r="K364">
        <f>J364*(BZ364+CA364)/1000.0</f>
        <v>0</v>
      </c>
      <c r="L364">
        <f>(BS364 - IF(AE364&gt;1, H364*BN364*100.0/(AG364*CG364), 0))*(BZ364+CA364)/1000.0</f>
        <v>0</v>
      </c>
      <c r="M364">
        <f>2.0/((1/O364-1/N364)+SIGN(O364)*SQRT((1/O364-1/N364)*(1/O364-1/N364) + 4*BO364/((BO364+1)*(BO364+1))*(2*1/O364*1/N364-1/N364*1/N364)))</f>
        <v>0</v>
      </c>
      <c r="N364">
        <f>IF(LEFT(BP364,1)&lt;&gt;"0",IF(LEFT(BP364,1)="1",3.0,BQ364),$D$5+$E$5*(CG364*BZ364/($K$5*1000))+$F$5*(CG364*BZ364/($K$5*1000))*MAX(MIN(BN364,$J$5),$I$5)*MAX(MIN(BN364,$J$5),$I$5)+$G$5*MAX(MIN(BN364,$J$5),$I$5)*(CG364*BZ364/($K$5*1000))+$H$5*(CG364*BZ364/($K$5*1000))*(CG364*BZ364/($K$5*1000)))</f>
        <v>0</v>
      </c>
      <c r="O364">
        <f>G364*(1000-(1000*0.61365*exp(17.502*S364/(240.97+S364))/(BZ364+CA364)+BU364)/2)/(1000*0.61365*exp(17.502*S364/(240.97+S364))/(BZ364+CA364)-BU364)</f>
        <v>0</v>
      </c>
      <c r="P364">
        <f>1/((BO364+1)/(M364/1.6)+1/(N364/1.37)) + BO364/((BO364+1)/(M364/1.6) + BO364/(N364/1.37))</f>
        <v>0</v>
      </c>
      <c r="Q364">
        <f>(BK364*BM364)</f>
        <v>0</v>
      </c>
      <c r="R364">
        <f>(CB364+(Q364+2*0.95*5.67E-8*(((CB364+$B$7)+273)^4-(CB364+273)^4)-44100*G364)/(1.84*29.3*N364+8*0.95*5.67E-8*(CB364+273)^3))</f>
        <v>0</v>
      </c>
      <c r="S364">
        <f>($C$7*CC364+$D$7*CD364+$E$7*R364)</f>
        <v>0</v>
      </c>
      <c r="T364">
        <f>0.61365*exp(17.502*S364/(240.97+S364))</f>
        <v>0</v>
      </c>
      <c r="U364">
        <f>(V364/W364*100)</f>
        <v>0</v>
      </c>
      <c r="V364">
        <f>BU364*(BZ364+CA364)/1000</f>
        <v>0</v>
      </c>
      <c r="W364">
        <f>0.61365*exp(17.502*CB364/(240.97+CB364))</f>
        <v>0</v>
      </c>
      <c r="X364">
        <f>(T364-BU364*(BZ364+CA364)/1000)</f>
        <v>0</v>
      </c>
      <c r="Y364">
        <f>(-G364*44100)</f>
        <v>0</v>
      </c>
      <c r="Z364">
        <f>2*29.3*N364*0.92*(CB364-S364)</f>
        <v>0</v>
      </c>
      <c r="AA364">
        <f>2*0.95*5.67E-8*(((CB364+$B$7)+273)^4-(S364+273)^4)</f>
        <v>0</v>
      </c>
      <c r="AB364">
        <f>Q364+AA364+Y364+Z364</f>
        <v>0</v>
      </c>
      <c r="AC364">
        <v>0</v>
      </c>
      <c r="AD364">
        <v>0</v>
      </c>
      <c r="AE364">
        <f>IF(AC364*$H$13&gt;=AG364,1.0,(AG364/(AG364-AC364*$H$13)))</f>
        <v>0</v>
      </c>
      <c r="AF364">
        <f>(AE364-1)*100</f>
        <v>0</v>
      </c>
      <c r="AG364">
        <f>MAX(0,($B$13+$C$13*CG364)/(1+$D$13*CG364)*BZ364/(CB364+273)*$E$13)</f>
        <v>0</v>
      </c>
      <c r="AH364" t="s">
        <v>271</v>
      </c>
      <c r="AI364" t="s">
        <v>271</v>
      </c>
      <c r="AJ364">
        <v>0</v>
      </c>
      <c r="AK364">
        <v>0</v>
      </c>
      <c r="AL364">
        <f>AK364-AJ364</f>
        <v>0</v>
      </c>
      <c r="AM364">
        <f>AL364/AK364</f>
        <v>0</v>
      </c>
      <c r="AN364">
        <v>0</v>
      </c>
      <c r="AO364" t="s">
        <v>271</v>
      </c>
      <c r="AP364" t="s">
        <v>271</v>
      </c>
      <c r="AQ364">
        <v>0</v>
      </c>
      <c r="AR364">
        <v>0</v>
      </c>
      <c r="AS364">
        <f>1-AQ364/AR364</f>
        <v>0</v>
      </c>
      <c r="AT364">
        <v>0.5</v>
      </c>
      <c r="AU364">
        <f>BK364</f>
        <v>0</v>
      </c>
      <c r="AV364">
        <f>H364</f>
        <v>0</v>
      </c>
      <c r="AW364">
        <f>AS364*AT364*AU364</f>
        <v>0</v>
      </c>
      <c r="AX364">
        <f>BC364/AR364</f>
        <v>0</v>
      </c>
      <c r="AY364">
        <f>(AV364-AN364)/AU364</f>
        <v>0</v>
      </c>
      <c r="AZ364">
        <f>(AK364-AR364)/AR364</f>
        <v>0</v>
      </c>
      <c r="BA364" t="s">
        <v>271</v>
      </c>
      <c r="BB364">
        <v>0</v>
      </c>
      <c r="BC364">
        <f>AR364-BB364</f>
        <v>0</v>
      </c>
      <c r="BD364">
        <f>(AR364-AQ364)/(AR364-BB364)</f>
        <v>0</v>
      </c>
      <c r="BE364">
        <f>(AK364-AR364)/(AK364-BB364)</f>
        <v>0</v>
      </c>
      <c r="BF364">
        <f>(AR364-AQ364)/(AR364-AJ364)</f>
        <v>0</v>
      </c>
      <c r="BG364">
        <f>(AK364-AR364)/(AK364-AJ364)</f>
        <v>0</v>
      </c>
      <c r="BH364">
        <f>(BD364*BB364/AQ364)</f>
        <v>0</v>
      </c>
      <c r="BI364">
        <f>(1-BH364)</f>
        <v>0</v>
      </c>
      <c r="BJ364">
        <f>$B$11*CH364+$C$11*CI364+$F$11*CJ364*(1-CM364)</f>
        <v>0</v>
      </c>
      <c r="BK364">
        <f>BJ364*BL364</f>
        <v>0</v>
      </c>
      <c r="BL364">
        <f>($B$11*$D$9+$C$11*$D$9+$F$11*((CW364+CO364)/MAX(CW364+CO364+CX364, 0.1)*$I$9+CX364/MAX(CW364+CO364+CX364, 0.1)*$J$9))/($B$11+$C$11+$F$11)</f>
        <v>0</v>
      </c>
      <c r="BM364">
        <f>($B$11*$K$9+$C$11*$K$9+$F$11*((CW364+CO364)/MAX(CW364+CO364+CX364, 0.1)*$P$9+CX364/MAX(CW364+CO364+CX364, 0.1)*$Q$9))/($B$11+$C$11+$F$11)</f>
        <v>0</v>
      </c>
      <c r="BN364">
        <v>6</v>
      </c>
      <c r="BO364">
        <v>0.5</v>
      </c>
      <c r="BP364" t="s">
        <v>272</v>
      </c>
      <c r="BQ364">
        <v>2</v>
      </c>
      <c r="BR364">
        <v>1604418922.1</v>
      </c>
      <c r="BS364">
        <v>1105.66</v>
      </c>
      <c r="BT364">
        <v>1162.33</v>
      </c>
      <c r="BU364">
        <v>21.6162</v>
      </c>
      <c r="BV364">
        <v>19.9563</v>
      </c>
      <c r="BW364">
        <v>1105.51</v>
      </c>
      <c r="BX364">
        <v>21.2898</v>
      </c>
      <c r="BY364">
        <v>500.008</v>
      </c>
      <c r="BZ364">
        <v>100.523</v>
      </c>
      <c r="CA364">
        <v>0.0998442</v>
      </c>
      <c r="CB364">
        <v>25.1655</v>
      </c>
      <c r="CC364">
        <v>25.0136</v>
      </c>
      <c r="CD364">
        <v>999.9</v>
      </c>
      <c r="CE364">
        <v>0</v>
      </c>
      <c r="CF364">
        <v>0</v>
      </c>
      <c r="CG364">
        <v>10015</v>
      </c>
      <c r="CH364">
        <v>0</v>
      </c>
      <c r="CI364">
        <v>1.06395</v>
      </c>
      <c r="CJ364">
        <v>1200.07</v>
      </c>
      <c r="CK364">
        <v>0.966994</v>
      </c>
      <c r="CL364">
        <v>0.0330056</v>
      </c>
      <c r="CM364">
        <v>0</v>
      </c>
      <c r="CN364">
        <v>2.6571</v>
      </c>
      <c r="CO364">
        <v>0</v>
      </c>
      <c r="CP364">
        <v>10709.7</v>
      </c>
      <c r="CQ364">
        <v>11402.1</v>
      </c>
      <c r="CR364">
        <v>38</v>
      </c>
      <c r="CS364">
        <v>41.125</v>
      </c>
      <c r="CT364">
        <v>39.437</v>
      </c>
      <c r="CU364">
        <v>39.812</v>
      </c>
      <c r="CV364">
        <v>38.312</v>
      </c>
      <c r="CW364">
        <v>1160.46</v>
      </c>
      <c r="CX364">
        <v>39.61</v>
      </c>
      <c r="CY364">
        <v>0</v>
      </c>
      <c r="CZ364">
        <v>1604418922.1</v>
      </c>
      <c r="DA364">
        <v>0</v>
      </c>
      <c r="DB364">
        <v>2.57256923076923</v>
      </c>
      <c r="DC364">
        <v>-0.151815388758092</v>
      </c>
      <c r="DD364">
        <v>116.899145417858</v>
      </c>
      <c r="DE364">
        <v>10694.9269230769</v>
      </c>
      <c r="DF364">
        <v>15</v>
      </c>
      <c r="DG364">
        <v>1604417947.1</v>
      </c>
      <c r="DH364" t="s">
        <v>273</v>
      </c>
      <c r="DI364">
        <v>1604417940.1</v>
      </c>
      <c r="DJ364">
        <v>1604417947.1</v>
      </c>
      <c r="DK364">
        <v>1</v>
      </c>
      <c r="DL364">
        <v>-0.134</v>
      </c>
      <c r="DM364">
        <v>0.013</v>
      </c>
      <c r="DN364">
        <v>0.037</v>
      </c>
      <c r="DO364">
        <v>0.31</v>
      </c>
      <c r="DP364">
        <v>420</v>
      </c>
      <c r="DQ364">
        <v>20</v>
      </c>
      <c r="DR364">
        <v>0.08</v>
      </c>
      <c r="DS364">
        <v>0.06</v>
      </c>
      <c r="DT364">
        <v>0</v>
      </c>
      <c r="DU364">
        <v>0</v>
      </c>
      <c r="DV364" t="s">
        <v>274</v>
      </c>
      <c r="DW364">
        <v>100</v>
      </c>
      <c r="DX364">
        <v>100</v>
      </c>
      <c r="DY364">
        <v>0.15</v>
      </c>
      <c r="DZ364">
        <v>0.3264</v>
      </c>
      <c r="EA364">
        <v>-0.278027610152098</v>
      </c>
      <c r="EB364">
        <v>0.00106189765250334</v>
      </c>
      <c r="EC364">
        <v>-8.23004791133579e-07</v>
      </c>
      <c r="ED364">
        <v>1.95222372915411e-10</v>
      </c>
      <c r="EE364">
        <v>0.0605696754882689</v>
      </c>
      <c r="EF364">
        <v>0.0242991256848972</v>
      </c>
      <c r="EG364">
        <v>-0.00102667963148939</v>
      </c>
      <c r="EH364">
        <v>2.21636158600722e-05</v>
      </c>
      <c r="EI364">
        <v>2</v>
      </c>
      <c r="EJ364">
        <v>2037</v>
      </c>
      <c r="EK364">
        <v>1</v>
      </c>
      <c r="EL364">
        <v>24</v>
      </c>
      <c r="EM364">
        <v>16.4</v>
      </c>
      <c r="EN364">
        <v>16.2</v>
      </c>
      <c r="EO364">
        <v>2</v>
      </c>
      <c r="EP364">
        <v>511.454</v>
      </c>
      <c r="EQ364">
        <v>528.977</v>
      </c>
      <c r="ER364">
        <v>22.7629</v>
      </c>
      <c r="ES364">
        <v>25.3576</v>
      </c>
      <c r="ET364">
        <v>30.0003</v>
      </c>
      <c r="EU364">
        <v>25.2478</v>
      </c>
      <c r="EV364">
        <v>25.2206</v>
      </c>
      <c r="EW364">
        <v>47.9545</v>
      </c>
      <c r="EX364">
        <v>26.5734</v>
      </c>
      <c r="EY364">
        <v>100</v>
      </c>
      <c r="EZ364">
        <v>22.7584</v>
      </c>
      <c r="FA364">
        <v>1173.2</v>
      </c>
      <c r="FB364">
        <v>20</v>
      </c>
      <c r="FC364">
        <v>102.333</v>
      </c>
      <c r="FD364">
        <v>102.106</v>
      </c>
    </row>
    <row r="365" spans="1:160">
      <c r="A365">
        <v>349</v>
      </c>
      <c r="B365">
        <v>1604418924.1</v>
      </c>
      <c r="C365">
        <v>695</v>
      </c>
      <c r="D365" t="s">
        <v>969</v>
      </c>
      <c r="E365" t="s">
        <v>970</v>
      </c>
      <c r="F365">
        <v>1604418924.1</v>
      </c>
      <c r="G365">
        <f>BY365*AE365*(BU365-BV365)/(100*BN365*(1000-AE365*BU365))</f>
        <v>0</v>
      </c>
      <c r="H365">
        <f>BY365*AE365*(BT365-BS365*(1000-AE365*BV365)/(1000-AE365*BU365))/(100*BN365)</f>
        <v>0</v>
      </c>
      <c r="I365">
        <f>BS365 - IF(AE365&gt;1, H365*BN365*100.0/(AG365*CG365), 0)</f>
        <v>0</v>
      </c>
      <c r="J365">
        <f>((P365-G365/2)*I365-H365)/(P365+G365/2)</f>
        <v>0</v>
      </c>
      <c r="K365">
        <f>J365*(BZ365+CA365)/1000.0</f>
        <v>0</v>
      </c>
      <c r="L365">
        <f>(BS365 - IF(AE365&gt;1, H365*BN365*100.0/(AG365*CG365), 0))*(BZ365+CA365)/1000.0</f>
        <v>0</v>
      </c>
      <c r="M365">
        <f>2.0/((1/O365-1/N365)+SIGN(O365)*SQRT((1/O365-1/N365)*(1/O365-1/N365) + 4*BO365/((BO365+1)*(BO365+1))*(2*1/O365*1/N365-1/N365*1/N365)))</f>
        <v>0</v>
      </c>
      <c r="N365">
        <f>IF(LEFT(BP365,1)&lt;&gt;"0",IF(LEFT(BP365,1)="1",3.0,BQ365),$D$5+$E$5*(CG365*BZ365/($K$5*1000))+$F$5*(CG365*BZ365/($K$5*1000))*MAX(MIN(BN365,$J$5),$I$5)*MAX(MIN(BN365,$J$5),$I$5)+$G$5*MAX(MIN(BN365,$J$5),$I$5)*(CG365*BZ365/($K$5*1000))+$H$5*(CG365*BZ365/($K$5*1000))*(CG365*BZ365/($K$5*1000)))</f>
        <v>0</v>
      </c>
      <c r="O365">
        <f>G365*(1000-(1000*0.61365*exp(17.502*S365/(240.97+S365))/(BZ365+CA365)+BU365)/2)/(1000*0.61365*exp(17.502*S365/(240.97+S365))/(BZ365+CA365)-BU365)</f>
        <v>0</v>
      </c>
      <c r="P365">
        <f>1/((BO365+1)/(M365/1.6)+1/(N365/1.37)) + BO365/((BO365+1)/(M365/1.6) + BO365/(N365/1.37))</f>
        <v>0</v>
      </c>
      <c r="Q365">
        <f>(BK365*BM365)</f>
        <v>0</v>
      </c>
      <c r="R365">
        <f>(CB365+(Q365+2*0.95*5.67E-8*(((CB365+$B$7)+273)^4-(CB365+273)^4)-44100*G365)/(1.84*29.3*N365+8*0.95*5.67E-8*(CB365+273)^3))</f>
        <v>0</v>
      </c>
      <c r="S365">
        <f>($C$7*CC365+$D$7*CD365+$E$7*R365)</f>
        <v>0</v>
      </c>
      <c r="T365">
        <f>0.61365*exp(17.502*S365/(240.97+S365))</f>
        <v>0</v>
      </c>
      <c r="U365">
        <f>(V365/W365*100)</f>
        <v>0</v>
      </c>
      <c r="V365">
        <f>BU365*(BZ365+CA365)/1000</f>
        <v>0</v>
      </c>
      <c r="W365">
        <f>0.61365*exp(17.502*CB365/(240.97+CB365))</f>
        <v>0</v>
      </c>
      <c r="X365">
        <f>(T365-BU365*(BZ365+CA365)/1000)</f>
        <v>0</v>
      </c>
      <c r="Y365">
        <f>(-G365*44100)</f>
        <v>0</v>
      </c>
      <c r="Z365">
        <f>2*29.3*N365*0.92*(CB365-S365)</f>
        <v>0</v>
      </c>
      <c r="AA365">
        <f>2*0.95*5.67E-8*(((CB365+$B$7)+273)^4-(S365+273)^4)</f>
        <v>0</v>
      </c>
      <c r="AB365">
        <f>Q365+AA365+Y365+Z365</f>
        <v>0</v>
      </c>
      <c r="AC365">
        <v>0</v>
      </c>
      <c r="AD365">
        <v>0</v>
      </c>
      <c r="AE365">
        <f>IF(AC365*$H$13&gt;=AG365,1.0,(AG365/(AG365-AC365*$H$13)))</f>
        <v>0</v>
      </c>
      <c r="AF365">
        <f>(AE365-1)*100</f>
        <v>0</v>
      </c>
      <c r="AG365">
        <f>MAX(0,($B$13+$C$13*CG365)/(1+$D$13*CG365)*BZ365/(CB365+273)*$E$13)</f>
        <v>0</v>
      </c>
      <c r="AH365" t="s">
        <v>271</v>
      </c>
      <c r="AI365" t="s">
        <v>271</v>
      </c>
      <c r="AJ365">
        <v>0</v>
      </c>
      <c r="AK365">
        <v>0</v>
      </c>
      <c r="AL365">
        <f>AK365-AJ365</f>
        <v>0</v>
      </c>
      <c r="AM365">
        <f>AL365/AK365</f>
        <v>0</v>
      </c>
      <c r="AN365">
        <v>0</v>
      </c>
      <c r="AO365" t="s">
        <v>271</v>
      </c>
      <c r="AP365" t="s">
        <v>271</v>
      </c>
      <c r="AQ365">
        <v>0</v>
      </c>
      <c r="AR365">
        <v>0</v>
      </c>
      <c r="AS365">
        <f>1-AQ365/AR365</f>
        <v>0</v>
      </c>
      <c r="AT365">
        <v>0.5</v>
      </c>
      <c r="AU365">
        <f>BK365</f>
        <v>0</v>
      </c>
      <c r="AV365">
        <f>H365</f>
        <v>0</v>
      </c>
      <c r="AW365">
        <f>AS365*AT365*AU365</f>
        <v>0</v>
      </c>
      <c r="AX365">
        <f>BC365/AR365</f>
        <v>0</v>
      </c>
      <c r="AY365">
        <f>(AV365-AN365)/AU365</f>
        <v>0</v>
      </c>
      <c r="AZ365">
        <f>(AK365-AR365)/AR365</f>
        <v>0</v>
      </c>
      <c r="BA365" t="s">
        <v>271</v>
      </c>
      <c r="BB365">
        <v>0</v>
      </c>
      <c r="BC365">
        <f>AR365-BB365</f>
        <v>0</v>
      </c>
      <c r="BD365">
        <f>(AR365-AQ365)/(AR365-BB365)</f>
        <v>0</v>
      </c>
      <c r="BE365">
        <f>(AK365-AR365)/(AK365-BB365)</f>
        <v>0</v>
      </c>
      <c r="BF365">
        <f>(AR365-AQ365)/(AR365-AJ365)</f>
        <v>0</v>
      </c>
      <c r="BG365">
        <f>(AK365-AR365)/(AK365-AJ365)</f>
        <v>0</v>
      </c>
      <c r="BH365">
        <f>(BD365*BB365/AQ365)</f>
        <v>0</v>
      </c>
      <c r="BI365">
        <f>(1-BH365)</f>
        <v>0</v>
      </c>
      <c r="BJ365">
        <f>$B$11*CH365+$C$11*CI365+$F$11*CJ365*(1-CM365)</f>
        <v>0</v>
      </c>
      <c r="BK365">
        <f>BJ365*BL365</f>
        <v>0</v>
      </c>
      <c r="BL365">
        <f>($B$11*$D$9+$C$11*$D$9+$F$11*((CW365+CO365)/MAX(CW365+CO365+CX365, 0.1)*$I$9+CX365/MAX(CW365+CO365+CX365, 0.1)*$J$9))/($B$11+$C$11+$F$11)</f>
        <v>0</v>
      </c>
      <c r="BM365">
        <f>($B$11*$K$9+$C$11*$K$9+$F$11*((CW365+CO365)/MAX(CW365+CO365+CX365, 0.1)*$P$9+CX365/MAX(CW365+CO365+CX365, 0.1)*$Q$9))/($B$11+$C$11+$F$11)</f>
        <v>0</v>
      </c>
      <c r="BN365">
        <v>6</v>
      </c>
      <c r="BO365">
        <v>0.5</v>
      </c>
      <c r="BP365" t="s">
        <v>272</v>
      </c>
      <c r="BQ365">
        <v>2</v>
      </c>
      <c r="BR365">
        <v>1604418924.1</v>
      </c>
      <c r="BS365">
        <v>1108.91</v>
      </c>
      <c r="BT365">
        <v>1165.31</v>
      </c>
      <c r="BU365">
        <v>21.6158</v>
      </c>
      <c r="BV365">
        <v>19.9555</v>
      </c>
      <c r="BW365">
        <v>1108.75</v>
      </c>
      <c r="BX365">
        <v>21.2894</v>
      </c>
      <c r="BY365">
        <v>499.984</v>
      </c>
      <c r="BZ365">
        <v>100.523</v>
      </c>
      <c r="CA365">
        <v>0.0997994</v>
      </c>
      <c r="CB365">
        <v>25.1651</v>
      </c>
      <c r="CC365">
        <v>25.0141</v>
      </c>
      <c r="CD365">
        <v>999.9</v>
      </c>
      <c r="CE365">
        <v>0</v>
      </c>
      <c r="CF365">
        <v>0</v>
      </c>
      <c r="CG365">
        <v>10029.4</v>
      </c>
      <c r="CH365">
        <v>0</v>
      </c>
      <c r="CI365">
        <v>1.04715</v>
      </c>
      <c r="CJ365">
        <v>1200.07</v>
      </c>
      <c r="CK365">
        <v>0.967003</v>
      </c>
      <c r="CL365">
        <v>0.0329973</v>
      </c>
      <c r="CM365">
        <v>0</v>
      </c>
      <c r="CN365">
        <v>2.349</v>
      </c>
      <c r="CO365">
        <v>0</v>
      </c>
      <c r="CP365">
        <v>10712.6</v>
      </c>
      <c r="CQ365">
        <v>11402.1</v>
      </c>
      <c r="CR365">
        <v>38</v>
      </c>
      <c r="CS365">
        <v>41.125</v>
      </c>
      <c r="CT365">
        <v>39.5</v>
      </c>
      <c r="CU365">
        <v>39.812</v>
      </c>
      <c r="CV365">
        <v>38.312</v>
      </c>
      <c r="CW365">
        <v>1160.47</v>
      </c>
      <c r="CX365">
        <v>39.6</v>
      </c>
      <c r="CY365">
        <v>0</v>
      </c>
      <c r="CZ365">
        <v>1604418923.9</v>
      </c>
      <c r="DA365">
        <v>0</v>
      </c>
      <c r="DB365">
        <v>2.566564</v>
      </c>
      <c r="DC365">
        <v>-0.274961544241153</v>
      </c>
      <c r="DD365">
        <v>117.753846086769</v>
      </c>
      <c r="DE365">
        <v>10698.96</v>
      </c>
      <c r="DF365">
        <v>15</v>
      </c>
      <c r="DG365">
        <v>1604417947.1</v>
      </c>
      <c r="DH365" t="s">
        <v>273</v>
      </c>
      <c r="DI365">
        <v>1604417940.1</v>
      </c>
      <c r="DJ365">
        <v>1604417947.1</v>
      </c>
      <c r="DK365">
        <v>1</v>
      </c>
      <c r="DL365">
        <v>-0.134</v>
      </c>
      <c r="DM365">
        <v>0.013</v>
      </c>
      <c r="DN365">
        <v>0.037</v>
      </c>
      <c r="DO365">
        <v>0.31</v>
      </c>
      <c r="DP365">
        <v>420</v>
      </c>
      <c r="DQ365">
        <v>20</v>
      </c>
      <c r="DR365">
        <v>0.08</v>
      </c>
      <c r="DS365">
        <v>0.06</v>
      </c>
      <c r="DT365">
        <v>0</v>
      </c>
      <c r="DU365">
        <v>0</v>
      </c>
      <c r="DV365" t="s">
        <v>274</v>
      </c>
      <c r="DW365">
        <v>100</v>
      </c>
      <c r="DX365">
        <v>100</v>
      </c>
      <c r="DY365">
        <v>0.16</v>
      </c>
      <c r="DZ365">
        <v>0.3264</v>
      </c>
      <c r="EA365">
        <v>-0.278027610152098</v>
      </c>
      <c r="EB365">
        <v>0.00106189765250334</v>
      </c>
      <c r="EC365">
        <v>-8.23004791133579e-07</v>
      </c>
      <c r="ED365">
        <v>1.95222372915411e-10</v>
      </c>
      <c r="EE365">
        <v>0.0605696754882689</v>
      </c>
      <c r="EF365">
        <v>0.0242991256848972</v>
      </c>
      <c r="EG365">
        <v>-0.00102667963148939</v>
      </c>
      <c r="EH365">
        <v>2.21636158600722e-05</v>
      </c>
      <c r="EI365">
        <v>2</v>
      </c>
      <c r="EJ365">
        <v>2037</v>
      </c>
      <c r="EK365">
        <v>1</v>
      </c>
      <c r="EL365">
        <v>24</v>
      </c>
      <c r="EM365">
        <v>16.4</v>
      </c>
      <c r="EN365">
        <v>16.3</v>
      </c>
      <c r="EO365">
        <v>2</v>
      </c>
      <c r="EP365">
        <v>511.334</v>
      </c>
      <c r="EQ365">
        <v>529.015</v>
      </c>
      <c r="ER365">
        <v>22.7607</v>
      </c>
      <c r="ES365">
        <v>25.3584</v>
      </c>
      <c r="ET365">
        <v>30.0003</v>
      </c>
      <c r="EU365">
        <v>25.2488</v>
      </c>
      <c r="EV365">
        <v>25.2206</v>
      </c>
      <c r="EW365">
        <v>48.0456</v>
      </c>
      <c r="EX365">
        <v>26.5734</v>
      </c>
      <c r="EY365">
        <v>100</v>
      </c>
      <c r="EZ365">
        <v>22.7478</v>
      </c>
      <c r="FA365">
        <v>1173.2</v>
      </c>
      <c r="FB365">
        <v>20</v>
      </c>
      <c r="FC365">
        <v>102.332</v>
      </c>
      <c r="FD365">
        <v>102.105</v>
      </c>
    </row>
    <row r="366" spans="1:160">
      <c r="A366">
        <v>350</v>
      </c>
      <c r="B366">
        <v>1604418926.1</v>
      </c>
      <c r="C366">
        <v>697</v>
      </c>
      <c r="D366" t="s">
        <v>971</v>
      </c>
      <c r="E366" t="s">
        <v>972</v>
      </c>
      <c r="F366">
        <v>1604418926.1</v>
      </c>
      <c r="G366">
        <f>BY366*AE366*(BU366-BV366)/(100*BN366*(1000-AE366*BU366))</f>
        <v>0</v>
      </c>
      <c r="H366">
        <f>BY366*AE366*(BT366-BS366*(1000-AE366*BV366)/(1000-AE366*BU366))/(100*BN366)</f>
        <v>0</v>
      </c>
      <c r="I366">
        <f>BS366 - IF(AE366&gt;1, H366*BN366*100.0/(AG366*CG366), 0)</f>
        <v>0</v>
      </c>
      <c r="J366">
        <f>((P366-G366/2)*I366-H366)/(P366+G366/2)</f>
        <v>0</v>
      </c>
      <c r="K366">
        <f>J366*(BZ366+CA366)/1000.0</f>
        <v>0</v>
      </c>
      <c r="L366">
        <f>(BS366 - IF(AE366&gt;1, H366*BN366*100.0/(AG366*CG366), 0))*(BZ366+CA366)/1000.0</f>
        <v>0</v>
      </c>
      <c r="M366">
        <f>2.0/((1/O366-1/N366)+SIGN(O366)*SQRT((1/O366-1/N366)*(1/O366-1/N366) + 4*BO366/((BO366+1)*(BO366+1))*(2*1/O366*1/N366-1/N366*1/N366)))</f>
        <v>0</v>
      </c>
      <c r="N366">
        <f>IF(LEFT(BP366,1)&lt;&gt;"0",IF(LEFT(BP366,1)="1",3.0,BQ366),$D$5+$E$5*(CG366*BZ366/($K$5*1000))+$F$5*(CG366*BZ366/($K$5*1000))*MAX(MIN(BN366,$J$5),$I$5)*MAX(MIN(BN366,$J$5),$I$5)+$G$5*MAX(MIN(BN366,$J$5),$I$5)*(CG366*BZ366/($K$5*1000))+$H$5*(CG366*BZ366/($K$5*1000))*(CG366*BZ366/($K$5*1000)))</f>
        <v>0</v>
      </c>
      <c r="O366">
        <f>G366*(1000-(1000*0.61365*exp(17.502*S366/(240.97+S366))/(BZ366+CA366)+BU366)/2)/(1000*0.61365*exp(17.502*S366/(240.97+S366))/(BZ366+CA366)-BU366)</f>
        <v>0</v>
      </c>
      <c r="P366">
        <f>1/((BO366+1)/(M366/1.6)+1/(N366/1.37)) + BO366/((BO366+1)/(M366/1.6) + BO366/(N366/1.37))</f>
        <v>0</v>
      </c>
      <c r="Q366">
        <f>(BK366*BM366)</f>
        <v>0</v>
      </c>
      <c r="R366">
        <f>(CB366+(Q366+2*0.95*5.67E-8*(((CB366+$B$7)+273)^4-(CB366+273)^4)-44100*G366)/(1.84*29.3*N366+8*0.95*5.67E-8*(CB366+273)^3))</f>
        <v>0</v>
      </c>
      <c r="S366">
        <f>($C$7*CC366+$D$7*CD366+$E$7*R366)</f>
        <v>0</v>
      </c>
      <c r="T366">
        <f>0.61365*exp(17.502*S366/(240.97+S366))</f>
        <v>0</v>
      </c>
      <c r="U366">
        <f>(V366/W366*100)</f>
        <v>0</v>
      </c>
      <c r="V366">
        <f>BU366*(BZ366+CA366)/1000</f>
        <v>0</v>
      </c>
      <c r="W366">
        <f>0.61365*exp(17.502*CB366/(240.97+CB366))</f>
        <v>0</v>
      </c>
      <c r="X366">
        <f>(T366-BU366*(BZ366+CA366)/1000)</f>
        <v>0</v>
      </c>
      <c r="Y366">
        <f>(-G366*44100)</f>
        <v>0</v>
      </c>
      <c r="Z366">
        <f>2*29.3*N366*0.92*(CB366-S366)</f>
        <v>0</v>
      </c>
      <c r="AA366">
        <f>2*0.95*5.67E-8*(((CB366+$B$7)+273)^4-(S366+273)^4)</f>
        <v>0</v>
      </c>
      <c r="AB366">
        <f>Q366+AA366+Y366+Z366</f>
        <v>0</v>
      </c>
      <c r="AC366">
        <v>0</v>
      </c>
      <c r="AD366">
        <v>0</v>
      </c>
      <c r="AE366">
        <f>IF(AC366*$H$13&gt;=AG366,1.0,(AG366/(AG366-AC366*$H$13)))</f>
        <v>0</v>
      </c>
      <c r="AF366">
        <f>(AE366-1)*100</f>
        <v>0</v>
      </c>
      <c r="AG366">
        <f>MAX(0,($B$13+$C$13*CG366)/(1+$D$13*CG366)*BZ366/(CB366+273)*$E$13)</f>
        <v>0</v>
      </c>
      <c r="AH366" t="s">
        <v>271</v>
      </c>
      <c r="AI366" t="s">
        <v>271</v>
      </c>
      <c r="AJ366">
        <v>0</v>
      </c>
      <c r="AK366">
        <v>0</v>
      </c>
      <c r="AL366">
        <f>AK366-AJ366</f>
        <v>0</v>
      </c>
      <c r="AM366">
        <f>AL366/AK366</f>
        <v>0</v>
      </c>
      <c r="AN366">
        <v>0</v>
      </c>
      <c r="AO366" t="s">
        <v>271</v>
      </c>
      <c r="AP366" t="s">
        <v>271</v>
      </c>
      <c r="AQ366">
        <v>0</v>
      </c>
      <c r="AR366">
        <v>0</v>
      </c>
      <c r="AS366">
        <f>1-AQ366/AR366</f>
        <v>0</v>
      </c>
      <c r="AT366">
        <v>0.5</v>
      </c>
      <c r="AU366">
        <f>BK366</f>
        <v>0</v>
      </c>
      <c r="AV366">
        <f>H366</f>
        <v>0</v>
      </c>
      <c r="AW366">
        <f>AS366*AT366*AU366</f>
        <v>0</v>
      </c>
      <c r="AX366">
        <f>BC366/AR366</f>
        <v>0</v>
      </c>
      <c r="AY366">
        <f>(AV366-AN366)/AU366</f>
        <v>0</v>
      </c>
      <c r="AZ366">
        <f>(AK366-AR366)/AR366</f>
        <v>0</v>
      </c>
      <c r="BA366" t="s">
        <v>271</v>
      </c>
      <c r="BB366">
        <v>0</v>
      </c>
      <c r="BC366">
        <f>AR366-BB366</f>
        <v>0</v>
      </c>
      <c r="BD366">
        <f>(AR366-AQ366)/(AR366-BB366)</f>
        <v>0</v>
      </c>
      <c r="BE366">
        <f>(AK366-AR366)/(AK366-BB366)</f>
        <v>0</v>
      </c>
      <c r="BF366">
        <f>(AR366-AQ366)/(AR366-AJ366)</f>
        <v>0</v>
      </c>
      <c r="BG366">
        <f>(AK366-AR366)/(AK366-AJ366)</f>
        <v>0</v>
      </c>
      <c r="BH366">
        <f>(BD366*BB366/AQ366)</f>
        <v>0</v>
      </c>
      <c r="BI366">
        <f>(1-BH366)</f>
        <v>0</v>
      </c>
      <c r="BJ366">
        <f>$B$11*CH366+$C$11*CI366+$F$11*CJ366*(1-CM366)</f>
        <v>0</v>
      </c>
      <c r="BK366">
        <f>BJ366*BL366</f>
        <v>0</v>
      </c>
      <c r="BL366">
        <f>($B$11*$D$9+$C$11*$D$9+$F$11*((CW366+CO366)/MAX(CW366+CO366+CX366, 0.1)*$I$9+CX366/MAX(CW366+CO366+CX366, 0.1)*$J$9))/($B$11+$C$11+$F$11)</f>
        <v>0</v>
      </c>
      <c r="BM366">
        <f>($B$11*$K$9+$C$11*$K$9+$F$11*((CW366+CO366)/MAX(CW366+CO366+CX366, 0.1)*$P$9+CX366/MAX(CW366+CO366+CX366, 0.1)*$Q$9))/($B$11+$C$11+$F$11)</f>
        <v>0</v>
      </c>
      <c r="BN366">
        <v>6</v>
      </c>
      <c r="BO366">
        <v>0.5</v>
      </c>
      <c r="BP366" t="s">
        <v>272</v>
      </c>
      <c r="BQ366">
        <v>2</v>
      </c>
      <c r="BR366">
        <v>1604418926.1</v>
      </c>
      <c r="BS366">
        <v>1112.08</v>
      </c>
      <c r="BT366">
        <v>1168.3</v>
      </c>
      <c r="BU366">
        <v>21.6134</v>
      </c>
      <c r="BV366">
        <v>19.9555</v>
      </c>
      <c r="BW366">
        <v>1111.93</v>
      </c>
      <c r="BX366">
        <v>21.287</v>
      </c>
      <c r="BY366">
        <v>499.989</v>
      </c>
      <c r="BZ366">
        <v>100.522</v>
      </c>
      <c r="CA366">
        <v>0.100114</v>
      </c>
      <c r="CB366">
        <v>25.1647</v>
      </c>
      <c r="CC366">
        <v>25.0094</v>
      </c>
      <c r="CD366">
        <v>999.9</v>
      </c>
      <c r="CE366">
        <v>0</v>
      </c>
      <c r="CF366">
        <v>0</v>
      </c>
      <c r="CG366">
        <v>10008.1</v>
      </c>
      <c r="CH366">
        <v>0</v>
      </c>
      <c r="CI366">
        <v>1.01915</v>
      </c>
      <c r="CJ366">
        <v>1200.08</v>
      </c>
      <c r="CK366">
        <v>0.967003</v>
      </c>
      <c r="CL366">
        <v>0.0329973</v>
      </c>
      <c r="CM366">
        <v>0</v>
      </c>
      <c r="CN366">
        <v>2.4905</v>
      </c>
      <c r="CO366">
        <v>0</v>
      </c>
      <c r="CP366">
        <v>10717</v>
      </c>
      <c r="CQ366">
        <v>11402.2</v>
      </c>
      <c r="CR366">
        <v>38</v>
      </c>
      <c r="CS366">
        <v>41.125</v>
      </c>
      <c r="CT366">
        <v>39.437</v>
      </c>
      <c r="CU366">
        <v>39.812</v>
      </c>
      <c r="CV366">
        <v>38.312</v>
      </c>
      <c r="CW366">
        <v>1160.48</v>
      </c>
      <c r="CX366">
        <v>39.6</v>
      </c>
      <c r="CY366">
        <v>0</v>
      </c>
      <c r="CZ366">
        <v>1604418926.3</v>
      </c>
      <c r="DA366">
        <v>0</v>
      </c>
      <c r="DB366">
        <v>2.547912</v>
      </c>
      <c r="DC366">
        <v>-0.0244538541410317</v>
      </c>
      <c r="DD366">
        <v>111.461538738633</v>
      </c>
      <c r="DE366">
        <v>10703.428</v>
      </c>
      <c r="DF366">
        <v>15</v>
      </c>
      <c r="DG366">
        <v>1604417947.1</v>
      </c>
      <c r="DH366" t="s">
        <v>273</v>
      </c>
      <c r="DI366">
        <v>1604417940.1</v>
      </c>
      <c r="DJ366">
        <v>1604417947.1</v>
      </c>
      <c r="DK366">
        <v>1</v>
      </c>
      <c r="DL366">
        <v>-0.134</v>
      </c>
      <c r="DM366">
        <v>0.013</v>
      </c>
      <c r="DN366">
        <v>0.037</v>
      </c>
      <c r="DO366">
        <v>0.31</v>
      </c>
      <c r="DP366">
        <v>420</v>
      </c>
      <c r="DQ366">
        <v>20</v>
      </c>
      <c r="DR366">
        <v>0.08</v>
      </c>
      <c r="DS366">
        <v>0.06</v>
      </c>
      <c r="DT366">
        <v>0</v>
      </c>
      <c r="DU366">
        <v>0</v>
      </c>
      <c r="DV366" t="s">
        <v>274</v>
      </c>
      <c r="DW366">
        <v>100</v>
      </c>
      <c r="DX366">
        <v>100</v>
      </c>
      <c r="DY366">
        <v>0.15</v>
      </c>
      <c r="DZ366">
        <v>0.3264</v>
      </c>
      <c r="EA366">
        <v>-0.278027610152098</v>
      </c>
      <c r="EB366">
        <v>0.00106189765250334</v>
      </c>
      <c r="EC366">
        <v>-8.23004791133579e-07</v>
      </c>
      <c r="ED366">
        <v>1.95222372915411e-10</v>
      </c>
      <c r="EE366">
        <v>0.0605696754882689</v>
      </c>
      <c r="EF366">
        <v>0.0242991256848972</v>
      </c>
      <c r="EG366">
        <v>-0.00102667963148939</v>
      </c>
      <c r="EH366">
        <v>2.21636158600722e-05</v>
      </c>
      <c r="EI366">
        <v>2</v>
      </c>
      <c r="EJ366">
        <v>2037</v>
      </c>
      <c r="EK366">
        <v>1</v>
      </c>
      <c r="EL366">
        <v>24</v>
      </c>
      <c r="EM366">
        <v>16.4</v>
      </c>
      <c r="EN366">
        <v>16.3</v>
      </c>
      <c r="EO366">
        <v>2</v>
      </c>
      <c r="EP366">
        <v>511.234</v>
      </c>
      <c r="EQ366">
        <v>529.034</v>
      </c>
      <c r="ER366">
        <v>22.7574</v>
      </c>
      <c r="ES366">
        <v>25.3594</v>
      </c>
      <c r="ET366">
        <v>30.0004</v>
      </c>
      <c r="EU366">
        <v>25.2488</v>
      </c>
      <c r="EV366">
        <v>25.2206</v>
      </c>
      <c r="EW366">
        <v>48.1989</v>
      </c>
      <c r="EX366">
        <v>26.5734</v>
      </c>
      <c r="EY366">
        <v>100</v>
      </c>
      <c r="EZ366">
        <v>22.7478</v>
      </c>
      <c r="FA366">
        <v>1178.4</v>
      </c>
      <c r="FB366">
        <v>20</v>
      </c>
      <c r="FC366">
        <v>102.332</v>
      </c>
      <c r="FD366">
        <v>102.105</v>
      </c>
    </row>
    <row r="367" spans="1:160">
      <c r="A367">
        <v>351</v>
      </c>
      <c r="B367">
        <v>1604418928.1</v>
      </c>
      <c r="C367">
        <v>699</v>
      </c>
      <c r="D367" t="s">
        <v>973</v>
      </c>
      <c r="E367" t="s">
        <v>974</v>
      </c>
      <c r="F367">
        <v>1604418928.1</v>
      </c>
      <c r="G367">
        <f>BY367*AE367*(BU367-BV367)/(100*BN367*(1000-AE367*BU367))</f>
        <v>0</v>
      </c>
      <c r="H367">
        <f>BY367*AE367*(BT367-BS367*(1000-AE367*BV367)/(1000-AE367*BU367))/(100*BN367)</f>
        <v>0</v>
      </c>
      <c r="I367">
        <f>BS367 - IF(AE367&gt;1, H367*BN367*100.0/(AG367*CG367), 0)</f>
        <v>0</v>
      </c>
      <c r="J367">
        <f>((P367-G367/2)*I367-H367)/(P367+G367/2)</f>
        <v>0</v>
      </c>
      <c r="K367">
        <f>J367*(BZ367+CA367)/1000.0</f>
        <v>0</v>
      </c>
      <c r="L367">
        <f>(BS367 - IF(AE367&gt;1, H367*BN367*100.0/(AG367*CG367), 0))*(BZ367+CA367)/1000.0</f>
        <v>0</v>
      </c>
      <c r="M367">
        <f>2.0/((1/O367-1/N367)+SIGN(O367)*SQRT((1/O367-1/N367)*(1/O367-1/N367) + 4*BO367/((BO367+1)*(BO367+1))*(2*1/O367*1/N367-1/N367*1/N367)))</f>
        <v>0</v>
      </c>
      <c r="N367">
        <f>IF(LEFT(BP367,1)&lt;&gt;"0",IF(LEFT(BP367,1)="1",3.0,BQ367),$D$5+$E$5*(CG367*BZ367/($K$5*1000))+$F$5*(CG367*BZ367/($K$5*1000))*MAX(MIN(BN367,$J$5),$I$5)*MAX(MIN(BN367,$J$5),$I$5)+$G$5*MAX(MIN(BN367,$J$5),$I$5)*(CG367*BZ367/($K$5*1000))+$H$5*(CG367*BZ367/($K$5*1000))*(CG367*BZ367/($K$5*1000)))</f>
        <v>0</v>
      </c>
      <c r="O367">
        <f>G367*(1000-(1000*0.61365*exp(17.502*S367/(240.97+S367))/(BZ367+CA367)+BU367)/2)/(1000*0.61365*exp(17.502*S367/(240.97+S367))/(BZ367+CA367)-BU367)</f>
        <v>0</v>
      </c>
      <c r="P367">
        <f>1/((BO367+1)/(M367/1.6)+1/(N367/1.37)) + BO367/((BO367+1)/(M367/1.6) + BO367/(N367/1.37))</f>
        <v>0</v>
      </c>
      <c r="Q367">
        <f>(BK367*BM367)</f>
        <v>0</v>
      </c>
      <c r="R367">
        <f>(CB367+(Q367+2*0.95*5.67E-8*(((CB367+$B$7)+273)^4-(CB367+273)^4)-44100*G367)/(1.84*29.3*N367+8*0.95*5.67E-8*(CB367+273)^3))</f>
        <v>0</v>
      </c>
      <c r="S367">
        <f>($C$7*CC367+$D$7*CD367+$E$7*R367)</f>
        <v>0</v>
      </c>
      <c r="T367">
        <f>0.61365*exp(17.502*S367/(240.97+S367))</f>
        <v>0</v>
      </c>
      <c r="U367">
        <f>(V367/W367*100)</f>
        <v>0</v>
      </c>
      <c r="V367">
        <f>BU367*(BZ367+CA367)/1000</f>
        <v>0</v>
      </c>
      <c r="W367">
        <f>0.61365*exp(17.502*CB367/(240.97+CB367))</f>
        <v>0</v>
      </c>
      <c r="X367">
        <f>(T367-BU367*(BZ367+CA367)/1000)</f>
        <v>0</v>
      </c>
      <c r="Y367">
        <f>(-G367*44100)</f>
        <v>0</v>
      </c>
      <c r="Z367">
        <f>2*29.3*N367*0.92*(CB367-S367)</f>
        <v>0</v>
      </c>
      <c r="AA367">
        <f>2*0.95*5.67E-8*(((CB367+$B$7)+273)^4-(S367+273)^4)</f>
        <v>0</v>
      </c>
      <c r="AB367">
        <f>Q367+AA367+Y367+Z367</f>
        <v>0</v>
      </c>
      <c r="AC367">
        <v>0</v>
      </c>
      <c r="AD367">
        <v>0</v>
      </c>
      <c r="AE367">
        <f>IF(AC367*$H$13&gt;=AG367,1.0,(AG367/(AG367-AC367*$H$13)))</f>
        <v>0</v>
      </c>
      <c r="AF367">
        <f>(AE367-1)*100</f>
        <v>0</v>
      </c>
      <c r="AG367">
        <f>MAX(0,($B$13+$C$13*CG367)/(1+$D$13*CG367)*BZ367/(CB367+273)*$E$13)</f>
        <v>0</v>
      </c>
      <c r="AH367" t="s">
        <v>271</v>
      </c>
      <c r="AI367" t="s">
        <v>271</v>
      </c>
      <c r="AJ367">
        <v>0</v>
      </c>
      <c r="AK367">
        <v>0</v>
      </c>
      <c r="AL367">
        <f>AK367-AJ367</f>
        <v>0</v>
      </c>
      <c r="AM367">
        <f>AL367/AK367</f>
        <v>0</v>
      </c>
      <c r="AN367">
        <v>0</v>
      </c>
      <c r="AO367" t="s">
        <v>271</v>
      </c>
      <c r="AP367" t="s">
        <v>271</v>
      </c>
      <c r="AQ367">
        <v>0</v>
      </c>
      <c r="AR367">
        <v>0</v>
      </c>
      <c r="AS367">
        <f>1-AQ367/AR367</f>
        <v>0</v>
      </c>
      <c r="AT367">
        <v>0.5</v>
      </c>
      <c r="AU367">
        <f>BK367</f>
        <v>0</v>
      </c>
      <c r="AV367">
        <f>H367</f>
        <v>0</v>
      </c>
      <c r="AW367">
        <f>AS367*AT367*AU367</f>
        <v>0</v>
      </c>
      <c r="AX367">
        <f>BC367/AR367</f>
        <v>0</v>
      </c>
      <c r="AY367">
        <f>(AV367-AN367)/AU367</f>
        <v>0</v>
      </c>
      <c r="AZ367">
        <f>(AK367-AR367)/AR367</f>
        <v>0</v>
      </c>
      <c r="BA367" t="s">
        <v>271</v>
      </c>
      <c r="BB367">
        <v>0</v>
      </c>
      <c r="BC367">
        <f>AR367-BB367</f>
        <v>0</v>
      </c>
      <c r="BD367">
        <f>(AR367-AQ367)/(AR367-BB367)</f>
        <v>0</v>
      </c>
      <c r="BE367">
        <f>(AK367-AR367)/(AK367-BB367)</f>
        <v>0</v>
      </c>
      <c r="BF367">
        <f>(AR367-AQ367)/(AR367-AJ367)</f>
        <v>0</v>
      </c>
      <c r="BG367">
        <f>(AK367-AR367)/(AK367-AJ367)</f>
        <v>0</v>
      </c>
      <c r="BH367">
        <f>(BD367*BB367/AQ367)</f>
        <v>0</v>
      </c>
      <c r="BI367">
        <f>(1-BH367)</f>
        <v>0</v>
      </c>
      <c r="BJ367">
        <f>$B$11*CH367+$C$11*CI367+$F$11*CJ367*(1-CM367)</f>
        <v>0</v>
      </c>
      <c r="BK367">
        <f>BJ367*BL367</f>
        <v>0</v>
      </c>
      <c r="BL367">
        <f>($B$11*$D$9+$C$11*$D$9+$F$11*((CW367+CO367)/MAX(CW367+CO367+CX367, 0.1)*$I$9+CX367/MAX(CW367+CO367+CX367, 0.1)*$J$9))/($B$11+$C$11+$F$11)</f>
        <v>0</v>
      </c>
      <c r="BM367">
        <f>($B$11*$K$9+$C$11*$K$9+$F$11*((CW367+CO367)/MAX(CW367+CO367+CX367, 0.1)*$P$9+CX367/MAX(CW367+CO367+CX367, 0.1)*$Q$9))/($B$11+$C$11+$F$11)</f>
        <v>0</v>
      </c>
      <c r="BN367">
        <v>6</v>
      </c>
      <c r="BO367">
        <v>0.5</v>
      </c>
      <c r="BP367" t="s">
        <v>272</v>
      </c>
      <c r="BQ367">
        <v>2</v>
      </c>
      <c r="BR367">
        <v>1604418928.1</v>
      </c>
      <c r="BS367">
        <v>1115.21</v>
      </c>
      <c r="BT367">
        <v>1171.97</v>
      </c>
      <c r="BU367">
        <v>21.6109</v>
      </c>
      <c r="BV367">
        <v>19.9546</v>
      </c>
      <c r="BW367">
        <v>1115.06</v>
      </c>
      <c r="BX367">
        <v>21.2845</v>
      </c>
      <c r="BY367">
        <v>499.97</v>
      </c>
      <c r="BZ367">
        <v>100.522</v>
      </c>
      <c r="CA367">
        <v>0.0998749</v>
      </c>
      <c r="CB367">
        <v>25.1651</v>
      </c>
      <c r="CC367">
        <v>25.0056</v>
      </c>
      <c r="CD367">
        <v>999.9</v>
      </c>
      <c r="CE367">
        <v>0</v>
      </c>
      <c r="CF367">
        <v>0</v>
      </c>
      <c r="CG367">
        <v>9998.12</v>
      </c>
      <c r="CH367">
        <v>0</v>
      </c>
      <c r="CI367">
        <v>1.00795</v>
      </c>
      <c r="CJ367">
        <v>1200.08</v>
      </c>
      <c r="CK367">
        <v>0.967003</v>
      </c>
      <c r="CL367">
        <v>0.0329973</v>
      </c>
      <c r="CM367">
        <v>0</v>
      </c>
      <c r="CN367">
        <v>2.3262</v>
      </c>
      <c r="CO367">
        <v>0</v>
      </c>
      <c r="CP367">
        <v>10720.3</v>
      </c>
      <c r="CQ367">
        <v>11402.2</v>
      </c>
      <c r="CR367">
        <v>38</v>
      </c>
      <c r="CS367">
        <v>41.125</v>
      </c>
      <c r="CT367">
        <v>39.437</v>
      </c>
      <c r="CU367">
        <v>39.812</v>
      </c>
      <c r="CV367">
        <v>38.312</v>
      </c>
      <c r="CW367">
        <v>1160.48</v>
      </c>
      <c r="CX367">
        <v>39.6</v>
      </c>
      <c r="CY367">
        <v>0</v>
      </c>
      <c r="CZ367">
        <v>1604418928.1</v>
      </c>
      <c r="DA367">
        <v>0</v>
      </c>
      <c r="DB367">
        <v>2.55083461538462</v>
      </c>
      <c r="DC367">
        <v>-0.611217094395472</v>
      </c>
      <c r="DD367">
        <v>109.69230778155</v>
      </c>
      <c r="DE367">
        <v>10706.3115384615</v>
      </c>
      <c r="DF367">
        <v>15</v>
      </c>
      <c r="DG367">
        <v>1604417947.1</v>
      </c>
      <c r="DH367" t="s">
        <v>273</v>
      </c>
      <c r="DI367">
        <v>1604417940.1</v>
      </c>
      <c r="DJ367">
        <v>1604417947.1</v>
      </c>
      <c r="DK367">
        <v>1</v>
      </c>
      <c r="DL367">
        <v>-0.134</v>
      </c>
      <c r="DM367">
        <v>0.013</v>
      </c>
      <c r="DN367">
        <v>0.037</v>
      </c>
      <c r="DO367">
        <v>0.31</v>
      </c>
      <c r="DP367">
        <v>420</v>
      </c>
      <c r="DQ367">
        <v>20</v>
      </c>
      <c r="DR367">
        <v>0.08</v>
      </c>
      <c r="DS367">
        <v>0.06</v>
      </c>
      <c r="DT367">
        <v>0</v>
      </c>
      <c r="DU367">
        <v>0</v>
      </c>
      <c r="DV367" t="s">
        <v>274</v>
      </c>
      <c r="DW367">
        <v>100</v>
      </c>
      <c r="DX367">
        <v>100</v>
      </c>
      <c r="DY367">
        <v>0.15</v>
      </c>
      <c r="DZ367">
        <v>0.3264</v>
      </c>
      <c r="EA367">
        <v>-0.278027610152098</v>
      </c>
      <c r="EB367">
        <v>0.00106189765250334</v>
      </c>
      <c r="EC367">
        <v>-8.23004791133579e-07</v>
      </c>
      <c r="ED367">
        <v>1.95222372915411e-10</v>
      </c>
      <c r="EE367">
        <v>0.0605696754882689</v>
      </c>
      <c r="EF367">
        <v>0.0242991256848972</v>
      </c>
      <c r="EG367">
        <v>-0.00102667963148939</v>
      </c>
      <c r="EH367">
        <v>2.21636158600722e-05</v>
      </c>
      <c r="EI367">
        <v>2</v>
      </c>
      <c r="EJ367">
        <v>2037</v>
      </c>
      <c r="EK367">
        <v>1</v>
      </c>
      <c r="EL367">
        <v>24</v>
      </c>
      <c r="EM367">
        <v>16.5</v>
      </c>
      <c r="EN367">
        <v>16.4</v>
      </c>
      <c r="EO367">
        <v>2</v>
      </c>
      <c r="EP367">
        <v>511.362</v>
      </c>
      <c r="EQ367">
        <v>529.054</v>
      </c>
      <c r="ER367">
        <v>22.7524</v>
      </c>
      <c r="ES367">
        <v>25.3597</v>
      </c>
      <c r="ET367">
        <v>30.0004</v>
      </c>
      <c r="EU367">
        <v>25.2488</v>
      </c>
      <c r="EV367">
        <v>25.2207</v>
      </c>
      <c r="EW367">
        <v>48.3235</v>
      </c>
      <c r="EX367">
        <v>26.5734</v>
      </c>
      <c r="EY367">
        <v>100</v>
      </c>
      <c r="EZ367">
        <v>22.7373</v>
      </c>
      <c r="FA367">
        <v>1183.48</v>
      </c>
      <c r="FB367">
        <v>20</v>
      </c>
      <c r="FC367">
        <v>102.332</v>
      </c>
      <c r="FD367">
        <v>102.105</v>
      </c>
    </row>
    <row r="368" spans="1:160">
      <c r="A368">
        <v>352</v>
      </c>
      <c r="B368">
        <v>1604418930.1</v>
      </c>
      <c r="C368">
        <v>701</v>
      </c>
      <c r="D368" t="s">
        <v>975</v>
      </c>
      <c r="E368" t="s">
        <v>976</v>
      </c>
      <c r="F368">
        <v>1604418930.1</v>
      </c>
      <c r="G368">
        <f>BY368*AE368*(BU368-BV368)/(100*BN368*(1000-AE368*BU368))</f>
        <v>0</v>
      </c>
      <c r="H368">
        <f>BY368*AE368*(BT368-BS368*(1000-AE368*BV368)/(1000-AE368*BU368))/(100*BN368)</f>
        <v>0</v>
      </c>
      <c r="I368">
        <f>BS368 - IF(AE368&gt;1, H368*BN368*100.0/(AG368*CG368), 0)</f>
        <v>0</v>
      </c>
      <c r="J368">
        <f>((P368-G368/2)*I368-H368)/(P368+G368/2)</f>
        <v>0</v>
      </c>
      <c r="K368">
        <f>J368*(BZ368+CA368)/1000.0</f>
        <v>0</v>
      </c>
      <c r="L368">
        <f>(BS368 - IF(AE368&gt;1, H368*BN368*100.0/(AG368*CG368), 0))*(BZ368+CA368)/1000.0</f>
        <v>0</v>
      </c>
      <c r="M368">
        <f>2.0/((1/O368-1/N368)+SIGN(O368)*SQRT((1/O368-1/N368)*(1/O368-1/N368) + 4*BO368/((BO368+1)*(BO368+1))*(2*1/O368*1/N368-1/N368*1/N368)))</f>
        <v>0</v>
      </c>
      <c r="N368">
        <f>IF(LEFT(BP368,1)&lt;&gt;"0",IF(LEFT(BP368,1)="1",3.0,BQ368),$D$5+$E$5*(CG368*BZ368/($K$5*1000))+$F$5*(CG368*BZ368/($K$5*1000))*MAX(MIN(BN368,$J$5),$I$5)*MAX(MIN(BN368,$J$5),$I$5)+$G$5*MAX(MIN(BN368,$J$5),$I$5)*(CG368*BZ368/($K$5*1000))+$H$5*(CG368*BZ368/($K$5*1000))*(CG368*BZ368/($K$5*1000)))</f>
        <v>0</v>
      </c>
      <c r="O368">
        <f>G368*(1000-(1000*0.61365*exp(17.502*S368/(240.97+S368))/(BZ368+CA368)+BU368)/2)/(1000*0.61365*exp(17.502*S368/(240.97+S368))/(BZ368+CA368)-BU368)</f>
        <v>0</v>
      </c>
      <c r="P368">
        <f>1/((BO368+1)/(M368/1.6)+1/(N368/1.37)) + BO368/((BO368+1)/(M368/1.6) + BO368/(N368/1.37))</f>
        <v>0</v>
      </c>
      <c r="Q368">
        <f>(BK368*BM368)</f>
        <v>0</v>
      </c>
      <c r="R368">
        <f>(CB368+(Q368+2*0.95*5.67E-8*(((CB368+$B$7)+273)^4-(CB368+273)^4)-44100*G368)/(1.84*29.3*N368+8*0.95*5.67E-8*(CB368+273)^3))</f>
        <v>0</v>
      </c>
      <c r="S368">
        <f>($C$7*CC368+$D$7*CD368+$E$7*R368)</f>
        <v>0</v>
      </c>
      <c r="T368">
        <f>0.61365*exp(17.502*S368/(240.97+S368))</f>
        <v>0</v>
      </c>
      <c r="U368">
        <f>(V368/W368*100)</f>
        <v>0</v>
      </c>
      <c r="V368">
        <f>BU368*(BZ368+CA368)/1000</f>
        <v>0</v>
      </c>
      <c r="W368">
        <f>0.61365*exp(17.502*CB368/(240.97+CB368))</f>
        <v>0</v>
      </c>
      <c r="X368">
        <f>(T368-BU368*(BZ368+CA368)/1000)</f>
        <v>0</v>
      </c>
      <c r="Y368">
        <f>(-G368*44100)</f>
        <v>0</v>
      </c>
      <c r="Z368">
        <f>2*29.3*N368*0.92*(CB368-S368)</f>
        <v>0</v>
      </c>
      <c r="AA368">
        <f>2*0.95*5.67E-8*(((CB368+$B$7)+273)^4-(S368+273)^4)</f>
        <v>0</v>
      </c>
      <c r="AB368">
        <f>Q368+AA368+Y368+Z368</f>
        <v>0</v>
      </c>
      <c r="AC368">
        <v>0</v>
      </c>
      <c r="AD368">
        <v>0</v>
      </c>
      <c r="AE368">
        <f>IF(AC368*$H$13&gt;=AG368,1.0,(AG368/(AG368-AC368*$H$13)))</f>
        <v>0</v>
      </c>
      <c r="AF368">
        <f>(AE368-1)*100</f>
        <v>0</v>
      </c>
      <c r="AG368">
        <f>MAX(0,($B$13+$C$13*CG368)/(1+$D$13*CG368)*BZ368/(CB368+273)*$E$13)</f>
        <v>0</v>
      </c>
      <c r="AH368" t="s">
        <v>271</v>
      </c>
      <c r="AI368" t="s">
        <v>271</v>
      </c>
      <c r="AJ368">
        <v>0</v>
      </c>
      <c r="AK368">
        <v>0</v>
      </c>
      <c r="AL368">
        <f>AK368-AJ368</f>
        <v>0</v>
      </c>
      <c r="AM368">
        <f>AL368/AK368</f>
        <v>0</v>
      </c>
      <c r="AN368">
        <v>0</v>
      </c>
      <c r="AO368" t="s">
        <v>271</v>
      </c>
      <c r="AP368" t="s">
        <v>271</v>
      </c>
      <c r="AQ368">
        <v>0</v>
      </c>
      <c r="AR368">
        <v>0</v>
      </c>
      <c r="AS368">
        <f>1-AQ368/AR368</f>
        <v>0</v>
      </c>
      <c r="AT368">
        <v>0.5</v>
      </c>
      <c r="AU368">
        <f>BK368</f>
        <v>0</v>
      </c>
      <c r="AV368">
        <f>H368</f>
        <v>0</v>
      </c>
      <c r="AW368">
        <f>AS368*AT368*AU368</f>
        <v>0</v>
      </c>
      <c r="AX368">
        <f>BC368/AR368</f>
        <v>0</v>
      </c>
      <c r="AY368">
        <f>(AV368-AN368)/AU368</f>
        <v>0</v>
      </c>
      <c r="AZ368">
        <f>(AK368-AR368)/AR368</f>
        <v>0</v>
      </c>
      <c r="BA368" t="s">
        <v>271</v>
      </c>
      <c r="BB368">
        <v>0</v>
      </c>
      <c r="BC368">
        <f>AR368-BB368</f>
        <v>0</v>
      </c>
      <c r="BD368">
        <f>(AR368-AQ368)/(AR368-BB368)</f>
        <v>0</v>
      </c>
      <c r="BE368">
        <f>(AK368-AR368)/(AK368-BB368)</f>
        <v>0</v>
      </c>
      <c r="BF368">
        <f>(AR368-AQ368)/(AR368-AJ368)</f>
        <v>0</v>
      </c>
      <c r="BG368">
        <f>(AK368-AR368)/(AK368-AJ368)</f>
        <v>0</v>
      </c>
      <c r="BH368">
        <f>(BD368*BB368/AQ368)</f>
        <v>0</v>
      </c>
      <c r="BI368">
        <f>(1-BH368)</f>
        <v>0</v>
      </c>
      <c r="BJ368">
        <f>$B$11*CH368+$C$11*CI368+$F$11*CJ368*(1-CM368)</f>
        <v>0</v>
      </c>
      <c r="BK368">
        <f>BJ368*BL368</f>
        <v>0</v>
      </c>
      <c r="BL368">
        <f>($B$11*$D$9+$C$11*$D$9+$F$11*((CW368+CO368)/MAX(CW368+CO368+CX368, 0.1)*$I$9+CX368/MAX(CW368+CO368+CX368, 0.1)*$J$9))/($B$11+$C$11+$F$11)</f>
        <v>0</v>
      </c>
      <c r="BM368">
        <f>($B$11*$K$9+$C$11*$K$9+$F$11*((CW368+CO368)/MAX(CW368+CO368+CX368, 0.1)*$P$9+CX368/MAX(CW368+CO368+CX368, 0.1)*$Q$9))/($B$11+$C$11+$F$11)</f>
        <v>0</v>
      </c>
      <c r="BN368">
        <v>6</v>
      </c>
      <c r="BO368">
        <v>0.5</v>
      </c>
      <c r="BP368" t="s">
        <v>272</v>
      </c>
      <c r="BQ368">
        <v>2</v>
      </c>
      <c r="BR368">
        <v>1604418930.1</v>
      </c>
      <c r="BS368">
        <v>1118.46</v>
      </c>
      <c r="BT368">
        <v>1175.65</v>
      </c>
      <c r="BU368">
        <v>21.6089</v>
      </c>
      <c r="BV368">
        <v>19.9529</v>
      </c>
      <c r="BW368">
        <v>1118.31</v>
      </c>
      <c r="BX368">
        <v>21.2826</v>
      </c>
      <c r="BY368">
        <v>500.051</v>
      </c>
      <c r="BZ368">
        <v>100.522</v>
      </c>
      <c r="CA368">
        <v>0.0999507</v>
      </c>
      <c r="CB368">
        <v>25.1633</v>
      </c>
      <c r="CC368">
        <v>25.003</v>
      </c>
      <c r="CD368">
        <v>999.9</v>
      </c>
      <c r="CE368">
        <v>0</v>
      </c>
      <c r="CF368">
        <v>0</v>
      </c>
      <c r="CG368">
        <v>10006.9</v>
      </c>
      <c r="CH368">
        <v>0</v>
      </c>
      <c r="CI368">
        <v>1.00795</v>
      </c>
      <c r="CJ368">
        <v>1200.08</v>
      </c>
      <c r="CK368">
        <v>0.967003</v>
      </c>
      <c r="CL368">
        <v>0.0329973</v>
      </c>
      <c r="CM368">
        <v>0</v>
      </c>
      <c r="CN368">
        <v>2.9629</v>
      </c>
      <c r="CO368">
        <v>0</v>
      </c>
      <c r="CP368">
        <v>10722.8</v>
      </c>
      <c r="CQ368">
        <v>11402.2</v>
      </c>
      <c r="CR368">
        <v>38</v>
      </c>
      <c r="CS368">
        <v>41.125</v>
      </c>
      <c r="CT368">
        <v>39.437</v>
      </c>
      <c r="CU368">
        <v>39.812</v>
      </c>
      <c r="CV368">
        <v>38.312</v>
      </c>
      <c r="CW368">
        <v>1160.48</v>
      </c>
      <c r="CX368">
        <v>39.6</v>
      </c>
      <c r="CY368">
        <v>0</v>
      </c>
      <c r="CZ368">
        <v>1604418929.9</v>
      </c>
      <c r="DA368">
        <v>0</v>
      </c>
      <c r="DB368">
        <v>2.570952</v>
      </c>
      <c r="DC368">
        <v>-0.00779999781448557</v>
      </c>
      <c r="DD368">
        <v>104.992307567006</v>
      </c>
      <c r="DE368">
        <v>10710.012</v>
      </c>
      <c r="DF368">
        <v>15</v>
      </c>
      <c r="DG368">
        <v>1604417947.1</v>
      </c>
      <c r="DH368" t="s">
        <v>273</v>
      </c>
      <c r="DI368">
        <v>1604417940.1</v>
      </c>
      <c r="DJ368">
        <v>1604417947.1</v>
      </c>
      <c r="DK368">
        <v>1</v>
      </c>
      <c r="DL368">
        <v>-0.134</v>
      </c>
      <c r="DM368">
        <v>0.013</v>
      </c>
      <c r="DN368">
        <v>0.037</v>
      </c>
      <c r="DO368">
        <v>0.31</v>
      </c>
      <c r="DP368">
        <v>420</v>
      </c>
      <c r="DQ368">
        <v>20</v>
      </c>
      <c r="DR368">
        <v>0.08</v>
      </c>
      <c r="DS368">
        <v>0.06</v>
      </c>
      <c r="DT368">
        <v>0</v>
      </c>
      <c r="DU368">
        <v>0</v>
      </c>
      <c r="DV368" t="s">
        <v>274</v>
      </c>
      <c r="DW368">
        <v>100</v>
      </c>
      <c r="DX368">
        <v>100</v>
      </c>
      <c r="DY368">
        <v>0.15</v>
      </c>
      <c r="DZ368">
        <v>0.3263</v>
      </c>
      <c r="EA368">
        <v>-0.278027610152098</v>
      </c>
      <c r="EB368">
        <v>0.00106189765250334</v>
      </c>
      <c r="EC368">
        <v>-8.23004791133579e-07</v>
      </c>
      <c r="ED368">
        <v>1.95222372915411e-10</v>
      </c>
      <c r="EE368">
        <v>0.0605696754882689</v>
      </c>
      <c r="EF368">
        <v>0.0242991256848972</v>
      </c>
      <c r="EG368">
        <v>-0.00102667963148939</v>
      </c>
      <c r="EH368">
        <v>2.21636158600722e-05</v>
      </c>
      <c r="EI368">
        <v>2</v>
      </c>
      <c r="EJ368">
        <v>2037</v>
      </c>
      <c r="EK368">
        <v>1</v>
      </c>
      <c r="EL368">
        <v>24</v>
      </c>
      <c r="EM368">
        <v>16.5</v>
      </c>
      <c r="EN368">
        <v>16.4</v>
      </c>
      <c r="EO368">
        <v>2</v>
      </c>
      <c r="EP368">
        <v>511.505</v>
      </c>
      <c r="EQ368">
        <v>528.988</v>
      </c>
      <c r="ER368">
        <v>22.7482</v>
      </c>
      <c r="ES368">
        <v>25.3597</v>
      </c>
      <c r="ET368">
        <v>30.0003</v>
      </c>
      <c r="EU368">
        <v>25.2488</v>
      </c>
      <c r="EV368">
        <v>25.2218</v>
      </c>
      <c r="EW368">
        <v>48.402</v>
      </c>
      <c r="EX368">
        <v>26.5734</v>
      </c>
      <c r="EY368">
        <v>100</v>
      </c>
      <c r="EZ368">
        <v>22.7373</v>
      </c>
      <c r="FA368">
        <v>1183.48</v>
      </c>
      <c r="FB368">
        <v>20</v>
      </c>
      <c r="FC368">
        <v>102.332</v>
      </c>
      <c r="FD368">
        <v>102.106</v>
      </c>
    </row>
    <row r="369" spans="1:160">
      <c r="A369">
        <v>353</v>
      </c>
      <c r="B369">
        <v>1604418932.1</v>
      </c>
      <c r="C369">
        <v>703</v>
      </c>
      <c r="D369" t="s">
        <v>977</v>
      </c>
      <c r="E369" t="s">
        <v>978</v>
      </c>
      <c r="F369">
        <v>1604418932.1</v>
      </c>
      <c r="G369">
        <f>BY369*AE369*(BU369-BV369)/(100*BN369*(1000-AE369*BU369))</f>
        <v>0</v>
      </c>
      <c r="H369">
        <f>BY369*AE369*(BT369-BS369*(1000-AE369*BV369)/(1000-AE369*BU369))/(100*BN369)</f>
        <v>0</v>
      </c>
      <c r="I369">
        <f>BS369 - IF(AE369&gt;1, H369*BN369*100.0/(AG369*CG369), 0)</f>
        <v>0</v>
      </c>
      <c r="J369">
        <f>((P369-G369/2)*I369-H369)/(P369+G369/2)</f>
        <v>0</v>
      </c>
      <c r="K369">
        <f>J369*(BZ369+CA369)/1000.0</f>
        <v>0</v>
      </c>
      <c r="L369">
        <f>(BS369 - IF(AE369&gt;1, H369*BN369*100.0/(AG369*CG369), 0))*(BZ369+CA369)/1000.0</f>
        <v>0</v>
      </c>
      <c r="M369">
        <f>2.0/((1/O369-1/N369)+SIGN(O369)*SQRT((1/O369-1/N369)*(1/O369-1/N369) + 4*BO369/((BO369+1)*(BO369+1))*(2*1/O369*1/N369-1/N369*1/N369)))</f>
        <v>0</v>
      </c>
      <c r="N369">
        <f>IF(LEFT(BP369,1)&lt;&gt;"0",IF(LEFT(BP369,1)="1",3.0,BQ369),$D$5+$E$5*(CG369*BZ369/($K$5*1000))+$F$5*(CG369*BZ369/($K$5*1000))*MAX(MIN(BN369,$J$5),$I$5)*MAX(MIN(BN369,$J$5),$I$5)+$G$5*MAX(MIN(BN369,$J$5),$I$5)*(CG369*BZ369/($K$5*1000))+$H$5*(CG369*BZ369/($K$5*1000))*(CG369*BZ369/($K$5*1000)))</f>
        <v>0</v>
      </c>
      <c r="O369">
        <f>G369*(1000-(1000*0.61365*exp(17.502*S369/(240.97+S369))/(BZ369+CA369)+BU369)/2)/(1000*0.61365*exp(17.502*S369/(240.97+S369))/(BZ369+CA369)-BU369)</f>
        <v>0</v>
      </c>
      <c r="P369">
        <f>1/((BO369+1)/(M369/1.6)+1/(N369/1.37)) + BO369/((BO369+1)/(M369/1.6) + BO369/(N369/1.37))</f>
        <v>0</v>
      </c>
      <c r="Q369">
        <f>(BK369*BM369)</f>
        <v>0</v>
      </c>
      <c r="R369">
        <f>(CB369+(Q369+2*0.95*5.67E-8*(((CB369+$B$7)+273)^4-(CB369+273)^4)-44100*G369)/(1.84*29.3*N369+8*0.95*5.67E-8*(CB369+273)^3))</f>
        <v>0</v>
      </c>
      <c r="S369">
        <f>($C$7*CC369+$D$7*CD369+$E$7*R369)</f>
        <v>0</v>
      </c>
      <c r="T369">
        <f>0.61365*exp(17.502*S369/(240.97+S369))</f>
        <v>0</v>
      </c>
      <c r="U369">
        <f>(V369/W369*100)</f>
        <v>0</v>
      </c>
      <c r="V369">
        <f>BU369*(BZ369+CA369)/1000</f>
        <v>0</v>
      </c>
      <c r="W369">
        <f>0.61365*exp(17.502*CB369/(240.97+CB369))</f>
        <v>0</v>
      </c>
      <c r="X369">
        <f>(T369-BU369*(BZ369+CA369)/1000)</f>
        <v>0</v>
      </c>
      <c r="Y369">
        <f>(-G369*44100)</f>
        <v>0</v>
      </c>
      <c r="Z369">
        <f>2*29.3*N369*0.92*(CB369-S369)</f>
        <v>0</v>
      </c>
      <c r="AA369">
        <f>2*0.95*5.67E-8*(((CB369+$B$7)+273)^4-(S369+273)^4)</f>
        <v>0</v>
      </c>
      <c r="AB369">
        <f>Q369+AA369+Y369+Z369</f>
        <v>0</v>
      </c>
      <c r="AC369">
        <v>0</v>
      </c>
      <c r="AD369">
        <v>0</v>
      </c>
      <c r="AE369">
        <f>IF(AC369*$H$13&gt;=AG369,1.0,(AG369/(AG369-AC369*$H$13)))</f>
        <v>0</v>
      </c>
      <c r="AF369">
        <f>(AE369-1)*100</f>
        <v>0</v>
      </c>
      <c r="AG369">
        <f>MAX(0,($B$13+$C$13*CG369)/(1+$D$13*CG369)*BZ369/(CB369+273)*$E$13)</f>
        <v>0</v>
      </c>
      <c r="AH369" t="s">
        <v>271</v>
      </c>
      <c r="AI369" t="s">
        <v>271</v>
      </c>
      <c r="AJ369">
        <v>0</v>
      </c>
      <c r="AK369">
        <v>0</v>
      </c>
      <c r="AL369">
        <f>AK369-AJ369</f>
        <v>0</v>
      </c>
      <c r="AM369">
        <f>AL369/AK369</f>
        <v>0</v>
      </c>
      <c r="AN369">
        <v>0</v>
      </c>
      <c r="AO369" t="s">
        <v>271</v>
      </c>
      <c r="AP369" t="s">
        <v>271</v>
      </c>
      <c r="AQ369">
        <v>0</v>
      </c>
      <c r="AR369">
        <v>0</v>
      </c>
      <c r="AS369">
        <f>1-AQ369/AR369</f>
        <v>0</v>
      </c>
      <c r="AT369">
        <v>0.5</v>
      </c>
      <c r="AU369">
        <f>BK369</f>
        <v>0</v>
      </c>
      <c r="AV369">
        <f>H369</f>
        <v>0</v>
      </c>
      <c r="AW369">
        <f>AS369*AT369*AU369</f>
        <v>0</v>
      </c>
      <c r="AX369">
        <f>BC369/AR369</f>
        <v>0</v>
      </c>
      <c r="AY369">
        <f>(AV369-AN369)/AU369</f>
        <v>0</v>
      </c>
      <c r="AZ369">
        <f>(AK369-AR369)/AR369</f>
        <v>0</v>
      </c>
      <c r="BA369" t="s">
        <v>271</v>
      </c>
      <c r="BB369">
        <v>0</v>
      </c>
      <c r="BC369">
        <f>AR369-BB369</f>
        <v>0</v>
      </c>
      <c r="BD369">
        <f>(AR369-AQ369)/(AR369-BB369)</f>
        <v>0</v>
      </c>
      <c r="BE369">
        <f>(AK369-AR369)/(AK369-BB369)</f>
        <v>0</v>
      </c>
      <c r="BF369">
        <f>(AR369-AQ369)/(AR369-AJ369)</f>
        <v>0</v>
      </c>
      <c r="BG369">
        <f>(AK369-AR369)/(AK369-AJ369)</f>
        <v>0</v>
      </c>
      <c r="BH369">
        <f>(BD369*BB369/AQ369)</f>
        <v>0</v>
      </c>
      <c r="BI369">
        <f>(1-BH369)</f>
        <v>0</v>
      </c>
      <c r="BJ369">
        <f>$B$11*CH369+$C$11*CI369+$F$11*CJ369*(1-CM369)</f>
        <v>0</v>
      </c>
      <c r="BK369">
        <f>BJ369*BL369</f>
        <v>0</v>
      </c>
      <c r="BL369">
        <f>($B$11*$D$9+$C$11*$D$9+$F$11*((CW369+CO369)/MAX(CW369+CO369+CX369, 0.1)*$I$9+CX369/MAX(CW369+CO369+CX369, 0.1)*$J$9))/($B$11+$C$11+$F$11)</f>
        <v>0</v>
      </c>
      <c r="BM369">
        <f>($B$11*$K$9+$C$11*$K$9+$F$11*((CW369+CO369)/MAX(CW369+CO369+CX369, 0.1)*$P$9+CX369/MAX(CW369+CO369+CX369, 0.1)*$Q$9))/($B$11+$C$11+$F$11)</f>
        <v>0</v>
      </c>
      <c r="BN369">
        <v>6</v>
      </c>
      <c r="BO369">
        <v>0.5</v>
      </c>
      <c r="BP369" t="s">
        <v>272</v>
      </c>
      <c r="BQ369">
        <v>2</v>
      </c>
      <c r="BR369">
        <v>1604418932.1</v>
      </c>
      <c r="BS369">
        <v>1121.75</v>
      </c>
      <c r="BT369">
        <v>1179.08</v>
      </c>
      <c r="BU369">
        <v>21.6059</v>
      </c>
      <c r="BV369">
        <v>19.9504</v>
      </c>
      <c r="BW369">
        <v>1121.6</v>
      </c>
      <c r="BX369">
        <v>21.2796</v>
      </c>
      <c r="BY369">
        <v>500.023</v>
      </c>
      <c r="BZ369">
        <v>100.524</v>
      </c>
      <c r="CA369">
        <v>0.0998609</v>
      </c>
      <c r="CB369">
        <v>25.1621</v>
      </c>
      <c r="CC369">
        <v>25.0001</v>
      </c>
      <c r="CD369">
        <v>999.9</v>
      </c>
      <c r="CE369">
        <v>0</v>
      </c>
      <c r="CF369">
        <v>0</v>
      </c>
      <c r="CG369">
        <v>10027.5</v>
      </c>
      <c r="CH369">
        <v>0</v>
      </c>
      <c r="CI369">
        <v>1.00795</v>
      </c>
      <c r="CJ369">
        <v>1199.77</v>
      </c>
      <c r="CK369">
        <v>0.966994</v>
      </c>
      <c r="CL369">
        <v>0.0330056</v>
      </c>
      <c r="CM369">
        <v>0</v>
      </c>
      <c r="CN369">
        <v>2.4274</v>
      </c>
      <c r="CO369">
        <v>0</v>
      </c>
      <c r="CP369">
        <v>10723.7</v>
      </c>
      <c r="CQ369">
        <v>11399.2</v>
      </c>
      <c r="CR369">
        <v>38</v>
      </c>
      <c r="CS369">
        <v>41.125</v>
      </c>
      <c r="CT369">
        <v>39.5</v>
      </c>
      <c r="CU369">
        <v>39.812</v>
      </c>
      <c r="CV369">
        <v>38.312</v>
      </c>
      <c r="CW369">
        <v>1160.17</v>
      </c>
      <c r="CX369">
        <v>39.6</v>
      </c>
      <c r="CY369">
        <v>0</v>
      </c>
      <c r="CZ369">
        <v>1604418932.3</v>
      </c>
      <c r="DA369">
        <v>0</v>
      </c>
      <c r="DB369">
        <v>2.576584</v>
      </c>
      <c r="DC369">
        <v>0.846684627955651</v>
      </c>
      <c r="DD369">
        <v>98.9076924400594</v>
      </c>
      <c r="DE369">
        <v>10714.064</v>
      </c>
      <c r="DF369">
        <v>15</v>
      </c>
      <c r="DG369">
        <v>1604417947.1</v>
      </c>
      <c r="DH369" t="s">
        <v>273</v>
      </c>
      <c r="DI369">
        <v>1604417940.1</v>
      </c>
      <c r="DJ369">
        <v>1604417947.1</v>
      </c>
      <c r="DK369">
        <v>1</v>
      </c>
      <c r="DL369">
        <v>-0.134</v>
      </c>
      <c r="DM369">
        <v>0.013</v>
      </c>
      <c r="DN369">
        <v>0.037</v>
      </c>
      <c r="DO369">
        <v>0.31</v>
      </c>
      <c r="DP369">
        <v>420</v>
      </c>
      <c r="DQ369">
        <v>20</v>
      </c>
      <c r="DR369">
        <v>0.08</v>
      </c>
      <c r="DS369">
        <v>0.06</v>
      </c>
      <c r="DT369">
        <v>0</v>
      </c>
      <c r="DU369">
        <v>0</v>
      </c>
      <c r="DV369" t="s">
        <v>274</v>
      </c>
      <c r="DW369">
        <v>100</v>
      </c>
      <c r="DX369">
        <v>100</v>
      </c>
      <c r="DY369">
        <v>0.15</v>
      </c>
      <c r="DZ369">
        <v>0.3263</v>
      </c>
      <c r="EA369">
        <v>-0.278027610152098</v>
      </c>
      <c r="EB369">
        <v>0.00106189765250334</v>
      </c>
      <c r="EC369">
        <v>-8.23004791133579e-07</v>
      </c>
      <c r="ED369">
        <v>1.95222372915411e-10</v>
      </c>
      <c r="EE369">
        <v>0.0605696754882689</v>
      </c>
      <c r="EF369">
        <v>0.0242991256848972</v>
      </c>
      <c r="EG369">
        <v>-0.00102667963148939</v>
      </c>
      <c r="EH369">
        <v>2.21636158600722e-05</v>
      </c>
      <c r="EI369">
        <v>2</v>
      </c>
      <c r="EJ369">
        <v>2037</v>
      </c>
      <c r="EK369">
        <v>1</v>
      </c>
      <c r="EL369">
        <v>24</v>
      </c>
      <c r="EM369">
        <v>16.5</v>
      </c>
      <c r="EN369">
        <v>16.4</v>
      </c>
      <c r="EO369">
        <v>2</v>
      </c>
      <c r="EP369">
        <v>511.377</v>
      </c>
      <c r="EQ369">
        <v>528.96</v>
      </c>
      <c r="ER369">
        <v>22.7431</v>
      </c>
      <c r="ES369">
        <v>25.3605</v>
      </c>
      <c r="ET369">
        <v>30.0002</v>
      </c>
      <c r="EU369">
        <v>25.2489</v>
      </c>
      <c r="EV369">
        <v>25.2228</v>
      </c>
      <c r="EW369">
        <v>48.5427</v>
      </c>
      <c r="EX369">
        <v>26.5734</v>
      </c>
      <c r="EY369">
        <v>100</v>
      </c>
      <c r="EZ369">
        <v>22.7373</v>
      </c>
      <c r="FA369">
        <v>1188.5</v>
      </c>
      <c r="FB369">
        <v>20</v>
      </c>
      <c r="FC369">
        <v>102.331</v>
      </c>
      <c r="FD369">
        <v>102.107</v>
      </c>
    </row>
    <row r="370" spans="1:160">
      <c r="A370">
        <v>354</v>
      </c>
      <c r="B370">
        <v>1604418934.1</v>
      </c>
      <c r="C370">
        <v>705</v>
      </c>
      <c r="D370" t="s">
        <v>979</v>
      </c>
      <c r="E370" t="s">
        <v>980</v>
      </c>
      <c r="F370">
        <v>1604418934.1</v>
      </c>
      <c r="G370">
        <f>BY370*AE370*(BU370-BV370)/(100*BN370*(1000-AE370*BU370))</f>
        <v>0</v>
      </c>
      <c r="H370">
        <f>BY370*AE370*(BT370-BS370*(1000-AE370*BV370)/(1000-AE370*BU370))/(100*BN370)</f>
        <v>0</v>
      </c>
      <c r="I370">
        <f>BS370 - IF(AE370&gt;1, H370*BN370*100.0/(AG370*CG370), 0)</f>
        <v>0</v>
      </c>
      <c r="J370">
        <f>((P370-G370/2)*I370-H370)/(P370+G370/2)</f>
        <v>0</v>
      </c>
      <c r="K370">
        <f>J370*(BZ370+CA370)/1000.0</f>
        <v>0</v>
      </c>
      <c r="L370">
        <f>(BS370 - IF(AE370&gt;1, H370*BN370*100.0/(AG370*CG370), 0))*(BZ370+CA370)/1000.0</f>
        <v>0</v>
      </c>
      <c r="M370">
        <f>2.0/((1/O370-1/N370)+SIGN(O370)*SQRT((1/O370-1/N370)*(1/O370-1/N370) + 4*BO370/((BO370+1)*(BO370+1))*(2*1/O370*1/N370-1/N370*1/N370)))</f>
        <v>0</v>
      </c>
      <c r="N370">
        <f>IF(LEFT(BP370,1)&lt;&gt;"0",IF(LEFT(BP370,1)="1",3.0,BQ370),$D$5+$E$5*(CG370*BZ370/($K$5*1000))+$F$5*(CG370*BZ370/($K$5*1000))*MAX(MIN(BN370,$J$5),$I$5)*MAX(MIN(BN370,$J$5),$I$5)+$G$5*MAX(MIN(BN370,$J$5),$I$5)*(CG370*BZ370/($K$5*1000))+$H$5*(CG370*BZ370/($K$5*1000))*(CG370*BZ370/($K$5*1000)))</f>
        <v>0</v>
      </c>
      <c r="O370">
        <f>G370*(1000-(1000*0.61365*exp(17.502*S370/(240.97+S370))/(BZ370+CA370)+BU370)/2)/(1000*0.61365*exp(17.502*S370/(240.97+S370))/(BZ370+CA370)-BU370)</f>
        <v>0</v>
      </c>
      <c r="P370">
        <f>1/((BO370+1)/(M370/1.6)+1/(N370/1.37)) + BO370/((BO370+1)/(M370/1.6) + BO370/(N370/1.37))</f>
        <v>0</v>
      </c>
      <c r="Q370">
        <f>(BK370*BM370)</f>
        <v>0</v>
      </c>
      <c r="R370">
        <f>(CB370+(Q370+2*0.95*5.67E-8*(((CB370+$B$7)+273)^4-(CB370+273)^4)-44100*G370)/(1.84*29.3*N370+8*0.95*5.67E-8*(CB370+273)^3))</f>
        <v>0</v>
      </c>
      <c r="S370">
        <f>($C$7*CC370+$D$7*CD370+$E$7*R370)</f>
        <v>0</v>
      </c>
      <c r="T370">
        <f>0.61365*exp(17.502*S370/(240.97+S370))</f>
        <v>0</v>
      </c>
      <c r="U370">
        <f>(V370/W370*100)</f>
        <v>0</v>
      </c>
      <c r="V370">
        <f>BU370*(BZ370+CA370)/1000</f>
        <v>0</v>
      </c>
      <c r="W370">
        <f>0.61365*exp(17.502*CB370/(240.97+CB370))</f>
        <v>0</v>
      </c>
      <c r="X370">
        <f>(T370-BU370*(BZ370+CA370)/1000)</f>
        <v>0</v>
      </c>
      <c r="Y370">
        <f>(-G370*44100)</f>
        <v>0</v>
      </c>
      <c r="Z370">
        <f>2*29.3*N370*0.92*(CB370-S370)</f>
        <v>0</v>
      </c>
      <c r="AA370">
        <f>2*0.95*5.67E-8*(((CB370+$B$7)+273)^4-(S370+273)^4)</f>
        <v>0</v>
      </c>
      <c r="AB370">
        <f>Q370+AA370+Y370+Z370</f>
        <v>0</v>
      </c>
      <c r="AC370">
        <v>0</v>
      </c>
      <c r="AD370">
        <v>0</v>
      </c>
      <c r="AE370">
        <f>IF(AC370*$H$13&gt;=AG370,1.0,(AG370/(AG370-AC370*$H$13)))</f>
        <v>0</v>
      </c>
      <c r="AF370">
        <f>(AE370-1)*100</f>
        <v>0</v>
      </c>
      <c r="AG370">
        <f>MAX(0,($B$13+$C$13*CG370)/(1+$D$13*CG370)*BZ370/(CB370+273)*$E$13)</f>
        <v>0</v>
      </c>
      <c r="AH370" t="s">
        <v>271</v>
      </c>
      <c r="AI370" t="s">
        <v>271</v>
      </c>
      <c r="AJ370">
        <v>0</v>
      </c>
      <c r="AK370">
        <v>0</v>
      </c>
      <c r="AL370">
        <f>AK370-AJ370</f>
        <v>0</v>
      </c>
      <c r="AM370">
        <f>AL370/AK370</f>
        <v>0</v>
      </c>
      <c r="AN370">
        <v>0</v>
      </c>
      <c r="AO370" t="s">
        <v>271</v>
      </c>
      <c r="AP370" t="s">
        <v>271</v>
      </c>
      <c r="AQ370">
        <v>0</v>
      </c>
      <c r="AR370">
        <v>0</v>
      </c>
      <c r="AS370">
        <f>1-AQ370/AR370</f>
        <v>0</v>
      </c>
      <c r="AT370">
        <v>0.5</v>
      </c>
      <c r="AU370">
        <f>BK370</f>
        <v>0</v>
      </c>
      <c r="AV370">
        <f>H370</f>
        <v>0</v>
      </c>
      <c r="AW370">
        <f>AS370*AT370*AU370</f>
        <v>0</v>
      </c>
      <c r="AX370">
        <f>BC370/AR370</f>
        <v>0</v>
      </c>
      <c r="AY370">
        <f>(AV370-AN370)/AU370</f>
        <v>0</v>
      </c>
      <c r="AZ370">
        <f>(AK370-AR370)/AR370</f>
        <v>0</v>
      </c>
      <c r="BA370" t="s">
        <v>271</v>
      </c>
      <c r="BB370">
        <v>0</v>
      </c>
      <c r="BC370">
        <f>AR370-BB370</f>
        <v>0</v>
      </c>
      <c r="BD370">
        <f>(AR370-AQ370)/(AR370-BB370)</f>
        <v>0</v>
      </c>
      <c r="BE370">
        <f>(AK370-AR370)/(AK370-BB370)</f>
        <v>0</v>
      </c>
      <c r="BF370">
        <f>(AR370-AQ370)/(AR370-AJ370)</f>
        <v>0</v>
      </c>
      <c r="BG370">
        <f>(AK370-AR370)/(AK370-AJ370)</f>
        <v>0</v>
      </c>
      <c r="BH370">
        <f>(BD370*BB370/AQ370)</f>
        <v>0</v>
      </c>
      <c r="BI370">
        <f>(1-BH370)</f>
        <v>0</v>
      </c>
      <c r="BJ370">
        <f>$B$11*CH370+$C$11*CI370+$F$11*CJ370*(1-CM370)</f>
        <v>0</v>
      </c>
      <c r="BK370">
        <f>BJ370*BL370</f>
        <v>0</v>
      </c>
      <c r="BL370">
        <f>($B$11*$D$9+$C$11*$D$9+$F$11*((CW370+CO370)/MAX(CW370+CO370+CX370, 0.1)*$I$9+CX370/MAX(CW370+CO370+CX370, 0.1)*$J$9))/($B$11+$C$11+$F$11)</f>
        <v>0</v>
      </c>
      <c r="BM370">
        <f>($B$11*$K$9+$C$11*$K$9+$F$11*((CW370+CO370)/MAX(CW370+CO370+CX370, 0.1)*$P$9+CX370/MAX(CW370+CO370+CX370, 0.1)*$Q$9))/($B$11+$C$11+$F$11)</f>
        <v>0</v>
      </c>
      <c r="BN370">
        <v>6</v>
      </c>
      <c r="BO370">
        <v>0.5</v>
      </c>
      <c r="BP370" t="s">
        <v>272</v>
      </c>
      <c r="BQ370">
        <v>2</v>
      </c>
      <c r="BR370">
        <v>1604418934.1</v>
      </c>
      <c r="BS370">
        <v>1125.1</v>
      </c>
      <c r="BT370">
        <v>1182.55</v>
      </c>
      <c r="BU370">
        <v>21.6055</v>
      </c>
      <c r="BV370">
        <v>19.9502</v>
      </c>
      <c r="BW370">
        <v>1124.95</v>
      </c>
      <c r="BX370">
        <v>21.2792</v>
      </c>
      <c r="BY370">
        <v>499.912</v>
      </c>
      <c r="BZ370">
        <v>100.523</v>
      </c>
      <c r="CA370">
        <v>0.0997876</v>
      </c>
      <c r="CB370">
        <v>25.1618</v>
      </c>
      <c r="CC370">
        <v>24.9974</v>
      </c>
      <c r="CD370">
        <v>999.9</v>
      </c>
      <c r="CE370">
        <v>0</v>
      </c>
      <c r="CF370">
        <v>0</v>
      </c>
      <c r="CG370">
        <v>10013.1</v>
      </c>
      <c r="CH370">
        <v>0</v>
      </c>
      <c r="CI370">
        <v>1.01075</v>
      </c>
      <c r="CJ370">
        <v>1199.77</v>
      </c>
      <c r="CK370">
        <v>0.966994</v>
      </c>
      <c r="CL370">
        <v>0.0330056</v>
      </c>
      <c r="CM370">
        <v>0</v>
      </c>
      <c r="CN370">
        <v>2.3783</v>
      </c>
      <c r="CO370">
        <v>0</v>
      </c>
      <c r="CP370">
        <v>10727.6</v>
      </c>
      <c r="CQ370">
        <v>11399.2</v>
      </c>
      <c r="CR370">
        <v>38</v>
      </c>
      <c r="CS370">
        <v>41.125</v>
      </c>
      <c r="CT370">
        <v>39.5</v>
      </c>
      <c r="CU370">
        <v>39.812</v>
      </c>
      <c r="CV370">
        <v>38.312</v>
      </c>
      <c r="CW370">
        <v>1160.17</v>
      </c>
      <c r="CX370">
        <v>39.6</v>
      </c>
      <c r="CY370">
        <v>0</v>
      </c>
      <c r="CZ370">
        <v>1604418934.1</v>
      </c>
      <c r="DA370">
        <v>0</v>
      </c>
      <c r="DB370">
        <v>2.57163461538462</v>
      </c>
      <c r="DC370">
        <v>0.502116250357498</v>
      </c>
      <c r="DD370">
        <v>101.052991468236</v>
      </c>
      <c r="DE370">
        <v>10716.6076923077</v>
      </c>
      <c r="DF370">
        <v>15</v>
      </c>
      <c r="DG370">
        <v>1604417947.1</v>
      </c>
      <c r="DH370" t="s">
        <v>273</v>
      </c>
      <c r="DI370">
        <v>1604417940.1</v>
      </c>
      <c r="DJ370">
        <v>1604417947.1</v>
      </c>
      <c r="DK370">
        <v>1</v>
      </c>
      <c r="DL370">
        <v>-0.134</v>
      </c>
      <c r="DM370">
        <v>0.013</v>
      </c>
      <c r="DN370">
        <v>0.037</v>
      </c>
      <c r="DO370">
        <v>0.31</v>
      </c>
      <c r="DP370">
        <v>420</v>
      </c>
      <c r="DQ370">
        <v>20</v>
      </c>
      <c r="DR370">
        <v>0.08</v>
      </c>
      <c r="DS370">
        <v>0.06</v>
      </c>
      <c r="DT370">
        <v>0</v>
      </c>
      <c r="DU370">
        <v>0</v>
      </c>
      <c r="DV370" t="s">
        <v>274</v>
      </c>
      <c r="DW370">
        <v>100</v>
      </c>
      <c r="DX370">
        <v>100</v>
      </c>
      <c r="DY370">
        <v>0.15</v>
      </c>
      <c r="DZ370">
        <v>0.3263</v>
      </c>
      <c r="EA370">
        <v>-0.278027610152098</v>
      </c>
      <c r="EB370">
        <v>0.00106189765250334</v>
      </c>
      <c r="EC370">
        <v>-8.23004791133579e-07</v>
      </c>
      <c r="ED370">
        <v>1.95222372915411e-10</v>
      </c>
      <c r="EE370">
        <v>0.0605696754882689</v>
      </c>
      <c r="EF370">
        <v>0.0242991256848972</v>
      </c>
      <c r="EG370">
        <v>-0.00102667963148939</v>
      </c>
      <c r="EH370">
        <v>2.21636158600722e-05</v>
      </c>
      <c r="EI370">
        <v>2</v>
      </c>
      <c r="EJ370">
        <v>2037</v>
      </c>
      <c r="EK370">
        <v>1</v>
      </c>
      <c r="EL370">
        <v>24</v>
      </c>
      <c r="EM370">
        <v>16.6</v>
      </c>
      <c r="EN370">
        <v>16.4</v>
      </c>
      <c r="EO370">
        <v>2</v>
      </c>
      <c r="EP370">
        <v>511.244</v>
      </c>
      <c r="EQ370">
        <v>529.094</v>
      </c>
      <c r="ER370">
        <v>22.7382</v>
      </c>
      <c r="ES370">
        <v>25.3616</v>
      </c>
      <c r="ET370">
        <v>30.0003</v>
      </c>
      <c r="EU370">
        <v>25.25</v>
      </c>
      <c r="EV370">
        <v>25.2228</v>
      </c>
      <c r="EW370">
        <v>48.6678</v>
      </c>
      <c r="EX370">
        <v>26.5734</v>
      </c>
      <c r="EY370">
        <v>100</v>
      </c>
      <c r="EZ370">
        <v>22.7356</v>
      </c>
      <c r="FA370">
        <v>1193.59</v>
      </c>
      <c r="FB370">
        <v>20</v>
      </c>
      <c r="FC370">
        <v>102.331</v>
      </c>
      <c r="FD370">
        <v>102.107</v>
      </c>
    </row>
    <row r="371" spans="1:160">
      <c r="A371">
        <v>355</v>
      </c>
      <c r="B371">
        <v>1604418936.1</v>
      </c>
      <c r="C371">
        <v>707</v>
      </c>
      <c r="D371" t="s">
        <v>981</v>
      </c>
      <c r="E371" t="s">
        <v>982</v>
      </c>
      <c r="F371">
        <v>1604418936.1</v>
      </c>
      <c r="G371">
        <f>BY371*AE371*(BU371-BV371)/(100*BN371*(1000-AE371*BU371))</f>
        <v>0</v>
      </c>
      <c r="H371">
        <f>BY371*AE371*(BT371-BS371*(1000-AE371*BV371)/(1000-AE371*BU371))/(100*BN371)</f>
        <v>0</v>
      </c>
      <c r="I371">
        <f>BS371 - IF(AE371&gt;1, H371*BN371*100.0/(AG371*CG371), 0)</f>
        <v>0</v>
      </c>
      <c r="J371">
        <f>((P371-G371/2)*I371-H371)/(P371+G371/2)</f>
        <v>0</v>
      </c>
      <c r="K371">
        <f>J371*(BZ371+CA371)/1000.0</f>
        <v>0</v>
      </c>
      <c r="L371">
        <f>(BS371 - IF(AE371&gt;1, H371*BN371*100.0/(AG371*CG371), 0))*(BZ371+CA371)/1000.0</f>
        <v>0</v>
      </c>
      <c r="M371">
        <f>2.0/((1/O371-1/N371)+SIGN(O371)*SQRT((1/O371-1/N371)*(1/O371-1/N371) + 4*BO371/((BO371+1)*(BO371+1))*(2*1/O371*1/N371-1/N371*1/N371)))</f>
        <v>0</v>
      </c>
      <c r="N371">
        <f>IF(LEFT(BP371,1)&lt;&gt;"0",IF(LEFT(BP371,1)="1",3.0,BQ371),$D$5+$E$5*(CG371*BZ371/($K$5*1000))+$F$5*(CG371*BZ371/($K$5*1000))*MAX(MIN(BN371,$J$5),$I$5)*MAX(MIN(BN371,$J$5),$I$5)+$G$5*MAX(MIN(BN371,$J$5),$I$5)*(CG371*BZ371/($K$5*1000))+$H$5*(CG371*BZ371/($K$5*1000))*(CG371*BZ371/($K$5*1000)))</f>
        <v>0</v>
      </c>
      <c r="O371">
        <f>G371*(1000-(1000*0.61365*exp(17.502*S371/(240.97+S371))/(BZ371+CA371)+BU371)/2)/(1000*0.61365*exp(17.502*S371/(240.97+S371))/(BZ371+CA371)-BU371)</f>
        <v>0</v>
      </c>
      <c r="P371">
        <f>1/((BO371+1)/(M371/1.6)+1/(N371/1.37)) + BO371/((BO371+1)/(M371/1.6) + BO371/(N371/1.37))</f>
        <v>0</v>
      </c>
      <c r="Q371">
        <f>(BK371*BM371)</f>
        <v>0</v>
      </c>
      <c r="R371">
        <f>(CB371+(Q371+2*0.95*5.67E-8*(((CB371+$B$7)+273)^4-(CB371+273)^4)-44100*G371)/(1.84*29.3*N371+8*0.95*5.67E-8*(CB371+273)^3))</f>
        <v>0</v>
      </c>
      <c r="S371">
        <f>($C$7*CC371+$D$7*CD371+$E$7*R371)</f>
        <v>0</v>
      </c>
      <c r="T371">
        <f>0.61365*exp(17.502*S371/(240.97+S371))</f>
        <v>0</v>
      </c>
      <c r="U371">
        <f>(V371/W371*100)</f>
        <v>0</v>
      </c>
      <c r="V371">
        <f>BU371*(BZ371+CA371)/1000</f>
        <v>0</v>
      </c>
      <c r="W371">
        <f>0.61365*exp(17.502*CB371/(240.97+CB371))</f>
        <v>0</v>
      </c>
      <c r="X371">
        <f>(T371-BU371*(BZ371+CA371)/1000)</f>
        <v>0</v>
      </c>
      <c r="Y371">
        <f>(-G371*44100)</f>
        <v>0</v>
      </c>
      <c r="Z371">
        <f>2*29.3*N371*0.92*(CB371-S371)</f>
        <v>0</v>
      </c>
      <c r="AA371">
        <f>2*0.95*5.67E-8*(((CB371+$B$7)+273)^4-(S371+273)^4)</f>
        <v>0</v>
      </c>
      <c r="AB371">
        <f>Q371+AA371+Y371+Z371</f>
        <v>0</v>
      </c>
      <c r="AC371">
        <v>0</v>
      </c>
      <c r="AD371">
        <v>0</v>
      </c>
      <c r="AE371">
        <f>IF(AC371*$H$13&gt;=AG371,1.0,(AG371/(AG371-AC371*$H$13)))</f>
        <v>0</v>
      </c>
      <c r="AF371">
        <f>(AE371-1)*100</f>
        <v>0</v>
      </c>
      <c r="AG371">
        <f>MAX(0,($B$13+$C$13*CG371)/(1+$D$13*CG371)*BZ371/(CB371+273)*$E$13)</f>
        <v>0</v>
      </c>
      <c r="AH371" t="s">
        <v>271</v>
      </c>
      <c r="AI371" t="s">
        <v>271</v>
      </c>
      <c r="AJ371">
        <v>0</v>
      </c>
      <c r="AK371">
        <v>0</v>
      </c>
      <c r="AL371">
        <f>AK371-AJ371</f>
        <v>0</v>
      </c>
      <c r="AM371">
        <f>AL371/AK371</f>
        <v>0</v>
      </c>
      <c r="AN371">
        <v>0</v>
      </c>
      <c r="AO371" t="s">
        <v>271</v>
      </c>
      <c r="AP371" t="s">
        <v>271</v>
      </c>
      <c r="AQ371">
        <v>0</v>
      </c>
      <c r="AR371">
        <v>0</v>
      </c>
      <c r="AS371">
        <f>1-AQ371/AR371</f>
        <v>0</v>
      </c>
      <c r="AT371">
        <v>0.5</v>
      </c>
      <c r="AU371">
        <f>BK371</f>
        <v>0</v>
      </c>
      <c r="AV371">
        <f>H371</f>
        <v>0</v>
      </c>
      <c r="AW371">
        <f>AS371*AT371*AU371</f>
        <v>0</v>
      </c>
      <c r="AX371">
        <f>BC371/AR371</f>
        <v>0</v>
      </c>
      <c r="AY371">
        <f>(AV371-AN371)/AU371</f>
        <v>0</v>
      </c>
      <c r="AZ371">
        <f>(AK371-AR371)/AR371</f>
        <v>0</v>
      </c>
      <c r="BA371" t="s">
        <v>271</v>
      </c>
      <c r="BB371">
        <v>0</v>
      </c>
      <c r="BC371">
        <f>AR371-BB371</f>
        <v>0</v>
      </c>
      <c r="BD371">
        <f>(AR371-AQ371)/(AR371-BB371)</f>
        <v>0</v>
      </c>
      <c r="BE371">
        <f>(AK371-AR371)/(AK371-BB371)</f>
        <v>0</v>
      </c>
      <c r="BF371">
        <f>(AR371-AQ371)/(AR371-AJ371)</f>
        <v>0</v>
      </c>
      <c r="BG371">
        <f>(AK371-AR371)/(AK371-AJ371)</f>
        <v>0</v>
      </c>
      <c r="BH371">
        <f>(BD371*BB371/AQ371)</f>
        <v>0</v>
      </c>
      <c r="BI371">
        <f>(1-BH371)</f>
        <v>0</v>
      </c>
      <c r="BJ371">
        <f>$B$11*CH371+$C$11*CI371+$F$11*CJ371*(1-CM371)</f>
        <v>0</v>
      </c>
      <c r="BK371">
        <f>BJ371*BL371</f>
        <v>0</v>
      </c>
      <c r="BL371">
        <f>($B$11*$D$9+$C$11*$D$9+$F$11*((CW371+CO371)/MAX(CW371+CO371+CX371, 0.1)*$I$9+CX371/MAX(CW371+CO371+CX371, 0.1)*$J$9))/($B$11+$C$11+$F$11)</f>
        <v>0</v>
      </c>
      <c r="BM371">
        <f>($B$11*$K$9+$C$11*$K$9+$F$11*((CW371+CO371)/MAX(CW371+CO371+CX371, 0.1)*$P$9+CX371/MAX(CW371+CO371+CX371, 0.1)*$Q$9))/($B$11+$C$11+$F$11)</f>
        <v>0</v>
      </c>
      <c r="BN371">
        <v>6</v>
      </c>
      <c r="BO371">
        <v>0.5</v>
      </c>
      <c r="BP371" t="s">
        <v>272</v>
      </c>
      <c r="BQ371">
        <v>2</v>
      </c>
      <c r="BR371">
        <v>1604418936.1</v>
      </c>
      <c r="BS371">
        <v>1128.53</v>
      </c>
      <c r="BT371">
        <v>1185.98</v>
      </c>
      <c r="BU371">
        <v>21.6049</v>
      </c>
      <c r="BV371">
        <v>19.9502</v>
      </c>
      <c r="BW371">
        <v>1128.37</v>
      </c>
      <c r="BX371">
        <v>21.2786</v>
      </c>
      <c r="BY371">
        <v>500.048</v>
      </c>
      <c r="BZ371">
        <v>100.52</v>
      </c>
      <c r="CA371">
        <v>0.100319</v>
      </c>
      <c r="CB371">
        <v>25.1623</v>
      </c>
      <c r="CC371">
        <v>25.0045</v>
      </c>
      <c r="CD371">
        <v>999.9</v>
      </c>
      <c r="CE371">
        <v>0</v>
      </c>
      <c r="CF371">
        <v>0</v>
      </c>
      <c r="CG371">
        <v>9979.38</v>
      </c>
      <c r="CH371">
        <v>0</v>
      </c>
      <c r="CI371">
        <v>1.03875</v>
      </c>
      <c r="CJ371">
        <v>1200.07</v>
      </c>
      <c r="CK371">
        <v>0.967003</v>
      </c>
      <c r="CL371">
        <v>0.0329973</v>
      </c>
      <c r="CM371">
        <v>0</v>
      </c>
      <c r="CN371">
        <v>2.4626</v>
      </c>
      <c r="CO371">
        <v>0</v>
      </c>
      <c r="CP371">
        <v>10734.5</v>
      </c>
      <c r="CQ371">
        <v>11402.1</v>
      </c>
      <c r="CR371">
        <v>38</v>
      </c>
      <c r="CS371">
        <v>41.125</v>
      </c>
      <c r="CT371">
        <v>39.437</v>
      </c>
      <c r="CU371">
        <v>39.812</v>
      </c>
      <c r="CV371">
        <v>38.312</v>
      </c>
      <c r="CW371">
        <v>1160.47</v>
      </c>
      <c r="CX371">
        <v>39.6</v>
      </c>
      <c r="CY371">
        <v>0</v>
      </c>
      <c r="CZ371">
        <v>1604418935.9</v>
      </c>
      <c r="DA371">
        <v>0</v>
      </c>
      <c r="DB371">
        <v>2.578808</v>
      </c>
      <c r="DC371">
        <v>0.332015396773465</v>
      </c>
      <c r="DD371">
        <v>103.392307506481</v>
      </c>
      <c r="DE371">
        <v>10720.26</v>
      </c>
      <c r="DF371">
        <v>15</v>
      </c>
      <c r="DG371">
        <v>1604417947.1</v>
      </c>
      <c r="DH371" t="s">
        <v>273</v>
      </c>
      <c r="DI371">
        <v>1604417940.1</v>
      </c>
      <c r="DJ371">
        <v>1604417947.1</v>
      </c>
      <c r="DK371">
        <v>1</v>
      </c>
      <c r="DL371">
        <v>-0.134</v>
      </c>
      <c r="DM371">
        <v>0.013</v>
      </c>
      <c r="DN371">
        <v>0.037</v>
      </c>
      <c r="DO371">
        <v>0.31</v>
      </c>
      <c r="DP371">
        <v>420</v>
      </c>
      <c r="DQ371">
        <v>20</v>
      </c>
      <c r="DR371">
        <v>0.08</v>
      </c>
      <c r="DS371">
        <v>0.06</v>
      </c>
      <c r="DT371">
        <v>0</v>
      </c>
      <c r="DU371">
        <v>0</v>
      </c>
      <c r="DV371" t="s">
        <v>274</v>
      </c>
      <c r="DW371">
        <v>100</v>
      </c>
      <c r="DX371">
        <v>100</v>
      </c>
      <c r="DY371">
        <v>0.16</v>
      </c>
      <c r="DZ371">
        <v>0.3263</v>
      </c>
      <c r="EA371">
        <v>-0.278027610152098</v>
      </c>
      <c r="EB371">
        <v>0.00106189765250334</v>
      </c>
      <c r="EC371">
        <v>-8.23004791133579e-07</v>
      </c>
      <c r="ED371">
        <v>1.95222372915411e-10</v>
      </c>
      <c r="EE371">
        <v>0.0605696754882689</v>
      </c>
      <c r="EF371">
        <v>0.0242991256848972</v>
      </c>
      <c r="EG371">
        <v>-0.00102667963148939</v>
      </c>
      <c r="EH371">
        <v>2.21636158600722e-05</v>
      </c>
      <c r="EI371">
        <v>2</v>
      </c>
      <c r="EJ371">
        <v>2037</v>
      </c>
      <c r="EK371">
        <v>1</v>
      </c>
      <c r="EL371">
        <v>24</v>
      </c>
      <c r="EM371">
        <v>16.6</v>
      </c>
      <c r="EN371">
        <v>16.5</v>
      </c>
      <c r="EO371">
        <v>2</v>
      </c>
      <c r="EP371">
        <v>511.437</v>
      </c>
      <c r="EQ371">
        <v>528.864</v>
      </c>
      <c r="ER371">
        <v>22.7362</v>
      </c>
      <c r="ES371">
        <v>25.3619</v>
      </c>
      <c r="ET371">
        <v>30.0003</v>
      </c>
      <c r="EU371">
        <v>25.2509</v>
      </c>
      <c r="EV371">
        <v>25.2228</v>
      </c>
      <c r="EW371">
        <v>48.7402</v>
      </c>
      <c r="EX371">
        <v>26.5734</v>
      </c>
      <c r="EY371">
        <v>100</v>
      </c>
      <c r="EZ371">
        <v>22.7356</v>
      </c>
      <c r="FA371">
        <v>1193.59</v>
      </c>
      <c r="FB371">
        <v>20</v>
      </c>
      <c r="FC371">
        <v>102.332</v>
      </c>
      <c r="FD371">
        <v>102.106</v>
      </c>
    </row>
    <row r="372" spans="1:160">
      <c r="A372">
        <v>356</v>
      </c>
      <c r="B372">
        <v>1604418938.1</v>
      </c>
      <c r="C372">
        <v>709</v>
      </c>
      <c r="D372" t="s">
        <v>983</v>
      </c>
      <c r="E372" t="s">
        <v>984</v>
      </c>
      <c r="F372">
        <v>1604418938.1</v>
      </c>
      <c r="G372">
        <f>BY372*AE372*(BU372-BV372)/(100*BN372*(1000-AE372*BU372))</f>
        <v>0</v>
      </c>
      <c r="H372">
        <f>BY372*AE372*(BT372-BS372*(1000-AE372*BV372)/(1000-AE372*BU372))/(100*BN372)</f>
        <v>0</v>
      </c>
      <c r="I372">
        <f>BS372 - IF(AE372&gt;1, H372*BN372*100.0/(AG372*CG372), 0)</f>
        <v>0</v>
      </c>
      <c r="J372">
        <f>((P372-G372/2)*I372-H372)/(P372+G372/2)</f>
        <v>0</v>
      </c>
      <c r="K372">
        <f>J372*(BZ372+CA372)/1000.0</f>
        <v>0</v>
      </c>
      <c r="L372">
        <f>(BS372 - IF(AE372&gt;1, H372*BN372*100.0/(AG372*CG372), 0))*(BZ372+CA372)/1000.0</f>
        <v>0</v>
      </c>
      <c r="M372">
        <f>2.0/((1/O372-1/N372)+SIGN(O372)*SQRT((1/O372-1/N372)*(1/O372-1/N372) + 4*BO372/((BO372+1)*(BO372+1))*(2*1/O372*1/N372-1/N372*1/N372)))</f>
        <v>0</v>
      </c>
      <c r="N372">
        <f>IF(LEFT(BP372,1)&lt;&gt;"0",IF(LEFT(BP372,1)="1",3.0,BQ372),$D$5+$E$5*(CG372*BZ372/($K$5*1000))+$F$5*(CG372*BZ372/($K$5*1000))*MAX(MIN(BN372,$J$5),$I$5)*MAX(MIN(BN372,$J$5),$I$5)+$G$5*MAX(MIN(BN372,$J$5),$I$5)*(CG372*BZ372/($K$5*1000))+$H$5*(CG372*BZ372/($K$5*1000))*(CG372*BZ372/($K$5*1000)))</f>
        <v>0</v>
      </c>
      <c r="O372">
        <f>G372*(1000-(1000*0.61365*exp(17.502*S372/(240.97+S372))/(BZ372+CA372)+BU372)/2)/(1000*0.61365*exp(17.502*S372/(240.97+S372))/(BZ372+CA372)-BU372)</f>
        <v>0</v>
      </c>
      <c r="P372">
        <f>1/((BO372+1)/(M372/1.6)+1/(N372/1.37)) + BO372/((BO372+1)/(M372/1.6) + BO372/(N372/1.37))</f>
        <v>0</v>
      </c>
      <c r="Q372">
        <f>(BK372*BM372)</f>
        <v>0</v>
      </c>
      <c r="R372">
        <f>(CB372+(Q372+2*0.95*5.67E-8*(((CB372+$B$7)+273)^4-(CB372+273)^4)-44100*G372)/(1.84*29.3*N372+8*0.95*5.67E-8*(CB372+273)^3))</f>
        <v>0</v>
      </c>
      <c r="S372">
        <f>($C$7*CC372+$D$7*CD372+$E$7*R372)</f>
        <v>0</v>
      </c>
      <c r="T372">
        <f>0.61365*exp(17.502*S372/(240.97+S372))</f>
        <v>0</v>
      </c>
      <c r="U372">
        <f>(V372/W372*100)</f>
        <v>0</v>
      </c>
      <c r="V372">
        <f>BU372*(BZ372+CA372)/1000</f>
        <v>0</v>
      </c>
      <c r="W372">
        <f>0.61365*exp(17.502*CB372/(240.97+CB372))</f>
        <v>0</v>
      </c>
      <c r="X372">
        <f>(T372-BU372*(BZ372+CA372)/1000)</f>
        <v>0</v>
      </c>
      <c r="Y372">
        <f>(-G372*44100)</f>
        <v>0</v>
      </c>
      <c r="Z372">
        <f>2*29.3*N372*0.92*(CB372-S372)</f>
        <v>0</v>
      </c>
      <c r="AA372">
        <f>2*0.95*5.67E-8*(((CB372+$B$7)+273)^4-(S372+273)^4)</f>
        <v>0</v>
      </c>
      <c r="AB372">
        <f>Q372+AA372+Y372+Z372</f>
        <v>0</v>
      </c>
      <c r="AC372">
        <v>0</v>
      </c>
      <c r="AD372">
        <v>0</v>
      </c>
      <c r="AE372">
        <f>IF(AC372*$H$13&gt;=AG372,1.0,(AG372/(AG372-AC372*$H$13)))</f>
        <v>0</v>
      </c>
      <c r="AF372">
        <f>(AE372-1)*100</f>
        <v>0</v>
      </c>
      <c r="AG372">
        <f>MAX(0,($B$13+$C$13*CG372)/(1+$D$13*CG372)*BZ372/(CB372+273)*$E$13)</f>
        <v>0</v>
      </c>
      <c r="AH372" t="s">
        <v>271</v>
      </c>
      <c r="AI372" t="s">
        <v>271</v>
      </c>
      <c r="AJ372">
        <v>0</v>
      </c>
      <c r="AK372">
        <v>0</v>
      </c>
      <c r="AL372">
        <f>AK372-AJ372</f>
        <v>0</v>
      </c>
      <c r="AM372">
        <f>AL372/AK372</f>
        <v>0</v>
      </c>
      <c r="AN372">
        <v>0</v>
      </c>
      <c r="AO372" t="s">
        <v>271</v>
      </c>
      <c r="AP372" t="s">
        <v>271</v>
      </c>
      <c r="AQ372">
        <v>0</v>
      </c>
      <c r="AR372">
        <v>0</v>
      </c>
      <c r="AS372">
        <f>1-AQ372/AR372</f>
        <v>0</v>
      </c>
      <c r="AT372">
        <v>0.5</v>
      </c>
      <c r="AU372">
        <f>BK372</f>
        <v>0</v>
      </c>
      <c r="AV372">
        <f>H372</f>
        <v>0</v>
      </c>
      <c r="AW372">
        <f>AS372*AT372*AU372</f>
        <v>0</v>
      </c>
      <c r="AX372">
        <f>BC372/AR372</f>
        <v>0</v>
      </c>
      <c r="AY372">
        <f>(AV372-AN372)/AU372</f>
        <v>0</v>
      </c>
      <c r="AZ372">
        <f>(AK372-AR372)/AR372</f>
        <v>0</v>
      </c>
      <c r="BA372" t="s">
        <v>271</v>
      </c>
      <c r="BB372">
        <v>0</v>
      </c>
      <c r="BC372">
        <f>AR372-BB372</f>
        <v>0</v>
      </c>
      <c r="BD372">
        <f>(AR372-AQ372)/(AR372-BB372)</f>
        <v>0</v>
      </c>
      <c r="BE372">
        <f>(AK372-AR372)/(AK372-BB372)</f>
        <v>0</v>
      </c>
      <c r="BF372">
        <f>(AR372-AQ372)/(AR372-AJ372)</f>
        <v>0</v>
      </c>
      <c r="BG372">
        <f>(AK372-AR372)/(AK372-AJ372)</f>
        <v>0</v>
      </c>
      <c r="BH372">
        <f>(BD372*BB372/AQ372)</f>
        <v>0</v>
      </c>
      <c r="BI372">
        <f>(1-BH372)</f>
        <v>0</v>
      </c>
      <c r="BJ372">
        <f>$B$11*CH372+$C$11*CI372+$F$11*CJ372*(1-CM372)</f>
        <v>0</v>
      </c>
      <c r="BK372">
        <f>BJ372*BL372</f>
        <v>0</v>
      </c>
      <c r="BL372">
        <f>($B$11*$D$9+$C$11*$D$9+$F$11*((CW372+CO372)/MAX(CW372+CO372+CX372, 0.1)*$I$9+CX372/MAX(CW372+CO372+CX372, 0.1)*$J$9))/($B$11+$C$11+$F$11)</f>
        <v>0</v>
      </c>
      <c r="BM372">
        <f>($B$11*$K$9+$C$11*$K$9+$F$11*((CW372+CO372)/MAX(CW372+CO372+CX372, 0.1)*$P$9+CX372/MAX(CW372+CO372+CX372, 0.1)*$Q$9))/($B$11+$C$11+$F$11)</f>
        <v>0</v>
      </c>
      <c r="BN372">
        <v>6</v>
      </c>
      <c r="BO372">
        <v>0.5</v>
      </c>
      <c r="BP372" t="s">
        <v>272</v>
      </c>
      <c r="BQ372">
        <v>2</v>
      </c>
      <c r="BR372">
        <v>1604418938.1</v>
      </c>
      <c r="BS372">
        <v>1131.95</v>
      </c>
      <c r="BT372">
        <v>1189.36</v>
      </c>
      <c r="BU372">
        <v>21.6022</v>
      </c>
      <c r="BV372">
        <v>19.9493</v>
      </c>
      <c r="BW372">
        <v>1131.8</v>
      </c>
      <c r="BX372">
        <v>21.2759</v>
      </c>
      <c r="BY372">
        <v>500.09</v>
      </c>
      <c r="BZ372">
        <v>100.52</v>
      </c>
      <c r="CA372">
        <v>0.100207</v>
      </c>
      <c r="CB372">
        <v>25.1632</v>
      </c>
      <c r="CC372">
        <v>25.0068</v>
      </c>
      <c r="CD372">
        <v>999.9</v>
      </c>
      <c r="CE372">
        <v>0</v>
      </c>
      <c r="CF372">
        <v>0</v>
      </c>
      <c r="CG372">
        <v>9972.5</v>
      </c>
      <c r="CH372">
        <v>0</v>
      </c>
      <c r="CI372">
        <v>1.06395</v>
      </c>
      <c r="CJ372">
        <v>1199.77</v>
      </c>
      <c r="CK372">
        <v>0.966994</v>
      </c>
      <c r="CL372">
        <v>0.0330056</v>
      </c>
      <c r="CM372">
        <v>0</v>
      </c>
      <c r="CN372">
        <v>2.6006</v>
      </c>
      <c r="CO372">
        <v>0</v>
      </c>
      <c r="CP372">
        <v>10734.9</v>
      </c>
      <c r="CQ372">
        <v>11399.2</v>
      </c>
      <c r="CR372">
        <v>38</v>
      </c>
      <c r="CS372">
        <v>41.125</v>
      </c>
      <c r="CT372">
        <v>39.5</v>
      </c>
      <c r="CU372">
        <v>39.812</v>
      </c>
      <c r="CV372">
        <v>38.312</v>
      </c>
      <c r="CW372">
        <v>1160.17</v>
      </c>
      <c r="CX372">
        <v>39.6</v>
      </c>
      <c r="CY372">
        <v>0</v>
      </c>
      <c r="CZ372">
        <v>1604418938.3</v>
      </c>
      <c r="DA372">
        <v>0</v>
      </c>
      <c r="DB372">
        <v>2.572396</v>
      </c>
      <c r="DC372">
        <v>0.20564616922246</v>
      </c>
      <c r="DD372">
        <v>105.938461685611</v>
      </c>
      <c r="DE372">
        <v>10724.56</v>
      </c>
      <c r="DF372">
        <v>15</v>
      </c>
      <c r="DG372">
        <v>1604417947.1</v>
      </c>
      <c r="DH372" t="s">
        <v>273</v>
      </c>
      <c r="DI372">
        <v>1604417940.1</v>
      </c>
      <c r="DJ372">
        <v>1604417947.1</v>
      </c>
      <c r="DK372">
        <v>1</v>
      </c>
      <c r="DL372">
        <v>-0.134</v>
      </c>
      <c r="DM372">
        <v>0.013</v>
      </c>
      <c r="DN372">
        <v>0.037</v>
      </c>
      <c r="DO372">
        <v>0.31</v>
      </c>
      <c r="DP372">
        <v>420</v>
      </c>
      <c r="DQ372">
        <v>20</v>
      </c>
      <c r="DR372">
        <v>0.08</v>
      </c>
      <c r="DS372">
        <v>0.06</v>
      </c>
      <c r="DT372">
        <v>0</v>
      </c>
      <c r="DU372">
        <v>0</v>
      </c>
      <c r="DV372" t="s">
        <v>274</v>
      </c>
      <c r="DW372">
        <v>100</v>
      </c>
      <c r="DX372">
        <v>100</v>
      </c>
      <c r="DY372">
        <v>0.15</v>
      </c>
      <c r="DZ372">
        <v>0.3263</v>
      </c>
      <c r="EA372">
        <v>-0.278027610152098</v>
      </c>
      <c r="EB372">
        <v>0.00106189765250334</v>
      </c>
      <c r="EC372">
        <v>-8.23004791133579e-07</v>
      </c>
      <c r="ED372">
        <v>1.95222372915411e-10</v>
      </c>
      <c r="EE372">
        <v>0.0605696754882689</v>
      </c>
      <c r="EF372">
        <v>0.0242991256848972</v>
      </c>
      <c r="EG372">
        <v>-0.00102667963148939</v>
      </c>
      <c r="EH372">
        <v>2.21636158600722e-05</v>
      </c>
      <c r="EI372">
        <v>2</v>
      </c>
      <c r="EJ372">
        <v>2037</v>
      </c>
      <c r="EK372">
        <v>1</v>
      </c>
      <c r="EL372">
        <v>24</v>
      </c>
      <c r="EM372">
        <v>16.6</v>
      </c>
      <c r="EN372">
        <v>16.5</v>
      </c>
      <c r="EO372">
        <v>2</v>
      </c>
      <c r="EP372">
        <v>511.48</v>
      </c>
      <c r="EQ372">
        <v>528.845</v>
      </c>
      <c r="ER372">
        <v>22.7346</v>
      </c>
      <c r="ES372">
        <v>25.3619</v>
      </c>
      <c r="ET372">
        <v>30.0003</v>
      </c>
      <c r="EU372">
        <v>25.2509</v>
      </c>
      <c r="EV372">
        <v>25.2228</v>
      </c>
      <c r="EW372">
        <v>48.8639</v>
      </c>
      <c r="EX372">
        <v>26.5734</v>
      </c>
      <c r="EY372">
        <v>100</v>
      </c>
      <c r="EZ372">
        <v>22.7332</v>
      </c>
      <c r="FA372">
        <v>1198.67</v>
      </c>
      <c r="FB372">
        <v>20</v>
      </c>
      <c r="FC372">
        <v>102.332</v>
      </c>
      <c r="FD372">
        <v>102.105</v>
      </c>
    </row>
    <row r="373" spans="1:160">
      <c r="A373">
        <v>357</v>
      </c>
      <c r="B373">
        <v>1604418940.1</v>
      </c>
      <c r="C373">
        <v>711</v>
      </c>
      <c r="D373" t="s">
        <v>985</v>
      </c>
      <c r="E373" t="s">
        <v>986</v>
      </c>
      <c r="F373">
        <v>1604418940.1</v>
      </c>
      <c r="G373">
        <f>BY373*AE373*(BU373-BV373)/(100*BN373*(1000-AE373*BU373))</f>
        <v>0</v>
      </c>
      <c r="H373">
        <f>BY373*AE373*(BT373-BS373*(1000-AE373*BV373)/(1000-AE373*BU373))/(100*BN373)</f>
        <v>0</v>
      </c>
      <c r="I373">
        <f>BS373 - IF(AE373&gt;1, H373*BN373*100.0/(AG373*CG373), 0)</f>
        <v>0</v>
      </c>
      <c r="J373">
        <f>((P373-G373/2)*I373-H373)/(P373+G373/2)</f>
        <v>0</v>
      </c>
      <c r="K373">
        <f>J373*(BZ373+CA373)/1000.0</f>
        <v>0</v>
      </c>
      <c r="L373">
        <f>(BS373 - IF(AE373&gt;1, H373*BN373*100.0/(AG373*CG373), 0))*(BZ373+CA373)/1000.0</f>
        <v>0</v>
      </c>
      <c r="M373">
        <f>2.0/((1/O373-1/N373)+SIGN(O373)*SQRT((1/O373-1/N373)*(1/O373-1/N373) + 4*BO373/((BO373+1)*(BO373+1))*(2*1/O373*1/N373-1/N373*1/N373)))</f>
        <v>0</v>
      </c>
      <c r="N373">
        <f>IF(LEFT(BP373,1)&lt;&gt;"0",IF(LEFT(BP373,1)="1",3.0,BQ373),$D$5+$E$5*(CG373*BZ373/($K$5*1000))+$F$5*(CG373*BZ373/($K$5*1000))*MAX(MIN(BN373,$J$5),$I$5)*MAX(MIN(BN373,$J$5),$I$5)+$G$5*MAX(MIN(BN373,$J$5),$I$5)*(CG373*BZ373/($K$5*1000))+$H$5*(CG373*BZ373/($K$5*1000))*(CG373*BZ373/($K$5*1000)))</f>
        <v>0</v>
      </c>
      <c r="O373">
        <f>G373*(1000-(1000*0.61365*exp(17.502*S373/(240.97+S373))/(BZ373+CA373)+BU373)/2)/(1000*0.61365*exp(17.502*S373/(240.97+S373))/(BZ373+CA373)-BU373)</f>
        <v>0</v>
      </c>
      <c r="P373">
        <f>1/((BO373+1)/(M373/1.6)+1/(N373/1.37)) + BO373/((BO373+1)/(M373/1.6) + BO373/(N373/1.37))</f>
        <v>0</v>
      </c>
      <c r="Q373">
        <f>(BK373*BM373)</f>
        <v>0</v>
      </c>
      <c r="R373">
        <f>(CB373+(Q373+2*0.95*5.67E-8*(((CB373+$B$7)+273)^4-(CB373+273)^4)-44100*G373)/(1.84*29.3*N373+8*0.95*5.67E-8*(CB373+273)^3))</f>
        <v>0</v>
      </c>
      <c r="S373">
        <f>($C$7*CC373+$D$7*CD373+$E$7*R373)</f>
        <v>0</v>
      </c>
      <c r="T373">
        <f>0.61365*exp(17.502*S373/(240.97+S373))</f>
        <v>0</v>
      </c>
      <c r="U373">
        <f>(V373/W373*100)</f>
        <v>0</v>
      </c>
      <c r="V373">
        <f>BU373*(BZ373+CA373)/1000</f>
        <v>0</v>
      </c>
      <c r="W373">
        <f>0.61365*exp(17.502*CB373/(240.97+CB373))</f>
        <v>0</v>
      </c>
      <c r="X373">
        <f>(T373-BU373*(BZ373+CA373)/1000)</f>
        <v>0</v>
      </c>
      <c r="Y373">
        <f>(-G373*44100)</f>
        <v>0</v>
      </c>
      <c r="Z373">
        <f>2*29.3*N373*0.92*(CB373-S373)</f>
        <v>0</v>
      </c>
      <c r="AA373">
        <f>2*0.95*5.67E-8*(((CB373+$B$7)+273)^4-(S373+273)^4)</f>
        <v>0</v>
      </c>
      <c r="AB373">
        <f>Q373+AA373+Y373+Z373</f>
        <v>0</v>
      </c>
      <c r="AC373">
        <v>0</v>
      </c>
      <c r="AD373">
        <v>0</v>
      </c>
      <c r="AE373">
        <f>IF(AC373*$H$13&gt;=AG373,1.0,(AG373/(AG373-AC373*$H$13)))</f>
        <v>0</v>
      </c>
      <c r="AF373">
        <f>(AE373-1)*100</f>
        <v>0</v>
      </c>
      <c r="AG373">
        <f>MAX(0,($B$13+$C$13*CG373)/(1+$D$13*CG373)*BZ373/(CB373+273)*$E$13)</f>
        <v>0</v>
      </c>
      <c r="AH373" t="s">
        <v>271</v>
      </c>
      <c r="AI373" t="s">
        <v>271</v>
      </c>
      <c r="AJ373">
        <v>0</v>
      </c>
      <c r="AK373">
        <v>0</v>
      </c>
      <c r="AL373">
        <f>AK373-AJ373</f>
        <v>0</v>
      </c>
      <c r="AM373">
        <f>AL373/AK373</f>
        <v>0</v>
      </c>
      <c r="AN373">
        <v>0</v>
      </c>
      <c r="AO373" t="s">
        <v>271</v>
      </c>
      <c r="AP373" t="s">
        <v>271</v>
      </c>
      <c r="AQ373">
        <v>0</v>
      </c>
      <c r="AR373">
        <v>0</v>
      </c>
      <c r="AS373">
        <f>1-AQ373/AR373</f>
        <v>0</v>
      </c>
      <c r="AT373">
        <v>0.5</v>
      </c>
      <c r="AU373">
        <f>BK373</f>
        <v>0</v>
      </c>
      <c r="AV373">
        <f>H373</f>
        <v>0</v>
      </c>
      <c r="AW373">
        <f>AS373*AT373*AU373</f>
        <v>0</v>
      </c>
      <c r="AX373">
        <f>BC373/AR373</f>
        <v>0</v>
      </c>
      <c r="AY373">
        <f>(AV373-AN373)/AU373</f>
        <v>0</v>
      </c>
      <c r="AZ373">
        <f>(AK373-AR373)/AR373</f>
        <v>0</v>
      </c>
      <c r="BA373" t="s">
        <v>271</v>
      </c>
      <c r="BB373">
        <v>0</v>
      </c>
      <c r="BC373">
        <f>AR373-BB373</f>
        <v>0</v>
      </c>
      <c r="BD373">
        <f>(AR373-AQ373)/(AR373-BB373)</f>
        <v>0</v>
      </c>
      <c r="BE373">
        <f>(AK373-AR373)/(AK373-BB373)</f>
        <v>0</v>
      </c>
      <c r="BF373">
        <f>(AR373-AQ373)/(AR373-AJ373)</f>
        <v>0</v>
      </c>
      <c r="BG373">
        <f>(AK373-AR373)/(AK373-AJ373)</f>
        <v>0</v>
      </c>
      <c r="BH373">
        <f>(BD373*BB373/AQ373)</f>
        <v>0</v>
      </c>
      <c r="BI373">
        <f>(1-BH373)</f>
        <v>0</v>
      </c>
      <c r="BJ373">
        <f>$B$11*CH373+$C$11*CI373+$F$11*CJ373*(1-CM373)</f>
        <v>0</v>
      </c>
      <c r="BK373">
        <f>BJ373*BL373</f>
        <v>0</v>
      </c>
      <c r="BL373">
        <f>($B$11*$D$9+$C$11*$D$9+$F$11*((CW373+CO373)/MAX(CW373+CO373+CX373, 0.1)*$I$9+CX373/MAX(CW373+CO373+CX373, 0.1)*$J$9))/($B$11+$C$11+$F$11)</f>
        <v>0</v>
      </c>
      <c r="BM373">
        <f>($B$11*$K$9+$C$11*$K$9+$F$11*((CW373+CO373)/MAX(CW373+CO373+CX373, 0.1)*$P$9+CX373/MAX(CW373+CO373+CX373, 0.1)*$Q$9))/($B$11+$C$11+$F$11)</f>
        <v>0</v>
      </c>
      <c r="BN373">
        <v>6</v>
      </c>
      <c r="BO373">
        <v>0.5</v>
      </c>
      <c r="BP373" t="s">
        <v>272</v>
      </c>
      <c r="BQ373">
        <v>2</v>
      </c>
      <c r="BR373">
        <v>1604418940.1</v>
      </c>
      <c r="BS373">
        <v>1135.26</v>
      </c>
      <c r="BT373">
        <v>1192.35</v>
      </c>
      <c r="BU373">
        <v>21.6007</v>
      </c>
      <c r="BV373">
        <v>19.9481</v>
      </c>
      <c r="BW373">
        <v>1135.11</v>
      </c>
      <c r="BX373">
        <v>21.2744</v>
      </c>
      <c r="BY373">
        <v>499.994</v>
      </c>
      <c r="BZ373">
        <v>100.521</v>
      </c>
      <c r="CA373">
        <v>0.099796</v>
      </c>
      <c r="CB373">
        <v>25.163</v>
      </c>
      <c r="CC373">
        <v>25.0002</v>
      </c>
      <c r="CD373">
        <v>999.9</v>
      </c>
      <c r="CE373">
        <v>0</v>
      </c>
      <c r="CF373">
        <v>0</v>
      </c>
      <c r="CG373">
        <v>9977.5</v>
      </c>
      <c r="CH373">
        <v>0</v>
      </c>
      <c r="CI373">
        <v>1.06395</v>
      </c>
      <c r="CJ373">
        <v>1200.07</v>
      </c>
      <c r="CK373">
        <v>0.967003</v>
      </c>
      <c r="CL373">
        <v>0.0329973</v>
      </c>
      <c r="CM373">
        <v>0</v>
      </c>
      <c r="CN373">
        <v>2.4335</v>
      </c>
      <c r="CO373">
        <v>0</v>
      </c>
      <c r="CP373">
        <v>10741.7</v>
      </c>
      <c r="CQ373">
        <v>11402.1</v>
      </c>
      <c r="CR373">
        <v>38</v>
      </c>
      <c r="CS373">
        <v>41.125</v>
      </c>
      <c r="CT373">
        <v>39.437</v>
      </c>
      <c r="CU373">
        <v>39.812</v>
      </c>
      <c r="CV373">
        <v>38.312</v>
      </c>
      <c r="CW373">
        <v>1160.47</v>
      </c>
      <c r="CX373">
        <v>39.6</v>
      </c>
      <c r="CY373">
        <v>0</v>
      </c>
      <c r="CZ373">
        <v>1604418940.1</v>
      </c>
      <c r="DA373">
        <v>0</v>
      </c>
      <c r="DB373">
        <v>2.57265384615385</v>
      </c>
      <c r="DC373">
        <v>-0.362646139273652</v>
      </c>
      <c r="DD373">
        <v>109.788034164423</v>
      </c>
      <c r="DE373">
        <v>10727.2807692308</v>
      </c>
      <c r="DF373">
        <v>15</v>
      </c>
      <c r="DG373">
        <v>1604417947.1</v>
      </c>
      <c r="DH373" t="s">
        <v>273</v>
      </c>
      <c r="DI373">
        <v>1604417940.1</v>
      </c>
      <c r="DJ373">
        <v>1604417947.1</v>
      </c>
      <c r="DK373">
        <v>1</v>
      </c>
      <c r="DL373">
        <v>-0.134</v>
      </c>
      <c r="DM373">
        <v>0.013</v>
      </c>
      <c r="DN373">
        <v>0.037</v>
      </c>
      <c r="DO373">
        <v>0.31</v>
      </c>
      <c r="DP373">
        <v>420</v>
      </c>
      <c r="DQ373">
        <v>20</v>
      </c>
      <c r="DR373">
        <v>0.08</v>
      </c>
      <c r="DS373">
        <v>0.06</v>
      </c>
      <c r="DT373">
        <v>0</v>
      </c>
      <c r="DU373">
        <v>0</v>
      </c>
      <c r="DV373" t="s">
        <v>274</v>
      </c>
      <c r="DW373">
        <v>100</v>
      </c>
      <c r="DX373">
        <v>100</v>
      </c>
      <c r="DY373">
        <v>0.15</v>
      </c>
      <c r="DZ373">
        <v>0.3263</v>
      </c>
      <c r="EA373">
        <v>-0.278027610152098</v>
      </c>
      <c r="EB373">
        <v>0.00106189765250334</v>
      </c>
      <c r="EC373">
        <v>-8.23004791133579e-07</v>
      </c>
      <c r="ED373">
        <v>1.95222372915411e-10</v>
      </c>
      <c r="EE373">
        <v>0.0605696754882689</v>
      </c>
      <c r="EF373">
        <v>0.0242991256848972</v>
      </c>
      <c r="EG373">
        <v>-0.00102667963148939</v>
      </c>
      <c r="EH373">
        <v>2.21636158600722e-05</v>
      </c>
      <c r="EI373">
        <v>2</v>
      </c>
      <c r="EJ373">
        <v>2037</v>
      </c>
      <c r="EK373">
        <v>1</v>
      </c>
      <c r="EL373">
        <v>24</v>
      </c>
      <c r="EM373">
        <v>16.7</v>
      </c>
      <c r="EN373">
        <v>16.6</v>
      </c>
      <c r="EO373">
        <v>2</v>
      </c>
      <c r="EP373">
        <v>511.509</v>
      </c>
      <c r="EQ373">
        <v>528.922</v>
      </c>
      <c r="ER373">
        <v>22.7333</v>
      </c>
      <c r="ES373">
        <v>25.3626</v>
      </c>
      <c r="ET373">
        <v>30.0003</v>
      </c>
      <c r="EU373">
        <v>25.2509</v>
      </c>
      <c r="EV373">
        <v>25.2228</v>
      </c>
      <c r="EW373">
        <v>49.0057</v>
      </c>
      <c r="EX373">
        <v>26.5734</v>
      </c>
      <c r="EY373">
        <v>100</v>
      </c>
      <c r="EZ373">
        <v>22.7332</v>
      </c>
      <c r="FA373">
        <v>1203.78</v>
      </c>
      <c r="FB373">
        <v>20</v>
      </c>
      <c r="FC373">
        <v>102.331</v>
      </c>
      <c r="FD373">
        <v>102.104</v>
      </c>
    </row>
    <row r="374" spans="1:160">
      <c r="A374">
        <v>358</v>
      </c>
      <c r="B374">
        <v>1604418942.1</v>
      </c>
      <c r="C374">
        <v>713</v>
      </c>
      <c r="D374" t="s">
        <v>987</v>
      </c>
      <c r="E374" t="s">
        <v>988</v>
      </c>
      <c r="F374">
        <v>1604418942.1</v>
      </c>
      <c r="G374">
        <f>BY374*AE374*(BU374-BV374)/(100*BN374*(1000-AE374*BU374))</f>
        <v>0</v>
      </c>
      <c r="H374">
        <f>BY374*AE374*(BT374-BS374*(1000-AE374*BV374)/(1000-AE374*BU374))/(100*BN374)</f>
        <v>0</v>
      </c>
      <c r="I374">
        <f>BS374 - IF(AE374&gt;1, H374*BN374*100.0/(AG374*CG374), 0)</f>
        <v>0</v>
      </c>
      <c r="J374">
        <f>((P374-G374/2)*I374-H374)/(P374+G374/2)</f>
        <v>0</v>
      </c>
      <c r="K374">
        <f>J374*(BZ374+CA374)/1000.0</f>
        <v>0</v>
      </c>
      <c r="L374">
        <f>(BS374 - IF(AE374&gt;1, H374*BN374*100.0/(AG374*CG374), 0))*(BZ374+CA374)/1000.0</f>
        <v>0</v>
      </c>
      <c r="M374">
        <f>2.0/((1/O374-1/N374)+SIGN(O374)*SQRT((1/O374-1/N374)*(1/O374-1/N374) + 4*BO374/((BO374+1)*(BO374+1))*(2*1/O374*1/N374-1/N374*1/N374)))</f>
        <v>0</v>
      </c>
      <c r="N374">
        <f>IF(LEFT(BP374,1)&lt;&gt;"0",IF(LEFT(BP374,1)="1",3.0,BQ374),$D$5+$E$5*(CG374*BZ374/($K$5*1000))+$F$5*(CG374*BZ374/($K$5*1000))*MAX(MIN(BN374,$J$5),$I$5)*MAX(MIN(BN374,$J$5),$I$5)+$G$5*MAX(MIN(BN374,$J$5),$I$5)*(CG374*BZ374/($K$5*1000))+$H$5*(CG374*BZ374/($K$5*1000))*(CG374*BZ374/($K$5*1000)))</f>
        <v>0</v>
      </c>
      <c r="O374">
        <f>G374*(1000-(1000*0.61365*exp(17.502*S374/(240.97+S374))/(BZ374+CA374)+BU374)/2)/(1000*0.61365*exp(17.502*S374/(240.97+S374))/(BZ374+CA374)-BU374)</f>
        <v>0</v>
      </c>
      <c r="P374">
        <f>1/((BO374+1)/(M374/1.6)+1/(N374/1.37)) + BO374/((BO374+1)/(M374/1.6) + BO374/(N374/1.37))</f>
        <v>0</v>
      </c>
      <c r="Q374">
        <f>(BK374*BM374)</f>
        <v>0</v>
      </c>
      <c r="R374">
        <f>(CB374+(Q374+2*0.95*5.67E-8*(((CB374+$B$7)+273)^4-(CB374+273)^4)-44100*G374)/(1.84*29.3*N374+8*0.95*5.67E-8*(CB374+273)^3))</f>
        <v>0</v>
      </c>
      <c r="S374">
        <f>($C$7*CC374+$D$7*CD374+$E$7*R374)</f>
        <v>0</v>
      </c>
      <c r="T374">
        <f>0.61365*exp(17.502*S374/(240.97+S374))</f>
        <v>0</v>
      </c>
      <c r="U374">
        <f>(V374/W374*100)</f>
        <v>0</v>
      </c>
      <c r="V374">
        <f>BU374*(BZ374+CA374)/1000</f>
        <v>0</v>
      </c>
      <c r="W374">
        <f>0.61365*exp(17.502*CB374/(240.97+CB374))</f>
        <v>0</v>
      </c>
      <c r="X374">
        <f>(T374-BU374*(BZ374+CA374)/1000)</f>
        <v>0</v>
      </c>
      <c r="Y374">
        <f>(-G374*44100)</f>
        <v>0</v>
      </c>
      <c r="Z374">
        <f>2*29.3*N374*0.92*(CB374-S374)</f>
        <v>0</v>
      </c>
      <c r="AA374">
        <f>2*0.95*5.67E-8*(((CB374+$B$7)+273)^4-(S374+273)^4)</f>
        <v>0</v>
      </c>
      <c r="AB374">
        <f>Q374+AA374+Y374+Z374</f>
        <v>0</v>
      </c>
      <c r="AC374">
        <v>0</v>
      </c>
      <c r="AD374">
        <v>0</v>
      </c>
      <c r="AE374">
        <f>IF(AC374*$H$13&gt;=AG374,1.0,(AG374/(AG374-AC374*$H$13)))</f>
        <v>0</v>
      </c>
      <c r="AF374">
        <f>(AE374-1)*100</f>
        <v>0</v>
      </c>
      <c r="AG374">
        <f>MAX(0,($B$13+$C$13*CG374)/(1+$D$13*CG374)*BZ374/(CB374+273)*$E$13)</f>
        <v>0</v>
      </c>
      <c r="AH374" t="s">
        <v>271</v>
      </c>
      <c r="AI374" t="s">
        <v>271</v>
      </c>
      <c r="AJ374">
        <v>0</v>
      </c>
      <c r="AK374">
        <v>0</v>
      </c>
      <c r="AL374">
        <f>AK374-AJ374</f>
        <v>0</v>
      </c>
      <c r="AM374">
        <f>AL374/AK374</f>
        <v>0</v>
      </c>
      <c r="AN374">
        <v>0</v>
      </c>
      <c r="AO374" t="s">
        <v>271</v>
      </c>
      <c r="AP374" t="s">
        <v>271</v>
      </c>
      <c r="AQ374">
        <v>0</v>
      </c>
      <c r="AR374">
        <v>0</v>
      </c>
      <c r="AS374">
        <f>1-AQ374/AR374</f>
        <v>0</v>
      </c>
      <c r="AT374">
        <v>0.5</v>
      </c>
      <c r="AU374">
        <f>BK374</f>
        <v>0</v>
      </c>
      <c r="AV374">
        <f>H374</f>
        <v>0</v>
      </c>
      <c r="AW374">
        <f>AS374*AT374*AU374</f>
        <v>0</v>
      </c>
      <c r="AX374">
        <f>BC374/AR374</f>
        <v>0</v>
      </c>
      <c r="AY374">
        <f>(AV374-AN374)/AU374</f>
        <v>0</v>
      </c>
      <c r="AZ374">
        <f>(AK374-AR374)/AR374</f>
        <v>0</v>
      </c>
      <c r="BA374" t="s">
        <v>271</v>
      </c>
      <c r="BB374">
        <v>0</v>
      </c>
      <c r="BC374">
        <f>AR374-BB374</f>
        <v>0</v>
      </c>
      <c r="BD374">
        <f>(AR374-AQ374)/(AR374-BB374)</f>
        <v>0</v>
      </c>
      <c r="BE374">
        <f>(AK374-AR374)/(AK374-BB374)</f>
        <v>0</v>
      </c>
      <c r="BF374">
        <f>(AR374-AQ374)/(AR374-AJ374)</f>
        <v>0</v>
      </c>
      <c r="BG374">
        <f>(AK374-AR374)/(AK374-AJ374)</f>
        <v>0</v>
      </c>
      <c r="BH374">
        <f>(BD374*BB374/AQ374)</f>
        <v>0</v>
      </c>
      <c r="BI374">
        <f>(1-BH374)</f>
        <v>0</v>
      </c>
      <c r="BJ374">
        <f>$B$11*CH374+$C$11*CI374+$F$11*CJ374*(1-CM374)</f>
        <v>0</v>
      </c>
      <c r="BK374">
        <f>BJ374*BL374</f>
        <v>0</v>
      </c>
      <c r="BL374">
        <f>($B$11*$D$9+$C$11*$D$9+$F$11*((CW374+CO374)/MAX(CW374+CO374+CX374, 0.1)*$I$9+CX374/MAX(CW374+CO374+CX374, 0.1)*$J$9))/($B$11+$C$11+$F$11)</f>
        <v>0</v>
      </c>
      <c r="BM374">
        <f>($B$11*$K$9+$C$11*$K$9+$F$11*((CW374+CO374)/MAX(CW374+CO374+CX374, 0.1)*$P$9+CX374/MAX(CW374+CO374+CX374, 0.1)*$Q$9))/($B$11+$C$11+$F$11)</f>
        <v>0</v>
      </c>
      <c r="BN374">
        <v>6</v>
      </c>
      <c r="BO374">
        <v>0.5</v>
      </c>
      <c r="BP374" t="s">
        <v>272</v>
      </c>
      <c r="BQ374">
        <v>2</v>
      </c>
      <c r="BR374">
        <v>1604418942.1</v>
      </c>
      <c r="BS374">
        <v>1138.5</v>
      </c>
      <c r="BT374">
        <v>1195.43</v>
      </c>
      <c r="BU374">
        <v>21.5992</v>
      </c>
      <c r="BV374">
        <v>19.9479</v>
      </c>
      <c r="BW374">
        <v>1138.35</v>
      </c>
      <c r="BX374">
        <v>21.273</v>
      </c>
      <c r="BY374">
        <v>500.043</v>
      </c>
      <c r="BZ374">
        <v>100.522</v>
      </c>
      <c r="CA374">
        <v>0.0998579</v>
      </c>
      <c r="CB374">
        <v>25.1621</v>
      </c>
      <c r="CC374">
        <v>24.9985</v>
      </c>
      <c r="CD374">
        <v>999.9</v>
      </c>
      <c r="CE374">
        <v>0</v>
      </c>
      <c r="CF374">
        <v>0</v>
      </c>
      <c r="CG374">
        <v>10008.1</v>
      </c>
      <c r="CH374">
        <v>0</v>
      </c>
      <c r="CI374">
        <v>1.06395</v>
      </c>
      <c r="CJ374">
        <v>1199.77</v>
      </c>
      <c r="CK374">
        <v>0.966994</v>
      </c>
      <c r="CL374">
        <v>0.0330056</v>
      </c>
      <c r="CM374">
        <v>0</v>
      </c>
      <c r="CN374">
        <v>2.6446</v>
      </c>
      <c r="CO374">
        <v>0</v>
      </c>
      <c r="CP374">
        <v>10741.1</v>
      </c>
      <c r="CQ374">
        <v>11399.2</v>
      </c>
      <c r="CR374">
        <v>38</v>
      </c>
      <c r="CS374">
        <v>41.125</v>
      </c>
      <c r="CT374">
        <v>39.5</v>
      </c>
      <c r="CU374">
        <v>39.812</v>
      </c>
      <c r="CV374">
        <v>38.312</v>
      </c>
      <c r="CW374">
        <v>1160.17</v>
      </c>
      <c r="CX374">
        <v>39.6</v>
      </c>
      <c r="CY374">
        <v>0</v>
      </c>
      <c r="CZ374">
        <v>1604418941.9</v>
      </c>
      <c r="DA374">
        <v>0</v>
      </c>
      <c r="DB374">
        <v>2.60086</v>
      </c>
      <c r="DC374">
        <v>-0.308069210966206</v>
      </c>
      <c r="DD374">
        <v>105.407692126735</v>
      </c>
      <c r="DE374">
        <v>10730.808</v>
      </c>
      <c r="DF374">
        <v>15</v>
      </c>
      <c r="DG374">
        <v>1604417947.1</v>
      </c>
      <c r="DH374" t="s">
        <v>273</v>
      </c>
      <c r="DI374">
        <v>1604417940.1</v>
      </c>
      <c r="DJ374">
        <v>1604417947.1</v>
      </c>
      <c r="DK374">
        <v>1</v>
      </c>
      <c r="DL374">
        <v>-0.134</v>
      </c>
      <c r="DM374">
        <v>0.013</v>
      </c>
      <c r="DN374">
        <v>0.037</v>
      </c>
      <c r="DO374">
        <v>0.31</v>
      </c>
      <c r="DP374">
        <v>420</v>
      </c>
      <c r="DQ374">
        <v>20</v>
      </c>
      <c r="DR374">
        <v>0.08</v>
      </c>
      <c r="DS374">
        <v>0.06</v>
      </c>
      <c r="DT374">
        <v>0</v>
      </c>
      <c r="DU374">
        <v>0</v>
      </c>
      <c r="DV374" t="s">
        <v>274</v>
      </c>
      <c r="DW374">
        <v>100</v>
      </c>
      <c r="DX374">
        <v>100</v>
      </c>
      <c r="DY374">
        <v>0.15</v>
      </c>
      <c r="DZ374">
        <v>0.3262</v>
      </c>
      <c r="EA374">
        <v>-0.278027610152098</v>
      </c>
      <c r="EB374">
        <v>0.00106189765250334</v>
      </c>
      <c r="EC374">
        <v>-8.23004791133579e-07</v>
      </c>
      <c r="ED374">
        <v>1.95222372915411e-10</v>
      </c>
      <c r="EE374">
        <v>0.0605696754882689</v>
      </c>
      <c r="EF374">
        <v>0.0242991256848972</v>
      </c>
      <c r="EG374">
        <v>-0.00102667963148939</v>
      </c>
      <c r="EH374">
        <v>2.21636158600722e-05</v>
      </c>
      <c r="EI374">
        <v>2</v>
      </c>
      <c r="EJ374">
        <v>2037</v>
      </c>
      <c r="EK374">
        <v>1</v>
      </c>
      <c r="EL374">
        <v>24</v>
      </c>
      <c r="EM374">
        <v>16.7</v>
      </c>
      <c r="EN374">
        <v>16.6</v>
      </c>
      <c r="EO374">
        <v>2</v>
      </c>
      <c r="EP374">
        <v>511.537</v>
      </c>
      <c r="EQ374">
        <v>528.768</v>
      </c>
      <c r="ER374">
        <v>22.7321</v>
      </c>
      <c r="ES374">
        <v>25.3637</v>
      </c>
      <c r="ET374">
        <v>30.0004</v>
      </c>
      <c r="EU374">
        <v>25.2509</v>
      </c>
      <c r="EV374">
        <v>25.2228</v>
      </c>
      <c r="EW374">
        <v>49.0894</v>
      </c>
      <c r="EX374">
        <v>26.5734</v>
      </c>
      <c r="EY374">
        <v>100</v>
      </c>
      <c r="EZ374">
        <v>22.7332</v>
      </c>
      <c r="FA374">
        <v>1203.78</v>
      </c>
      <c r="FB374">
        <v>20</v>
      </c>
      <c r="FC374">
        <v>102.33</v>
      </c>
      <c r="FD374">
        <v>102.104</v>
      </c>
    </row>
    <row r="375" spans="1:160">
      <c r="A375">
        <v>359</v>
      </c>
      <c r="B375">
        <v>1604418944.1</v>
      </c>
      <c r="C375">
        <v>715</v>
      </c>
      <c r="D375" t="s">
        <v>989</v>
      </c>
      <c r="E375" t="s">
        <v>990</v>
      </c>
      <c r="F375">
        <v>1604418944.1</v>
      </c>
      <c r="G375">
        <f>BY375*AE375*(BU375-BV375)/(100*BN375*(1000-AE375*BU375))</f>
        <v>0</v>
      </c>
      <c r="H375">
        <f>BY375*AE375*(BT375-BS375*(1000-AE375*BV375)/(1000-AE375*BU375))/(100*BN375)</f>
        <v>0</v>
      </c>
      <c r="I375">
        <f>BS375 - IF(AE375&gt;1, H375*BN375*100.0/(AG375*CG375), 0)</f>
        <v>0</v>
      </c>
      <c r="J375">
        <f>((P375-G375/2)*I375-H375)/(P375+G375/2)</f>
        <v>0</v>
      </c>
      <c r="K375">
        <f>J375*(BZ375+CA375)/1000.0</f>
        <v>0</v>
      </c>
      <c r="L375">
        <f>(BS375 - IF(AE375&gt;1, H375*BN375*100.0/(AG375*CG375), 0))*(BZ375+CA375)/1000.0</f>
        <v>0</v>
      </c>
      <c r="M375">
        <f>2.0/((1/O375-1/N375)+SIGN(O375)*SQRT((1/O375-1/N375)*(1/O375-1/N375) + 4*BO375/((BO375+1)*(BO375+1))*(2*1/O375*1/N375-1/N375*1/N375)))</f>
        <v>0</v>
      </c>
      <c r="N375">
        <f>IF(LEFT(BP375,1)&lt;&gt;"0",IF(LEFT(BP375,1)="1",3.0,BQ375),$D$5+$E$5*(CG375*BZ375/($K$5*1000))+$F$5*(CG375*BZ375/($K$5*1000))*MAX(MIN(BN375,$J$5),$I$5)*MAX(MIN(BN375,$J$5),$I$5)+$G$5*MAX(MIN(BN375,$J$5),$I$5)*(CG375*BZ375/($K$5*1000))+$H$5*(CG375*BZ375/($K$5*1000))*(CG375*BZ375/($K$5*1000)))</f>
        <v>0</v>
      </c>
      <c r="O375">
        <f>G375*(1000-(1000*0.61365*exp(17.502*S375/(240.97+S375))/(BZ375+CA375)+BU375)/2)/(1000*0.61365*exp(17.502*S375/(240.97+S375))/(BZ375+CA375)-BU375)</f>
        <v>0</v>
      </c>
      <c r="P375">
        <f>1/((BO375+1)/(M375/1.6)+1/(N375/1.37)) + BO375/((BO375+1)/(M375/1.6) + BO375/(N375/1.37))</f>
        <v>0</v>
      </c>
      <c r="Q375">
        <f>(BK375*BM375)</f>
        <v>0</v>
      </c>
      <c r="R375">
        <f>(CB375+(Q375+2*0.95*5.67E-8*(((CB375+$B$7)+273)^4-(CB375+273)^4)-44100*G375)/(1.84*29.3*N375+8*0.95*5.67E-8*(CB375+273)^3))</f>
        <v>0</v>
      </c>
      <c r="S375">
        <f>($C$7*CC375+$D$7*CD375+$E$7*R375)</f>
        <v>0</v>
      </c>
      <c r="T375">
        <f>0.61365*exp(17.502*S375/(240.97+S375))</f>
        <v>0</v>
      </c>
      <c r="U375">
        <f>(V375/W375*100)</f>
        <v>0</v>
      </c>
      <c r="V375">
        <f>BU375*(BZ375+CA375)/1000</f>
        <v>0</v>
      </c>
      <c r="W375">
        <f>0.61365*exp(17.502*CB375/(240.97+CB375))</f>
        <v>0</v>
      </c>
      <c r="X375">
        <f>(T375-BU375*(BZ375+CA375)/1000)</f>
        <v>0</v>
      </c>
      <c r="Y375">
        <f>(-G375*44100)</f>
        <v>0</v>
      </c>
      <c r="Z375">
        <f>2*29.3*N375*0.92*(CB375-S375)</f>
        <v>0</v>
      </c>
      <c r="AA375">
        <f>2*0.95*5.67E-8*(((CB375+$B$7)+273)^4-(S375+273)^4)</f>
        <v>0</v>
      </c>
      <c r="AB375">
        <f>Q375+AA375+Y375+Z375</f>
        <v>0</v>
      </c>
      <c r="AC375">
        <v>0</v>
      </c>
      <c r="AD375">
        <v>0</v>
      </c>
      <c r="AE375">
        <f>IF(AC375*$H$13&gt;=AG375,1.0,(AG375/(AG375-AC375*$H$13)))</f>
        <v>0</v>
      </c>
      <c r="AF375">
        <f>(AE375-1)*100</f>
        <v>0</v>
      </c>
      <c r="AG375">
        <f>MAX(0,($B$13+$C$13*CG375)/(1+$D$13*CG375)*BZ375/(CB375+273)*$E$13)</f>
        <v>0</v>
      </c>
      <c r="AH375" t="s">
        <v>271</v>
      </c>
      <c r="AI375" t="s">
        <v>271</v>
      </c>
      <c r="AJ375">
        <v>0</v>
      </c>
      <c r="AK375">
        <v>0</v>
      </c>
      <c r="AL375">
        <f>AK375-AJ375</f>
        <v>0</v>
      </c>
      <c r="AM375">
        <f>AL375/AK375</f>
        <v>0</v>
      </c>
      <c r="AN375">
        <v>0</v>
      </c>
      <c r="AO375" t="s">
        <v>271</v>
      </c>
      <c r="AP375" t="s">
        <v>271</v>
      </c>
      <c r="AQ375">
        <v>0</v>
      </c>
      <c r="AR375">
        <v>0</v>
      </c>
      <c r="AS375">
        <f>1-AQ375/AR375</f>
        <v>0</v>
      </c>
      <c r="AT375">
        <v>0.5</v>
      </c>
      <c r="AU375">
        <f>BK375</f>
        <v>0</v>
      </c>
      <c r="AV375">
        <f>H375</f>
        <v>0</v>
      </c>
      <c r="AW375">
        <f>AS375*AT375*AU375</f>
        <v>0</v>
      </c>
      <c r="AX375">
        <f>BC375/AR375</f>
        <v>0</v>
      </c>
      <c r="AY375">
        <f>(AV375-AN375)/AU375</f>
        <v>0</v>
      </c>
      <c r="AZ375">
        <f>(AK375-AR375)/AR375</f>
        <v>0</v>
      </c>
      <c r="BA375" t="s">
        <v>271</v>
      </c>
      <c r="BB375">
        <v>0</v>
      </c>
      <c r="BC375">
        <f>AR375-BB375</f>
        <v>0</v>
      </c>
      <c r="BD375">
        <f>(AR375-AQ375)/(AR375-BB375)</f>
        <v>0</v>
      </c>
      <c r="BE375">
        <f>(AK375-AR375)/(AK375-BB375)</f>
        <v>0</v>
      </c>
      <c r="BF375">
        <f>(AR375-AQ375)/(AR375-AJ375)</f>
        <v>0</v>
      </c>
      <c r="BG375">
        <f>(AK375-AR375)/(AK375-AJ375)</f>
        <v>0</v>
      </c>
      <c r="BH375">
        <f>(BD375*BB375/AQ375)</f>
        <v>0</v>
      </c>
      <c r="BI375">
        <f>(1-BH375)</f>
        <v>0</v>
      </c>
      <c r="BJ375">
        <f>$B$11*CH375+$C$11*CI375+$F$11*CJ375*(1-CM375)</f>
        <v>0</v>
      </c>
      <c r="BK375">
        <f>BJ375*BL375</f>
        <v>0</v>
      </c>
      <c r="BL375">
        <f>($B$11*$D$9+$C$11*$D$9+$F$11*((CW375+CO375)/MAX(CW375+CO375+CX375, 0.1)*$I$9+CX375/MAX(CW375+CO375+CX375, 0.1)*$J$9))/($B$11+$C$11+$F$11)</f>
        <v>0</v>
      </c>
      <c r="BM375">
        <f>($B$11*$K$9+$C$11*$K$9+$F$11*((CW375+CO375)/MAX(CW375+CO375+CX375, 0.1)*$P$9+CX375/MAX(CW375+CO375+CX375, 0.1)*$Q$9))/($B$11+$C$11+$F$11)</f>
        <v>0</v>
      </c>
      <c r="BN375">
        <v>6</v>
      </c>
      <c r="BO375">
        <v>0.5</v>
      </c>
      <c r="BP375" t="s">
        <v>272</v>
      </c>
      <c r="BQ375">
        <v>2</v>
      </c>
      <c r="BR375">
        <v>1604418944.1</v>
      </c>
      <c r="BS375">
        <v>1141.72</v>
      </c>
      <c r="BT375">
        <v>1199.18</v>
      </c>
      <c r="BU375">
        <v>21.5969</v>
      </c>
      <c r="BV375">
        <v>19.9483</v>
      </c>
      <c r="BW375">
        <v>1141.57</v>
      </c>
      <c r="BX375">
        <v>21.2707</v>
      </c>
      <c r="BY375">
        <v>500</v>
      </c>
      <c r="BZ375">
        <v>100.522</v>
      </c>
      <c r="CA375">
        <v>0.0999954</v>
      </c>
      <c r="CB375">
        <v>25.1608</v>
      </c>
      <c r="CC375">
        <v>25.0011</v>
      </c>
      <c r="CD375">
        <v>999.9</v>
      </c>
      <c r="CE375">
        <v>0</v>
      </c>
      <c r="CF375">
        <v>0</v>
      </c>
      <c r="CG375">
        <v>10001.2</v>
      </c>
      <c r="CH375">
        <v>0</v>
      </c>
      <c r="CI375">
        <v>1.06395</v>
      </c>
      <c r="CJ375">
        <v>1200.07</v>
      </c>
      <c r="CK375">
        <v>0.967003</v>
      </c>
      <c r="CL375">
        <v>0.0329973</v>
      </c>
      <c r="CM375">
        <v>0</v>
      </c>
      <c r="CN375">
        <v>2.5863</v>
      </c>
      <c r="CO375">
        <v>0</v>
      </c>
      <c r="CP375">
        <v>10748.4</v>
      </c>
      <c r="CQ375">
        <v>11402.1</v>
      </c>
      <c r="CR375">
        <v>38</v>
      </c>
      <c r="CS375">
        <v>41.125</v>
      </c>
      <c r="CT375">
        <v>39.5</v>
      </c>
      <c r="CU375">
        <v>39.812</v>
      </c>
      <c r="CV375">
        <v>38.312</v>
      </c>
      <c r="CW375">
        <v>1160.47</v>
      </c>
      <c r="CX375">
        <v>39.6</v>
      </c>
      <c r="CY375">
        <v>0</v>
      </c>
      <c r="CZ375">
        <v>1604418944.3</v>
      </c>
      <c r="DA375">
        <v>0</v>
      </c>
      <c r="DB375">
        <v>2.599852</v>
      </c>
      <c r="DC375">
        <v>-0.48623845117959</v>
      </c>
      <c r="DD375">
        <v>108.338461715558</v>
      </c>
      <c r="DE375">
        <v>10735.168</v>
      </c>
      <c r="DF375">
        <v>15</v>
      </c>
      <c r="DG375">
        <v>1604417947.1</v>
      </c>
      <c r="DH375" t="s">
        <v>273</v>
      </c>
      <c r="DI375">
        <v>1604417940.1</v>
      </c>
      <c r="DJ375">
        <v>1604417947.1</v>
      </c>
      <c r="DK375">
        <v>1</v>
      </c>
      <c r="DL375">
        <v>-0.134</v>
      </c>
      <c r="DM375">
        <v>0.013</v>
      </c>
      <c r="DN375">
        <v>0.037</v>
      </c>
      <c r="DO375">
        <v>0.31</v>
      </c>
      <c r="DP375">
        <v>420</v>
      </c>
      <c r="DQ375">
        <v>20</v>
      </c>
      <c r="DR375">
        <v>0.08</v>
      </c>
      <c r="DS375">
        <v>0.06</v>
      </c>
      <c r="DT375">
        <v>0</v>
      </c>
      <c r="DU375">
        <v>0</v>
      </c>
      <c r="DV375" t="s">
        <v>274</v>
      </c>
      <c r="DW375">
        <v>100</v>
      </c>
      <c r="DX375">
        <v>100</v>
      </c>
      <c r="DY375">
        <v>0.15</v>
      </c>
      <c r="DZ375">
        <v>0.3262</v>
      </c>
      <c r="EA375">
        <v>-0.278027610152098</v>
      </c>
      <c r="EB375">
        <v>0.00106189765250334</v>
      </c>
      <c r="EC375">
        <v>-8.23004791133579e-07</v>
      </c>
      <c r="ED375">
        <v>1.95222372915411e-10</v>
      </c>
      <c r="EE375">
        <v>0.0605696754882689</v>
      </c>
      <c r="EF375">
        <v>0.0242991256848972</v>
      </c>
      <c r="EG375">
        <v>-0.00102667963148939</v>
      </c>
      <c r="EH375">
        <v>2.21636158600722e-05</v>
      </c>
      <c r="EI375">
        <v>2</v>
      </c>
      <c r="EJ375">
        <v>2037</v>
      </c>
      <c r="EK375">
        <v>1</v>
      </c>
      <c r="EL375">
        <v>24</v>
      </c>
      <c r="EM375">
        <v>16.7</v>
      </c>
      <c r="EN375">
        <v>16.6</v>
      </c>
      <c r="EO375">
        <v>2</v>
      </c>
      <c r="EP375">
        <v>511.337</v>
      </c>
      <c r="EQ375">
        <v>528.922</v>
      </c>
      <c r="ER375">
        <v>22.7313</v>
      </c>
      <c r="ES375">
        <v>25.364</v>
      </c>
      <c r="ET375">
        <v>30.0003</v>
      </c>
      <c r="EU375">
        <v>25.2509</v>
      </c>
      <c r="EV375">
        <v>25.2228</v>
      </c>
      <c r="EW375">
        <v>49.2083</v>
      </c>
      <c r="EX375">
        <v>26.5734</v>
      </c>
      <c r="EY375">
        <v>100</v>
      </c>
      <c r="EZ375">
        <v>22.7328</v>
      </c>
      <c r="FA375">
        <v>1208.81</v>
      </c>
      <c r="FB375">
        <v>20</v>
      </c>
      <c r="FC375">
        <v>102.331</v>
      </c>
      <c r="FD375">
        <v>102.104</v>
      </c>
    </row>
    <row r="376" spans="1:160">
      <c r="A376">
        <v>360</v>
      </c>
      <c r="B376">
        <v>1604418946.1</v>
      </c>
      <c r="C376">
        <v>717</v>
      </c>
      <c r="D376" t="s">
        <v>991</v>
      </c>
      <c r="E376" t="s">
        <v>992</v>
      </c>
      <c r="F376">
        <v>1604418946.1</v>
      </c>
      <c r="G376">
        <f>BY376*AE376*(BU376-BV376)/(100*BN376*(1000-AE376*BU376))</f>
        <v>0</v>
      </c>
      <c r="H376">
        <f>BY376*AE376*(BT376-BS376*(1000-AE376*BV376)/(1000-AE376*BU376))/(100*BN376)</f>
        <v>0</v>
      </c>
      <c r="I376">
        <f>BS376 - IF(AE376&gt;1, H376*BN376*100.0/(AG376*CG376), 0)</f>
        <v>0</v>
      </c>
      <c r="J376">
        <f>((P376-G376/2)*I376-H376)/(P376+G376/2)</f>
        <v>0</v>
      </c>
      <c r="K376">
        <f>J376*(BZ376+CA376)/1000.0</f>
        <v>0</v>
      </c>
      <c r="L376">
        <f>(BS376 - IF(AE376&gt;1, H376*BN376*100.0/(AG376*CG376), 0))*(BZ376+CA376)/1000.0</f>
        <v>0</v>
      </c>
      <c r="M376">
        <f>2.0/((1/O376-1/N376)+SIGN(O376)*SQRT((1/O376-1/N376)*(1/O376-1/N376) + 4*BO376/((BO376+1)*(BO376+1))*(2*1/O376*1/N376-1/N376*1/N376)))</f>
        <v>0</v>
      </c>
      <c r="N376">
        <f>IF(LEFT(BP376,1)&lt;&gt;"0",IF(LEFT(BP376,1)="1",3.0,BQ376),$D$5+$E$5*(CG376*BZ376/($K$5*1000))+$F$5*(CG376*BZ376/($K$5*1000))*MAX(MIN(BN376,$J$5),$I$5)*MAX(MIN(BN376,$J$5),$I$5)+$G$5*MAX(MIN(BN376,$J$5),$I$5)*(CG376*BZ376/($K$5*1000))+$H$5*(CG376*BZ376/($K$5*1000))*(CG376*BZ376/($K$5*1000)))</f>
        <v>0</v>
      </c>
      <c r="O376">
        <f>G376*(1000-(1000*0.61365*exp(17.502*S376/(240.97+S376))/(BZ376+CA376)+BU376)/2)/(1000*0.61365*exp(17.502*S376/(240.97+S376))/(BZ376+CA376)-BU376)</f>
        <v>0</v>
      </c>
      <c r="P376">
        <f>1/((BO376+1)/(M376/1.6)+1/(N376/1.37)) + BO376/((BO376+1)/(M376/1.6) + BO376/(N376/1.37))</f>
        <v>0</v>
      </c>
      <c r="Q376">
        <f>(BK376*BM376)</f>
        <v>0</v>
      </c>
      <c r="R376">
        <f>(CB376+(Q376+2*0.95*5.67E-8*(((CB376+$B$7)+273)^4-(CB376+273)^4)-44100*G376)/(1.84*29.3*N376+8*0.95*5.67E-8*(CB376+273)^3))</f>
        <v>0</v>
      </c>
      <c r="S376">
        <f>($C$7*CC376+$D$7*CD376+$E$7*R376)</f>
        <v>0</v>
      </c>
      <c r="T376">
        <f>0.61365*exp(17.502*S376/(240.97+S376))</f>
        <v>0</v>
      </c>
      <c r="U376">
        <f>(V376/W376*100)</f>
        <v>0</v>
      </c>
      <c r="V376">
        <f>BU376*(BZ376+CA376)/1000</f>
        <v>0</v>
      </c>
      <c r="W376">
        <f>0.61365*exp(17.502*CB376/(240.97+CB376))</f>
        <v>0</v>
      </c>
      <c r="X376">
        <f>(T376-BU376*(BZ376+CA376)/1000)</f>
        <v>0</v>
      </c>
      <c r="Y376">
        <f>(-G376*44100)</f>
        <v>0</v>
      </c>
      <c r="Z376">
        <f>2*29.3*N376*0.92*(CB376-S376)</f>
        <v>0</v>
      </c>
      <c r="AA376">
        <f>2*0.95*5.67E-8*(((CB376+$B$7)+273)^4-(S376+273)^4)</f>
        <v>0</v>
      </c>
      <c r="AB376">
        <f>Q376+AA376+Y376+Z376</f>
        <v>0</v>
      </c>
      <c r="AC376">
        <v>0</v>
      </c>
      <c r="AD376">
        <v>0</v>
      </c>
      <c r="AE376">
        <f>IF(AC376*$H$13&gt;=AG376,1.0,(AG376/(AG376-AC376*$H$13)))</f>
        <v>0</v>
      </c>
      <c r="AF376">
        <f>(AE376-1)*100</f>
        <v>0</v>
      </c>
      <c r="AG376">
        <f>MAX(0,($B$13+$C$13*CG376)/(1+$D$13*CG376)*BZ376/(CB376+273)*$E$13)</f>
        <v>0</v>
      </c>
      <c r="AH376" t="s">
        <v>271</v>
      </c>
      <c r="AI376" t="s">
        <v>271</v>
      </c>
      <c r="AJ376">
        <v>0</v>
      </c>
      <c r="AK376">
        <v>0</v>
      </c>
      <c r="AL376">
        <f>AK376-AJ376</f>
        <v>0</v>
      </c>
      <c r="AM376">
        <f>AL376/AK376</f>
        <v>0</v>
      </c>
      <c r="AN376">
        <v>0</v>
      </c>
      <c r="AO376" t="s">
        <v>271</v>
      </c>
      <c r="AP376" t="s">
        <v>271</v>
      </c>
      <c r="AQ376">
        <v>0</v>
      </c>
      <c r="AR376">
        <v>0</v>
      </c>
      <c r="AS376">
        <f>1-AQ376/AR376</f>
        <v>0</v>
      </c>
      <c r="AT376">
        <v>0.5</v>
      </c>
      <c r="AU376">
        <f>BK376</f>
        <v>0</v>
      </c>
      <c r="AV376">
        <f>H376</f>
        <v>0</v>
      </c>
      <c r="AW376">
        <f>AS376*AT376*AU376</f>
        <v>0</v>
      </c>
      <c r="AX376">
        <f>BC376/AR376</f>
        <v>0</v>
      </c>
      <c r="AY376">
        <f>(AV376-AN376)/AU376</f>
        <v>0</v>
      </c>
      <c r="AZ376">
        <f>(AK376-AR376)/AR376</f>
        <v>0</v>
      </c>
      <c r="BA376" t="s">
        <v>271</v>
      </c>
      <c r="BB376">
        <v>0</v>
      </c>
      <c r="BC376">
        <f>AR376-BB376</f>
        <v>0</v>
      </c>
      <c r="BD376">
        <f>(AR376-AQ376)/(AR376-BB376)</f>
        <v>0</v>
      </c>
      <c r="BE376">
        <f>(AK376-AR376)/(AK376-BB376)</f>
        <v>0</v>
      </c>
      <c r="BF376">
        <f>(AR376-AQ376)/(AR376-AJ376)</f>
        <v>0</v>
      </c>
      <c r="BG376">
        <f>(AK376-AR376)/(AK376-AJ376)</f>
        <v>0</v>
      </c>
      <c r="BH376">
        <f>(BD376*BB376/AQ376)</f>
        <v>0</v>
      </c>
      <c r="BI376">
        <f>(1-BH376)</f>
        <v>0</v>
      </c>
      <c r="BJ376">
        <f>$B$11*CH376+$C$11*CI376+$F$11*CJ376*(1-CM376)</f>
        <v>0</v>
      </c>
      <c r="BK376">
        <f>BJ376*BL376</f>
        <v>0</v>
      </c>
      <c r="BL376">
        <f>($B$11*$D$9+$C$11*$D$9+$F$11*((CW376+CO376)/MAX(CW376+CO376+CX376, 0.1)*$I$9+CX376/MAX(CW376+CO376+CX376, 0.1)*$J$9))/($B$11+$C$11+$F$11)</f>
        <v>0</v>
      </c>
      <c r="BM376">
        <f>($B$11*$K$9+$C$11*$K$9+$F$11*((CW376+CO376)/MAX(CW376+CO376+CX376, 0.1)*$P$9+CX376/MAX(CW376+CO376+CX376, 0.1)*$Q$9))/($B$11+$C$11+$F$11)</f>
        <v>0</v>
      </c>
      <c r="BN376">
        <v>6</v>
      </c>
      <c r="BO376">
        <v>0.5</v>
      </c>
      <c r="BP376" t="s">
        <v>272</v>
      </c>
      <c r="BQ376">
        <v>2</v>
      </c>
      <c r="BR376">
        <v>1604418946.1</v>
      </c>
      <c r="BS376">
        <v>1145</v>
      </c>
      <c r="BT376">
        <v>1202.56</v>
      </c>
      <c r="BU376">
        <v>21.5966</v>
      </c>
      <c r="BV376">
        <v>19.9464</v>
      </c>
      <c r="BW376">
        <v>1144.84</v>
      </c>
      <c r="BX376">
        <v>21.2704</v>
      </c>
      <c r="BY376">
        <v>499.957</v>
      </c>
      <c r="BZ376">
        <v>100.522</v>
      </c>
      <c r="CA376">
        <v>0.100095</v>
      </c>
      <c r="CB376">
        <v>25.1607</v>
      </c>
      <c r="CC376">
        <v>25.0033</v>
      </c>
      <c r="CD376">
        <v>999.9</v>
      </c>
      <c r="CE376">
        <v>0</v>
      </c>
      <c r="CF376">
        <v>0</v>
      </c>
      <c r="CG376">
        <v>9975</v>
      </c>
      <c r="CH376">
        <v>0</v>
      </c>
      <c r="CI376">
        <v>1.04715</v>
      </c>
      <c r="CJ376">
        <v>1200.07</v>
      </c>
      <c r="CK376">
        <v>0.967003</v>
      </c>
      <c r="CL376">
        <v>0.0329973</v>
      </c>
      <c r="CM376">
        <v>0</v>
      </c>
      <c r="CN376">
        <v>2.8053</v>
      </c>
      <c r="CO376">
        <v>0</v>
      </c>
      <c r="CP376">
        <v>10751.1</v>
      </c>
      <c r="CQ376">
        <v>11402.1</v>
      </c>
      <c r="CR376">
        <v>38</v>
      </c>
      <c r="CS376">
        <v>41.125</v>
      </c>
      <c r="CT376">
        <v>39.5</v>
      </c>
      <c r="CU376">
        <v>39.812</v>
      </c>
      <c r="CV376">
        <v>38.312</v>
      </c>
      <c r="CW376">
        <v>1160.47</v>
      </c>
      <c r="CX376">
        <v>39.6</v>
      </c>
      <c r="CY376">
        <v>0</v>
      </c>
      <c r="CZ376">
        <v>1604418946.1</v>
      </c>
      <c r="DA376">
        <v>0</v>
      </c>
      <c r="DB376">
        <v>2.60481538461538</v>
      </c>
      <c r="DC376">
        <v>0.381873510242421</v>
      </c>
      <c r="DD376">
        <v>107.03589740307</v>
      </c>
      <c r="DE376">
        <v>10737.6846153846</v>
      </c>
      <c r="DF376">
        <v>15</v>
      </c>
      <c r="DG376">
        <v>1604417947.1</v>
      </c>
      <c r="DH376" t="s">
        <v>273</v>
      </c>
      <c r="DI376">
        <v>1604417940.1</v>
      </c>
      <c r="DJ376">
        <v>1604417947.1</v>
      </c>
      <c r="DK376">
        <v>1</v>
      </c>
      <c r="DL376">
        <v>-0.134</v>
      </c>
      <c r="DM376">
        <v>0.013</v>
      </c>
      <c r="DN376">
        <v>0.037</v>
      </c>
      <c r="DO376">
        <v>0.31</v>
      </c>
      <c r="DP376">
        <v>420</v>
      </c>
      <c r="DQ376">
        <v>20</v>
      </c>
      <c r="DR376">
        <v>0.08</v>
      </c>
      <c r="DS376">
        <v>0.06</v>
      </c>
      <c r="DT376">
        <v>0</v>
      </c>
      <c r="DU376">
        <v>0</v>
      </c>
      <c r="DV376" t="s">
        <v>274</v>
      </c>
      <c r="DW376">
        <v>100</v>
      </c>
      <c r="DX376">
        <v>100</v>
      </c>
      <c r="DY376">
        <v>0.16</v>
      </c>
      <c r="DZ376">
        <v>0.3262</v>
      </c>
      <c r="EA376">
        <v>-0.278027610152098</v>
      </c>
      <c r="EB376">
        <v>0.00106189765250334</v>
      </c>
      <c r="EC376">
        <v>-8.23004791133579e-07</v>
      </c>
      <c r="ED376">
        <v>1.95222372915411e-10</v>
      </c>
      <c r="EE376">
        <v>0.0605696754882689</v>
      </c>
      <c r="EF376">
        <v>0.0242991256848972</v>
      </c>
      <c r="EG376">
        <v>-0.00102667963148939</v>
      </c>
      <c r="EH376">
        <v>2.21636158600722e-05</v>
      </c>
      <c r="EI376">
        <v>2</v>
      </c>
      <c r="EJ376">
        <v>2037</v>
      </c>
      <c r="EK376">
        <v>1</v>
      </c>
      <c r="EL376">
        <v>24</v>
      </c>
      <c r="EM376">
        <v>16.8</v>
      </c>
      <c r="EN376">
        <v>16.6</v>
      </c>
      <c r="EO376">
        <v>2</v>
      </c>
      <c r="EP376">
        <v>511.386</v>
      </c>
      <c r="EQ376">
        <v>528.933</v>
      </c>
      <c r="ER376">
        <v>22.7312</v>
      </c>
      <c r="ES376">
        <v>25.3642</v>
      </c>
      <c r="ET376">
        <v>30.0003</v>
      </c>
      <c r="EU376">
        <v>25.2516</v>
      </c>
      <c r="EV376">
        <v>25.2239</v>
      </c>
      <c r="EW376">
        <v>49.3276</v>
      </c>
      <c r="EX376">
        <v>26.5734</v>
      </c>
      <c r="EY376">
        <v>100</v>
      </c>
      <c r="EZ376">
        <v>22.7328</v>
      </c>
      <c r="FA376">
        <v>1213.84</v>
      </c>
      <c r="FB376">
        <v>20</v>
      </c>
      <c r="FC376">
        <v>102.331</v>
      </c>
      <c r="FD376">
        <v>102.104</v>
      </c>
    </row>
    <row r="377" spans="1:160">
      <c r="A377">
        <v>361</v>
      </c>
      <c r="B377">
        <v>1604418948.1</v>
      </c>
      <c r="C377">
        <v>719</v>
      </c>
      <c r="D377" t="s">
        <v>993</v>
      </c>
      <c r="E377" t="s">
        <v>994</v>
      </c>
      <c r="F377">
        <v>1604418948.1</v>
      </c>
      <c r="G377">
        <f>BY377*AE377*(BU377-BV377)/(100*BN377*(1000-AE377*BU377))</f>
        <v>0</v>
      </c>
      <c r="H377">
        <f>BY377*AE377*(BT377-BS377*(1000-AE377*BV377)/(1000-AE377*BU377))/(100*BN377)</f>
        <v>0</v>
      </c>
      <c r="I377">
        <f>BS377 - IF(AE377&gt;1, H377*BN377*100.0/(AG377*CG377), 0)</f>
        <v>0</v>
      </c>
      <c r="J377">
        <f>((P377-G377/2)*I377-H377)/(P377+G377/2)</f>
        <v>0</v>
      </c>
      <c r="K377">
        <f>J377*(BZ377+CA377)/1000.0</f>
        <v>0</v>
      </c>
      <c r="L377">
        <f>(BS377 - IF(AE377&gt;1, H377*BN377*100.0/(AG377*CG377), 0))*(BZ377+CA377)/1000.0</f>
        <v>0</v>
      </c>
      <c r="M377">
        <f>2.0/((1/O377-1/N377)+SIGN(O377)*SQRT((1/O377-1/N377)*(1/O377-1/N377) + 4*BO377/((BO377+1)*(BO377+1))*(2*1/O377*1/N377-1/N377*1/N377)))</f>
        <v>0</v>
      </c>
      <c r="N377">
        <f>IF(LEFT(BP377,1)&lt;&gt;"0",IF(LEFT(BP377,1)="1",3.0,BQ377),$D$5+$E$5*(CG377*BZ377/($K$5*1000))+$F$5*(CG377*BZ377/($K$5*1000))*MAX(MIN(BN377,$J$5),$I$5)*MAX(MIN(BN377,$J$5),$I$5)+$G$5*MAX(MIN(BN377,$J$5),$I$5)*(CG377*BZ377/($K$5*1000))+$H$5*(CG377*BZ377/($K$5*1000))*(CG377*BZ377/($K$5*1000)))</f>
        <v>0</v>
      </c>
      <c r="O377">
        <f>G377*(1000-(1000*0.61365*exp(17.502*S377/(240.97+S377))/(BZ377+CA377)+BU377)/2)/(1000*0.61365*exp(17.502*S377/(240.97+S377))/(BZ377+CA377)-BU377)</f>
        <v>0</v>
      </c>
      <c r="P377">
        <f>1/((BO377+1)/(M377/1.6)+1/(N377/1.37)) + BO377/((BO377+1)/(M377/1.6) + BO377/(N377/1.37))</f>
        <v>0</v>
      </c>
      <c r="Q377">
        <f>(BK377*BM377)</f>
        <v>0</v>
      </c>
      <c r="R377">
        <f>(CB377+(Q377+2*0.95*5.67E-8*(((CB377+$B$7)+273)^4-(CB377+273)^4)-44100*G377)/(1.84*29.3*N377+8*0.95*5.67E-8*(CB377+273)^3))</f>
        <v>0</v>
      </c>
      <c r="S377">
        <f>($C$7*CC377+$D$7*CD377+$E$7*R377)</f>
        <v>0</v>
      </c>
      <c r="T377">
        <f>0.61365*exp(17.502*S377/(240.97+S377))</f>
        <v>0</v>
      </c>
      <c r="U377">
        <f>(V377/W377*100)</f>
        <v>0</v>
      </c>
      <c r="V377">
        <f>BU377*(BZ377+CA377)/1000</f>
        <v>0</v>
      </c>
      <c r="W377">
        <f>0.61365*exp(17.502*CB377/(240.97+CB377))</f>
        <v>0</v>
      </c>
      <c r="X377">
        <f>(T377-BU377*(BZ377+CA377)/1000)</f>
        <v>0</v>
      </c>
      <c r="Y377">
        <f>(-G377*44100)</f>
        <v>0</v>
      </c>
      <c r="Z377">
        <f>2*29.3*N377*0.92*(CB377-S377)</f>
        <v>0</v>
      </c>
      <c r="AA377">
        <f>2*0.95*5.67E-8*(((CB377+$B$7)+273)^4-(S377+273)^4)</f>
        <v>0</v>
      </c>
      <c r="AB377">
        <f>Q377+AA377+Y377+Z377</f>
        <v>0</v>
      </c>
      <c r="AC377">
        <v>0</v>
      </c>
      <c r="AD377">
        <v>0</v>
      </c>
      <c r="AE377">
        <f>IF(AC377*$H$13&gt;=AG377,1.0,(AG377/(AG377-AC377*$H$13)))</f>
        <v>0</v>
      </c>
      <c r="AF377">
        <f>(AE377-1)*100</f>
        <v>0</v>
      </c>
      <c r="AG377">
        <f>MAX(0,($B$13+$C$13*CG377)/(1+$D$13*CG377)*BZ377/(CB377+273)*$E$13)</f>
        <v>0</v>
      </c>
      <c r="AH377" t="s">
        <v>271</v>
      </c>
      <c r="AI377" t="s">
        <v>271</v>
      </c>
      <c r="AJ377">
        <v>0</v>
      </c>
      <c r="AK377">
        <v>0</v>
      </c>
      <c r="AL377">
        <f>AK377-AJ377</f>
        <v>0</v>
      </c>
      <c r="AM377">
        <f>AL377/AK377</f>
        <v>0</v>
      </c>
      <c r="AN377">
        <v>0</v>
      </c>
      <c r="AO377" t="s">
        <v>271</v>
      </c>
      <c r="AP377" t="s">
        <v>271</v>
      </c>
      <c r="AQ377">
        <v>0</v>
      </c>
      <c r="AR377">
        <v>0</v>
      </c>
      <c r="AS377">
        <f>1-AQ377/AR377</f>
        <v>0</v>
      </c>
      <c r="AT377">
        <v>0.5</v>
      </c>
      <c r="AU377">
        <f>BK377</f>
        <v>0</v>
      </c>
      <c r="AV377">
        <f>H377</f>
        <v>0</v>
      </c>
      <c r="AW377">
        <f>AS377*AT377*AU377</f>
        <v>0</v>
      </c>
      <c r="AX377">
        <f>BC377/AR377</f>
        <v>0</v>
      </c>
      <c r="AY377">
        <f>(AV377-AN377)/AU377</f>
        <v>0</v>
      </c>
      <c r="AZ377">
        <f>(AK377-AR377)/AR377</f>
        <v>0</v>
      </c>
      <c r="BA377" t="s">
        <v>271</v>
      </c>
      <c r="BB377">
        <v>0</v>
      </c>
      <c r="BC377">
        <f>AR377-BB377</f>
        <v>0</v>
      </c>
      <c r="BD377">
        <f>(AR377-AQ377)/(AR377-BB377)</f>
        <v>0</v>
      </c>
      <c r="BE377">
        <f>(AK377-AR377)/(AK377-BB377)</f>
        <v>0</v>
      </c>
      <c r="BF377">
        <f>(AR377-AQ377)/(AR377-AJ377)</f>
        <v>0</v>
      </c>
      <c r="BG377">
        <f>(AK377-AR377)/(AK377-AJ377)</f>
        <v>0</v>
      </c>
      <c r="BH377">
        <f>(BD377*BB377/AQ377)</f>
        <v>0</v>
      </c>
      <c r="BI377">
        <f>(1-BH377)</f>
        <v>0</v>
      </c>
      <c r="BJ377">
        <f>$B$11*CH377+$C$11*CI377+$F$11*CJ377*(1-CM377)</f>
        <v>0</v>
      </c>
      <c r="BK377">
        <f>BJ377*BL377</f>
        <v>0</v>
      </c>
      <c r="BL377">
        <f>($B$11*$D$9+$C$11*$D$9+$F$11*((CW377+CO377)/MAX(CW377+CO377+CX377, 0.1)*$I$9+CX377/MAX(CW377+CO377+CX377, 0.1)*$J$9))/($B$11+$C$11+$F$11)</f>
        <v>0</v>
      </c>
      <c r="BM377">
        <f>($B$11*$K$9+$C$11*$K$9+$F$11*((CW377+CO377)/MAX(CW377+CO377+CX377, 0.1)*$P$9+CX377/MAX(CW377+CO377+CX377, 0.1)*$Q$9))/($B$11+$C$11+$F$11)</f>
        <v>0</v>
      </c>
      <c r="BN377">
        <v>6</v>
      </c>
      <c r="BO377">
        <v>0.5</v>
      </c>
      <c r="BP377" t="s">
        <v>272</v>
      </c>
      <c r="BQ377">
        <v>2</v>
      </c>
      <c r="BR377">
        <v>1604418948.1</v>
      </c>
      <c r="BS377">
        <v>1148.32</v>
      </c>
      <c r="BT377">
        <v>1205.59</v>
      </c>
      <c r="BU377">
        <v>21.5959</v>
      </c>
      <c r="BV377">
        <v>19.9452</v>
      </c>
      <c r="BW377">
        <v>1148.17</v>
      </c>
      <c r="BX377">
        <v>21.2697</v>
      </c>
      <c r="BY377">
        <v>500.062</v>
      </c>
      <c r="BZ377">
        <v>100.522</v>
      </c>
      <c r="CA377">
        <v>0.100232</v>
      </c>
      <c r="CB377">
        <v>25.1615</v>
      </c>
      <c r="CC377">
        <v>24.9995</v>
      </c>
      <c r="CD377">
        <v>999.9</v>
      </c>
      <c r="CE377">
        <v>0</v>
      </c>
      <c r="CF377">
        <v>0</v>
      </c>
      <c r="CG377">
        <v>9978.75</v>
      </c>
      <c r="CH377">
        <v>0</v>
      </c>
      <c r="CI377">
        <v>1.00515</v>
      </c>
      <c r="CJ377">
        <v>1200.06</v>
      </c>
      <c r="CK377">
        <v>0.967003</v>
      </c>
      <c r="CL377">
        <v>0.0329973</v>
      </c>
      <c r="CM377">
        <v>0</v>
      </c>
      <c r="CN377">
        <v>2.4081</v>
      </c>
      <c r="CO377">
        <v>0</v>
      </c>
      <c r="CP377">
        <v>10753.8</v>
      </c>
      <c r="CQ377">
        <v>11402</v>
      </c>
      <c r="CR377">
        <v>38</v>
      </c>
      <c r="CS377">
        <v>41.125</v>
      </c>
      <c r="CT377">
        <v>39.5</v>
      </c>
      <c r="CU377">
        <v>39.812</v>
      </c>
      <c r="CV377">
        <v>38.312</v>
      </c>
      <c r="CW377">
        <v>1160.46</v>
      </c>
      <c r="CX377">
        <v>39.6</v>
      </c>
      <c r="CY377">
        <v>0</v>
      </c>
      <c r="CZ377">
        <v>1604418947.9</v>
      </c>
      <c r="DA377">
        <v>0</v>
      </c>
      <c r="DB377">
        <v>2.593208</v>
      </c>
      <c r="DC377">
        <v>0.850161534823629</v>
      </c>
      <c r="DD377">
        <v>101.184615197613</v>
      </c>
      <c r="DE377">
        <v>10741.432</v>
      </c>
      <c r="DF377">
        <v>15</v>
      </c>
      <c r="DG377">
        <v>1604417947.1</v>
      </c>
      <c r="DH377" t="s">
        <v>273</v>
      </c>
      <c r="DI377">
        <v>1604417940.1</v>
      </c>
      <c r="DJ377">
        <v>1604417947.1</v>
      </c>
      <c r="DK377">
        <v>1</v>
      </c>
      <c r="DL377">
        <v>-0.134</v>
      </c>
      <c r="DM377">
        <v>0.013</v>
      </c>
      <c r="DN377">
        <v>0.037</v>
      </c>
      <c r="DO377">
        <v>0.31</v>
      </c>
      <c r="DP377">
        <v>420</v>
      </c>
      <c r="DQ377">
        <v>20</v>
      </c>
      <c r="DR377">
        <v>0.08</v>
      </c>
      <c r="DS377">
        <v>0.06</v>
      </c>
      <c r="DT377">
        <v>0</v>
      </c>
      <c r="DU377">
        <v>0</v>
      </c>
      <c r="DV377" t="s">
        <v>274</v>
      </c>
      <c r="DW377">
        <v>100</v>
      </c>
      <c r="DX377">
        <v>100</v>
      </c>
      <c r="DY377">
        <v>0.15</v>
      </c>
      <c r="DZ377">
        <v>0.3262</v>
      </c>
      <c r="EA377">
        <v>-0.278027610152098</v>
      </c>
      <c r="EB377">
        <v>0.00106189765250334</v>
      </c>
      <c r="EC377">
        <v>-8.23004791133579e-07</v>
      </c>
      <c r="ED377">
        <v>1.95222372915411e-10</v>
      </c>
      <c r="EE377">
        <v>0.0605696754882689</v>
      </c>
      <c r="EF377">
        <v>0.0242991256848972</v>
      </c>
      <c r="EG377">
        <v>-0.00102667963148939</v>
      </c>
      <c r="EH377">
        <v>2.21636158600722e-05</v>
      </c>
      <c r="EI377">
        <v>2</v>
      </c>
      <c r="EJ377">
        <v>2037</v>
      </c>
      <c r="EK377">
        <v>1</v>
      </c>
      <c r="EL377">
        <v>24</v>
      </c>
      <c r="EM377">
        <v>16.8</v>
      </c>
      <c r="EN377">
        <v>16.7</v>
      </c>
      <c r="EO377">
        <v>2</v>
      </c>
      <c r="EP377">
        <v>511.566</v>
      </c>
      <c r="EQ377">
        <v>528.809</v>
      </c>
      <c r="ER377">
        <v>22.7314</v>
      </c>
      <c r="ES377">
        <v>25.3653</v>
      </c>
      <c r="ET377">
        <v>30.0002</v>
      </c>
      <c r="EU377">
        <v>25.2527</v>
      </c>
      <c r="EV377">
        <v>25.2249</v>
      </c>
      <c r="EW377">
        <v>49.4126</v>
      </c>
      <c r="EX377">
        <v>26.5734</v>
      </c>
      <c r="EY377">
        <v>100</v>
      </c>
      <c r="EZ377">
        <v>22.731</v>
      </c>
      <c r="FA377">
        <v>1213.84</v>
      </c>
      <c r="FB377">
        <v>20</v>
      </c>
      <c r="FC377">
        <v>102.33</v>
      </c>
      <c r="FD377">
        <v>102.103</v>
      </c>
    </row>
    <row r="378" spans="1:160">
      <c r="A378">
        <v>362</v>
      </c>
      <c r="B378">
        <v>1604418950.1</v>
      </c>
      <c r="C378">
        <v>721</v>
      </c>
      <c r="D378" t="s">
        <v>995</v>
      </c>
      <c r="E378" t="s">
        <v>996</v>
      </c>
      <c r="F378">
        <v>1604418950.1</v>
      </c>
      <c r="G378">
        <f>BY378*AE378*(BU378-BV378)/(100*BN378*(1000-AE378*BU378))</f>
        <v>0</v>
      </c>
      <c r="H378">
        <f>BY378*AE378*(BT378-BS378*(1000-AE378*BV378)/(1000-AE378*BU378))/(100*BN378)</f>
        <v>0</v>
      </c>
      <c r="I378">
        <f>BS378 - IF(AE378&gt;1, H378*BN378*100.0/(AG378*CG378), 0)</f>
        <v>0</v>
      </c>
      <c r="J378">
        <f>((P378-G378/2)*I378-H378)/(P378+G378/2)</f>
        <v>0</v>
      </c>
      <c r="K378">
        <f>J378*(BZ378+CA378)/1000.0</f>
        <v>0</v>
      </c>
      <c r="L378">
        <f>(BS378 - IF(AE378&gt;1, H378*BN378*100.0/(AG378*CG378), 0))*(BZ378+CA378)/1000.0</f>
        <v>0</v>
      </c>
      <c r="M378">
        <f>2.0/((1/O378-1/N378)+SIGN(O378)*SQRT((1/O378-1/N378)*(1/O378-1/N378) + 4*BO378/((BO378+1)*(BO378+1))*(2*1/O378*1/N378-1/N378*1/N378)))</f>
        <v>0</v>
      </c>
      <c r="N378">
        <f>IF(LEFT(BP378,1)&lt;&gt;"0",IF(LEFT(BP378,1)="1",3.0,BQ378),$D$5+$E$5*(CG378*BZ378/($K$5*1000))+$F$5*(CG378*BZ378/($K$5*1000))*MAX(MIN(BN378,$J$5),$I$5)*MAX(MIN(BN378,$J$5),$I$5)+$G$5*MAX(MIN(BN378,$J$5),$I$5)*(CG378*BZ378/($K$5*1000))+$H$5*(CG378*BZ378/($K$5*1000))*(CG378*BZ378/($K$5*1000)))</f>
        <v>0</v>
      </c>
      <c r="O378">
        <f>G378*(1000-(1000*0.61365*exp(17.502*S378/(240.97+S378))/(BZ378+CA378)+BU378)/2)/(1000*0.61365*exp(17.502*S378/(240.97+S378))/(BZ378+CA378)-BU378)</f>
        <v>0</v>
      </c>
      <c r="P378">
        <f>1/((BO378+1)/(M378/1.6)+1/(N378/1.37)) + BO378/((BO378+1)/(M378/1.6) + BO378/(N378/1.37))</f>
        <v>0</v>
      </c>
      <c r="Q378">
        <f>(BK378*BM378)</f>
        <v>0</v>
      </c>
      <c r="R378">
        <f>(CB378+(Q378+2*0.95*5.67E-8*(((CB378+$B$7)+273)^4-(CB378+273)^4)-44100*G378)/(1.84*29.3*N378+8*0.95*5.67E-8*(CB378+273)^3))</f>
        <v>0</v>
      </c>
      <c r="S378">
        <f>($C$7*CC378+$D$7*CD378+$E$7*R378)</f>
        <v>0</v>
      </c>
      <c r="T378">
        <f>0.61365*exp(17.502*S378/(240.97+S378))</f>
        <v>0</v>
      </c>
      <c r="U378">
        <f>(V378/W378*100)</f>
        <v>0</v>
      </c>
      <c r="V378">
        <f>BU378*(BZ378+CA378)/1000</f>
        <v>0</v>
      </c>
      <c r="W378">
        <f>0.61365*exp(17.502*CB378/(240.97+CB378))</f>
        <v>0</v>
      </c>
      <c r="X378">
        <f>(T378-BU378*(BZ378+CA378)/1000)</f>
        <v>0</v>
      </c>
      <c r="Y378">
        <f>(-G378*44100)</f>
        <v>0</v>
      </c>
      <c r="Z378">
        <f>2*29.3*N378*0.92*(CB378-S378)</f>
        <v>0</v>
      </c>
      <c r="AA378">
        <f>2*0.95*5.67E-8*(((CB378+$B$7)+273)^4-(S378+273)^4)</f>
        <v>0</v>
      </c>
      <c r="AB378">
        <f>Q378+AA378+Y378+Z378</f>
        <v>0</v>
      </c>
      <c r="AC378">
        <v>0</v>
      </c>
      <c r="AD378">
        <v>0</v>
      </c>
      <c r="AE378">
        <f>IF(AC378*$H$13&gt;=AG378,1.0,(AG378/(AG378-AC378*$H$13)))</f>
        <v>0</v>
      </c>
      <c r="AF378">
        <f>(AE378-1)*100</f>
        <v>0</v>
      </c>
      <c r="AG378">
        <f>MAX(0,($B$13+$C$13*CG378)/(1+$D$13*CG378)*BZ378/(CB378+273)*$E$13)</f>
        <v>0</v>
      </c>
      <c r="AH378" t="s">
        <v>271</v>
      </c>
      <c r="AI378" t="s">
        <v>271</v>
      </c>
      <c r="AJ378">
        <v>0</v>
      </c>
      <c r="AK378">
        <v>0</v>
      </c>
      <c r="AL378">
        <f>AK378-AJ378</f>
        <v>0</v>
      </c>
      <c r="AM378">
        <f>AL378/AK378</f>
        <v>0</v>
      </c>
      <c r="AN378">
        <v>0</v>
      </c>
      <c r="AO378" t="s">
        <v>271</v>
      </c>
      <c r="AP378" t="s">
        <v>271</v>
      </c>
      <c r="AQ378">
        <v>0</v>
      </c>
      <c r="AR378">
        <v>0</v>
      </c>
      <c r="AS378">
        <f>1-AQ378/AR378</f>
        <v>0</v>
      </c>
      <c r="AT378">
        <v>0.5</v>
      </c>
      <c r="AU378">
        <f>BK378</f>
        <v>0</v>
      </c>
      <c r="AV378">
        <f>H378</f>
        <v>0</v>
      </c>
      <c r="AW378">
        <f>AS378*AT378*AU378</f>
        <v>0</v>
      </c>
      <c r="AX378">
        <f>BC378/AR378</f>
        <v>0</v>
      </c>
      <c r="AY378">
        <f>(AV378-AN378)/AU378</f>
        <v>0</v>
      </c>
      <c r="AZ378">
        <f>(AK378-AR378)/AR378</f>
        <v>0</v>
      </c>
      <c r="BA378" t="s">
        <v>271</v>
      </c>
      <c r="BB378">
        <v>0</v>
      </c>
      <c r="BC378">
        <f>AR378-BB378</f>
        <v>0</v>
      </c>
      <c r="BD378">
        <f>(AR378-AQ378)/(AR378-BB378)</f>
        <v>0</v>
      </c>
      <c r="BE378">
        <f>(AK378-AR378)/(AK378-BB378)</f>
        <v>0</v>
      </c>
      <c r="BF378">
        <f>(AR378-AQ378)/(AR378-AJ378)</f>
        <v>0</v>
      </c>
      <c r="BG378">
        <f>(AK378-AR378)/(AK378-AJ378)</f>
        <v>0</v>
      </c>
      <c r="BH378">
        <f>(BD378*BB378/AQ378)</f>
        <v>0</v>
      </c>
      <c r="BI378">
        <f>(1-BH378)</f>
        <v>0</v>
      </c>
      <c r="BJ378">
        <f>$B$11*CH378+$C$11*CI378+$F$11*CJ378*(1-CM378)</f>
        <v>0</v>
      </c>
      <c r="BK378">
        <f>BJ378*BL378</f>
        <v>0</v>
      </c>
      <c r="BL378">
        <f>($B$11*$D$9+$C$11*$D$9+$F$11*((CW378+CO378)/MAX(CW378+CO378+CX378, 0.1)*$I$9+CX378/MAX(CW378+CO378+CX378, 0.1)*$J$9))/($B$11+$C$11+$F$11)</f>
        <v>0</v>
      </c>
      <c r="BM378">
        <f>($B$11*$K$9+$C$11*$K$9+$F$11*((CW378+CO378)/MAX(CW378+CO378+CX378, 0.1)*$P$9+CX378/MAX(CW378+CO378+CX378, 0.1)*$Q$9))/($B$11+$C$11+$F$11)</f>
        <v>0</v>
      </c>
      <c r="BN378">
        <v>6</v>
      </c>
      <c r="BO378">
        <v>0.5</v>
      </c>
      <c r="BP378" t="s">
        <v>272</v>
      </c>
      <c r="BQ378">
        <v>2</v>
      </c>
      <c r="BR378">
        <v>1604418950.1</v>
      </c>
      <c r="BS378">
        <v>1151.56</v>
      </c>
      <c r="BT378">
        <v>1208.96</v>
      </c>
      <c r="BU378">
        <v>21.595</v>
      </c>
      <c r="BV378">
        <v>19.9449</v>
      </c>
      <c r="BW378">
        <v>1151.41</v>
      </c>
      <c r="BX378">
        <v>21.2688</v>
      </c>
      <c r="BY378">
        <v>499.987</v>
      </c>
      <c r="BZ378">
        <v>100.522</v>
      </c>
      <c r="CA378">
        <v>0.0997269</v>
      </c>
      <c r="CB378">
        <v>25.1634</v>
      </c>
      <c r="CC378">
        <v>25.0014</v>
      </c>
      <c r="CD378">
        <v>999.9</v>
      </c>
      <c r="CE378">
        <v>0</v>
      </c>
      <c r="CF378">
        <v>0</v>
      </c>
      <c r="CG378">
        <v>10015.6</v>
      </c>
      <c r="CH378">
        <v>0</v>
      </c>
      <c r="CI378">
        <v>1.01075</v>
      </c>
      <c r="CJ378">
        <v>1200.07</v>
      </c>
      <c r="CK378">
        <v>0.967003</v>
      </c>
      <c r="CL378">
        <v>0.0329973</v>
      </c>
      <c r="CM378">
        <v>0</v>
      </c>
      <c r="CN378">
        <v>2.4342</v>
      </c>
      <c r="CO378">
        <v>0</v>
      </c>
      <c r="CP378">
        <v>10758.3</v>
      </c>
      <c r="CQ378">
        <v>11402</v>
      </c>
      <c r="CR378">
        <v>38</v>
      </c>
      <c r="CS378">
        <v>41.125</v>
      </c>
      <c r="CT378">
        <v>39.5</v>
      </c>
      <c r="CU378">
        <v>39.812</v>
      </c>
      <c r="CV378">
        <v>38.312</v>
      </c>
      <c r="CW378">
        <v>1160.47</v>
      </c>
      <c r="CX378">
        <v>39.6</v>
      </c>
      <c r="CY378">
        <v>0</v>
      </c>
      <c r="CZ378">
        <v>1604418950.3</v>
      </c>
      <c r="DA378">
        <v>0</v>
      </c>
      <c r="DB378">
        <v>2.591996</v>
      </c>
      <c r="DC378">
        <v>0.424969228262686</v>
      </c>
      <c r="DD378">
        <v>94.2538462799186</v>
      </c>
      <c r="DE378">
        <v>10745.448</v>
      </c>
      <c r="DF378">
        <v>15</v>
      </c>
      <c r="DG378">
        <v>1604417947.1</v>
      </c>
      <c r="DH378" t="s">
        <v>273</v>
      </c>
      <c r="DI378">
        <v>1604417940.1</v>
      </c>
      <c r="DJ378">
        <v>1604417947.1</v>
      </c>
      <c r="DK378">
        <v>1</v>
      </c>
      <c r="DL378">
        <v>-0.134</v>
      </c>
      <c r="DM378">
        <v>0.013</v>
      </c>
      <c r="DN378">
        <v>0.037</v>
      </c>
      <c r="DO378">
        <v>0.31</v>
      </c>
      <c r="DP378">
        <v>420</v>
      </c>
      <c r="DQ378">
        <v>20</v>
      </c>
      <c r="DR378">
        <v>0.08</v>
      </c>
      <c r="DS378">
        <v>0.06</v>
      </c>
      <c r="DT378">
        <v>0</v>
      </c>
      <c r="DU378">
        <v>0</v>
      </c>
      <c r="DV378" t="s">
        <v>274</v>
      </c>
      <c r="DW378">
        <v>100</v>
      </c>
      <c r="DX378">
        <v>100</v>
      </c>
      <c r="DY378">
        <v>0.15</v>
      </c>
      <c r="DZ378">
        <v>0.3262</v>
      </c>
      <c r="EA378">
        <v>-0.278027610152098</v>
      </c>
      <c r="EB378">
        <v>0.00106189765250334</v>
      </c>
      <c r="EC378">
        <v>-8.23004791133579e-07</v>
      </c>
      <c r="ED378">
        <v>1.95222372915411e-10</v>
      </c>
      <c r="EE378">
        <v>0.0605696754882689</v>
      </c>
      <c r="EF378">
        <v>0.0242991256848972</v>
      </c>
      <c r="EG378">
        <v>-0.00102667963148939</v>
      </c>
      <c r="EH378">
        <v>2.21636158600722e-05</v>
      </c>
      <c r="EI378">
        <v>2</v>
      </c>
      <c r="EJ378">
        <v>2037</v>
      </c>
      <c r="EK378">
        <v>1</v>
      </c>
      <c r="EL378">
        <v>24</v>
      </c>
      <c r="EM378">
        <v>16.8</v>
      </c>
      <c r="EN378">
        <v>16.7</v>
      </c>
      <c r="EO378">
        <v>2</v>
      </c>
      <c r="EP378">
        <v>511.384</v>
      </c>
      <c r="EQ378">
        <v>529.001</v>
      </c>
      <c r="ER378">
        <v>22.7316</v>
      </c>
      <c r="ES378">
        <v>25.3661</v>
      </c>
      <c r="ET378">
        <v>30.0002</v>
      </c>
      <c r="EU378">
        <v>25.253</v>
      </c>
      <c r="EV378">
        <v>25.2249</v>
      </c>
      <c r="EW378">
        <v>49.541</v>
      </c>
      <c r="EX378">
        <v>26.5734</v>
      </c>
      <c r="EY378">
        <v>100</v>
      </c>
      <c r="EZ378">
        <v>22.731</v>
      </c>
      <c r="FA378">
        <v>1218.87</v>
      </c>
      <c r="FB378">
        <v>20</v>
      </c>
      <c r="FC378">
        <v>102.331</v>
      </c>
      <c r="FD378">
        <v>102.103</v>
      </c>
    </row>
    <row r="379" spans="1:160">
      <c r="A379">
        <v>363</v>
      </c>
      <c r="B379">
        <v>1604418952.1</v>
      </c>
      <c r="C379">
        <v>723</v>
      </c>
      <c r="D379" t="s">
        <v>997</v>
      </c>
      <c r="E379" t="s">
        <v>998</v>
      </c>
      <c r="F379">
        <v>1604418952.1</v>
      </c>
      <c r="G379">
        <f>BY379*AE379*(BU379-BV379)/(100*BN379*(1000-AE379*BU379))</f>
        <v>0</v>
      </c>
      <c r="H379">
        <f>BY379*AE379*(BT379-BS379*(1000-AE379*BV379)/(1000-AE379*BU379))/(100*BN379)</f>
        <v>0</v>
      </c>
      <c r="I379">
        <f>BS379 - IF(AE379&gt;1, H379*BN379*100.0/(AG379*CG379), 0)</f>
        <v>0</v>
      </c>
      <c r="J379">
        <f>((P379-G379/2)*I379-H379)/(P379+G379/2)</f>
        <v>0</v>
      </c>
      <c r="K379">
        <f>J379*(BZ379+CA379)/1000.0</f>
        <v>0</v>
      </c>
      <c r="L379">
        <f>(BS379 - IF(AE379&gt;1, H379*BN379*100.0/(AG379*CG379), 0))*(BZ379+CA379)/1000.0</f>
        <v>0</v>
      </c>
      <c r="M379">
        <f>2.0/((1/O379-1/N379)+SIGN(O379)*SQRT((1/O379-1/N379)*(1/O379-1/N379) + 4*BO379/((BO379+1)*(BO379+1))*(2*1/O379*1/N379-1/N379*1/N379)))</f>
        <v>0</v>
      </c>
      <c r="N379">
        <f>IF(LEFT(BP379,1)&lt;&gt;"0",IF(LEFT(BP379,1)="1",3.0,BQ379),$D$5+$E$5*(CG379*BZ379/($K$5*1000))+$F$5*(CG379*BZ379/($K$5*1000))*MAX(MIN(BN379,$J$5),$I$5)*MAX(MIN(BN379,$J$5),$I$5)+$G$5*MAX(MIN(BN379,$J$5),$I$5)*(CG379*BZ379/($K$5*1000))+$H$5*(CG379*BZ379/($K$5*1000))*(CG379*BZ379/($K$5*1000)))</f>
        <v>0</v>
      </c>
      <c r="O379">
        <f>G379*(1000-(1000*0.61365*exp(17.502*S379/(240.97+S379))/(BZ379+CA379)+BU379)/2)/(1000*0.61365*exp(17.502*S379/(240.97+S379))/(BZ379+CA379)-BU379)</f>
        <v>0</v>
      </c>
      <c r="P379">
        <f>1/((BO379+1)/(M379/1.6)+1/(N379/1.37)) + BO379/((BO379+1)/(M379/1.6) + BO379/(N379/1.37))</f>
        <v>0</v>
      </c>
      <c r="Q379">
        <f>(BK379*BM379)</f>
        <v>0</v>
      </c>
      <c r="R379">
        <f>(CB379+(Q379+2*0.95*5.67E-8*(((CB379+$B$7)+273)^4-(CB379+273)^4)-44100*G379)/(1.84*29.3*N379+8*0.95*5.67E-8*(CB379+273)^3))</f>
        <v>0</v>
      </c>
      <c r="S379">
        <f>($C$7*CC379+$D$7*CD379+$E$7*R379)</f>
        <v>0</v>
      </c>
      <c r="T379">
        <f>0.61365*exp(17.502*S379/(240.97+S379))</f>
        <v>0</v>
      </c>
      <c r="U379">
        <f>(V379/W379*100)</f>
        <v>0</v>
      </c>
      <c r="V379">
        <f>BU379*(BZ379+CA379)/1000</f>
        <v>0</v>
      </c>
      <c r="W379">
        <f>0.61365*exp(17.502*CB379/(240.97+CB379))</f>
        <v>0</v>
      </c>
      <c r="X379">
        <f>(T379-BU379*(BZ379+CA379)/1000)</f>
        <v>0</v>
      </c>
      <c r="Y379">
        <f>(-G379*44100)</f>
        <v>0</v>
      </c>
      <c r="Z379">
        <f>2*29.3*N379*0.92*(CB379-S379)</f>
        <v>0</v>
      </c>
      <c r="AA379">
        <f>2*0.95*5.67E-8*(((CB379+$B$7)+273)^4-(S379+273)^4)</f>
        <v>0</v>
      </c>
      <c r="AB379">
        <f>Q379+AA379+Y379+Z379</f>
        <v>0</v>
      </c>
      <c r="AC379">
        <v>0</v>
      </c>
      <c r="AD379">
        <v>0</v>
      </c>
      <c r="AE379">
        <f>IF(AC379*$H$13&gt;=AG379,1.0,(AG379/(AG379-AC379*$H$13)))</f>
        <v>0</v>
      </c>
      <c r="AF379">
        <f>(AE379-1)*100</f>
        <v>0</v>
      </c>
      <c r="AG379">
        <f>MAX(0,($B$13+$C$13*CG379)/(1+$D$13*CG379)*BZ379/(CB379+273)*$E$13)</f>
        <v>0</v>
      </c>
      <c r="AH379" t="s">
        <v>271</v>
      </c>
      <c r="AI379" t="s">
        <v>271</v>
      </c>
      <c r="AJ379">
        <v>0</v>
      </c>
      <c r="AK379">
        <v>0</v>
      </c>
      <c r="AL379">
        <f>AK379-AJ379</f>
        <v>0</v>
      </c>
      <c r="AM379">
        <f>AL379/AK379</f>
        <v>0</v>
      </c>
      <c r="AN379">
        <v>0</v>
      </c>
      <c r="AO379" t="s">
        <v>271</v>
      </c>
      <c r="AP379" t="s">
        <v>271</v>
      </c>
      <c r="AQ379">
        <v>0</v>
      </c>
      <c r="AR379">
        <v>0</v>
      </c>
      <c r="AS379">
        <f>1-AQ379/AR379</f>
        <v>0</v>
      </c>
      <c r="AT379">
        <v>0.5</v>
      </c>
      <c r="AU379">
        <f>BK379</f>
        <v>0</v>
      </c>
      <c r="AV379">
        <f>H379</f>
        <v>0</v>
      </c>
      <c r="AW379">
        <f>AS379*AT379*AU379</f>
        <v>0</v>
      </c>
      <c r="AX379">
        <f>BC379/AR379</f>
        <v>0</v>
      </c>
      <c r="AY379">
        <f>(AV379-AN379)/AU379</f>
        <v>0</v>
      </c>
      <c r="AZ379">
        <f>(AK379-AR379)/AR379</f>
        <v>0</v>
      </c>
      <c r="BA379" t="s">
        <v>271</v>
      </c>
      <c r="BB379">
        <v>0</v>
      </c>
      <c r="BC379">
        <f>AR379-BB379</f>
        <v>0</v>
      </c>
      <c r="BD379">
        <f>(AR379-AQ379)/(AR379-BB379)</f>
        <v>0</v>
      </c>
      <c r="BE379">
        <f>(AK379-AR379)/(AK379-BB379)</f>
        <v>0</v>
      </c>
      <c r="BF379">
        <f>(AR379-AQ379)/(AR379-AJ379)</f>
        <v>0</v>
      </c>
      <c r="BG379">
        <f>(AK379-AR379)/(AK379-AJ379)</f>
        <v>0</v>
      </c>
      <c r="BH379">
        <f>(BD379*BB379/AQ379)</f>
        <v>0</v>
      </c>
      <c r="BI379">
        <f>(1-BH379)</f>
        <v>0</v>
      </c>
      <c r="BJ379">
        <f>$B$11*CH379+$C$11*CI379+$F$11*CJ379*(1-CM379)</f>
        <v>0</v>
      </c>
      <c r="BK379">
        <f>BJ379*BL379</f>
        <v>0</v>
      </c>
      <c r="BL379">
        <f>($B$11*$D$9+$C$11*$D$9+$F$11*((CW379+CO379)/MAX(CW379+CO379+CX379, 0.1)*$I$9+CX379/MAX(CW379+CO379+CX379, 0.1)*$J$9))/($B$11+$C$11+$F$11)</f>
        <v>0</v>
      </c>
      <c r="BM379">
        <f>($B$11*$K$9+$C$11*$K$9+$F$11*((CW379+CO379)/MAX(CW379+CO379+CX379, 0.1)*$P$9+CX379/MAX(CW379+CO379+CX379, 0.1)*$Q$9))/($B$11+$C$11+$F$11)</f>
        <v>0</v>
      </c>
      <c r="BN379">
        <v>6</v>
      </c>
      <c r="BO379">
        <v>0.5</v>
      </c>
      <c r="BP379" t="s">
        <v>272</v>
      </c>
      <c r="BQ379">
        <v>2</v>
      </c>
      <c r="BR379">
        <v>1604418952.1</v>
      </c>
      <c r="BS379">
        <v>1154.76</v>
      </c>
      <c r="BT379">
        <v>1212.2</v>
      </c>
      <c r="BU379">
        <v>21.5957</v>
      </c>
      <c r="BV379">
        <v>19.9438</v>
      </c>
      <c r="BW379">
        <v>1154.61</v>
      </c>
      <c r="BX379">
        <v>21.2695</v>
      </c>
      <c r="BY379">
        <v>499.959</v>
      </c>
      <c r="BZ379">
        <v>100.523</v>
      </c>
      <c r="CA379">
        <v>0.0999679</v>
      </c>
      <c r="CB379">
        <v>25.1645</v>
      </c>
      <c r="CC379">
        <v>25.0059</v>
      </c>
      <c r="CD379">
        <v>999.9</v>
      </c>
      <c r="CE379">
        <v>0</v>
      </c>
      <c r="CF379">
        <v>0</v>
      </c>
      <c r="CG379">
        <v>9979.38</v>
      </c>
      <c r="CH379">
        <v>0</v>
      </c>
      <c r="CI379">
        <v>1.05275</v>
      </c>
      <c r="CJ379">
        <v>1199.77</v>
      </c>
      <c r="CK379">
        <v>0.966994</v>
      </c>
      <c r="CL379">
        <v>0.0330056</v>
      </c>
      <c r="CM379">
        <v>0</v>
      </c>
      <c r="CN379">
        <v>2.9576</v>
      </c>
      <c r="CO379">
        <v>0</v>
      </c>
      <c r="CP379">
        <v>10757.5</v>
      </c>
      <c r="CQ379">
        <v>11399.2</v>
      </c>
      <c r="CR379">
        <v>38</v>
      </c>
      <c r="CS379">
        <v>41.125</v>
      </c>
      <c r="CT379">
        <v>39.437</v>
      </c>
      <c r="CU379">
        <v>39.812</v>
      </c>
      <c r="CV379">
        <v>38.312</v>
      </c>
      <c r="CW379">
        <v>1160.17</v>
      </c>
      <c r="CX379">
        <v>39.6</v>
      </c>
      <c r="CY379">
        <v>0</v>
      </c>
      <c r="CZ379">
        <v>1604418952.1</v>
      </c>
      <c r="DA379">
        <v>0</v>
      </c>
      <c r="DB379">
        <v>2.61277307692308</v>
      </c>
      <c r="DC379">
        <v>0.107449565642077</v>
      </c>
      <c r="DD379">
        <v>95.7435897623627</v>
      </c>
      <c r="DE379">
        <v>10747.7807692308</v>
      </c>
      <c r="DF379">
        <v>15</v>
      </c>
      <c r="DG379">
        <v>1604417947.1</v>
      </c>
      <c r="DH379" t="s">
        <v>273</v>
      </c>
      <c r="DI379">
        <v>1604417940.1</v>
      </c>
      <c r="DJ379">
        <v>1604417947.1</v>
      </c>
      <c r="DK379">
        <v>1</v>
      </c>
      <c r="DL379">
        <v>-0.134</v>
      </c>
      <c r="DM379">
        <v>0.013</v>
      </c>
      <c r="DN379">
        <v>0.037</v>
      </c>
      <c r="DO379">
        <v>0.31</v>
      </c>
      <c r="DP379">
        <v>420</v>
      </c>
      <c r="DQ379">
        <v>20</v>
      </c>
      <c r="DR379">
        <v>0.08</v>
      </c>
      <c r="DS379">
        <v>0.06</v>
      </c>
      <c r="DT379">
        <v>0</v>
      </c>
      <c r="DU379">
        <v>0</v>
      </c>
      <c r="DV379" t="s">
        <v>274</v>
      </c>
      <c r="DW379">
        <v>100</v>
      </c>
      <c r="DX379">
        <v>100</v>
      </c>
      <c r="DY379">
        <v>0.15</v>
      </c>
      <c r="DZ379">
        <v>0.3262</v>
      </c>
      <c r="EA379">
        <v>-0.278027610152098</v>
      </c>
      <c r="EB379">
        <v>0.00106189765250334</v>
      </c>
      <c r="EC379">
        <v>-8.23004791133579e-07</v>
      </c>
      <c r="ED379">
        <v>1.95222372915411e-10</v>
      </c>
      <c r="EE379">
        <v>0.0605696754882689</v>
      </c>
      <c r="EF379">
        <v>0.0242991256848972</v>
      </c>
      <c r="EG379">
        <v>-0.00102667963148939</v>
      </c>
      <c r="EH379">
        <v>2.21636158600722e-05</v>
      </c>
      <c r="EI379">
        <v>2</v>
      </c>
      <c r="EJ379">
        <v>2037</v>
      </c>
      <c r="EK379">
        <v>1</v>
      </c>
      <c r="EL379">
        <v>24</v>
      </c>
      <c r="EM379">
        <v>16.9</v>
      </c>
      <c r="EN379">
        <v>16.8</v>
      </c>
      <c r="EO379">
        <v>2</v>
      </c>
      <c r="EP379">
        <v>511.271</v>
      </c>
      <c r="EQ379">
        <v>529.089</v>
      </c>
      <c r="ER379">
        <v>22.7313</v>
      </c>
      <c r="ES379">
        <v>25.3669</v>
      </c>
      <c r="ET379">
        <v>30.0002</v>
      </c>
      <c r="EU379">
        <v>25.2532</v>
      </c>
      <c r="EV379">
        <v>25.226</v>
      </c>
      <c r="EW379">
        <v>49.6826</v>
      </c>
      <c r="EX379">
        <v>26.5734</v>
      </c>
      <c r="EY379">
        <v>100</v>
      </c>
      <c r="EZ379">
        <v>22.731</v>
      </c>
      <c r="FA379">
        <v>1223.91</v>
      </c>
      <c r="FB379">
        <v>20</v>
      </c>
      <c r="FC379">
        <v>102.331</v>
      </c>
      <c r="FD379">
        <v>102.103</v>
      </c>
    </row>
    <row r="380" spans="1:160">
      <c r="A380">
        <v>364</v>
      </c>
      <c r="B380">
        <v>1604418954.1</v>
      </c>
      <c r="C380">
        <v>725</v>
      </c>
      <c r="D380" t="s">
        <v>999</v>
      </c>
      <c r="E380" t="s">
        <v>1000</v>
      </c>
      <c r="F380">
        <v>1604418954.1</v>
      </c>
      <c r="G380">
        <f>BY380*AE380*(BU380-BV380)/(100*BN380*(1000-AE380*BU380))</f>
        <v>0</v>
      </c>
      <c r="H380">
        <f>BY380*AE380*(BT380-BS380*(1000-AE380*BV380)/(1000-AE380*BU380))/(100*BN380)</f>
        <v>0</v>
      </c>
      <c r="I380">
        <f>BS380 - IF(AE380&gt;1, H380*BN380*100.0/(AG380*CG380), 0)</f>
        <v>0</v>
      </c>
      <c r="J380">
        <f>((P380-G380/2)*I380-H380)/(P380+G380/2)</f>
        <v>0</v>
      </c>
      <c r="K380">
        <f>J380*(BZ380+CA380)/1000.0</f>
        <v>0</v>
      </c>
      <c r="L380">
        <f>(BS380 - IF(AE380&gt;1, H380*BN380*100.0/(AG380*CG380), 0))*(BZ380+CA380)/1000.0</f>
        <v>0</v>
      </c>
      <c r="M380">
        <f>2.0/((1/O380-1/N380)+SIGN(O380)*SQRT((1/O380-1/N380)*(1/O380-1/N380) + 4*BO380/((BO380+1)*(BO380+1))*(2*1/O380*1/N380-1/N380*1/N380)))</f>
        <v>0</v>
      </c>
      <c r="N380">
        <f>IF(LEFT(BP380,1)&lt;&gt;"0",IF(LEFT(BP380,1)="1",3.0,BQ380),$D$5+$E$5*(CG380*BZ380/($K$5*1000))+$F$5*(CG380*BZ380/($K$5*1000))*MAX(MIN(BN380,$J$5),$I$5)*MAX(MIN(BN380,$J$5),$I$5)+$G$5*MAX(MIN(BN380,$J$5),$I$5)*(CG380*BZ380/($K$5*1000))+$H$5*(CG380*BZ380/($K$5*1000))*(CG380*BZ380/($K$5*1000)))</f>
        <v>0</v>
      </c>
      <c r="O380">
        <f>G380*(1000-(1000*0.61365*exp(17.502*S380/(240.97+S380))/(BZ380+CA380)+BU380)/2)/(1000*0.61365*exp(17.502*S380/(240.97+S380))/(BZ380+CA380)-BU380)</f>
        <v>0</v>
      </c>
      <c r="P380">
        <f>1/((BO380+1)/(M380/1.6)+1/(N380/1.37)) + BO380/((BO380+1)/(M380/1.6) + BO380/(N380/1.37))</f>
        <v>0</v>
      </c>
      <c r="Q380">
        <f>(BK380*BM380)</f>
        <v>0</v>
      </c>
      <c r="R380">
        <f>(CB380+(Q380+2*0.95*5.67E-8*(((CB380+$B$7)+273)^4-(CB380+273)^4)-44100*G380)/(1.84*29.3*N380+8*0.95*5.67E-8*(CB380+273)^3))</f>
        <v>0</v>
      </c>
      <c r="S380">
        <f>($C$7*CC380+$D$7*CD380+$E$7*R380)</f>
        <v>0</v>
      </c>
      <c r="T380">
        <f>0.61365*exp(17.502*S380/(240.97+S380))</f>
        <v>0</v>
      </c>
      <c r="U380">
        <f>(V380/W380*100)</f>
        <v>0</v>
      </c>
      <c r="V380">
        <f>BU380*(BZ380+CA380)/1000</f>
        <v>0</v>
      </c>
      <c r="W380">
        <f>0.61365*exp(17.502*CB380/(240.97+CB380))</f>
        <v>0</v>
      </c>
      <c r="X380">
        <f>(T380-BU380*(BZ380+CA380)/1000)</f>
        <v>0</v>
      </c>
      <c r="Y380">
        <f>(-G380*44100)</f>
        <v>0</v>
      </c>
      <c r="Z380">
        <f>2*29.3*N380*0.92*(CB380-S380)</f>
        <v>0</v>
      </c>
      <c r="AA380">
        <f>2*0.95*5.67E-8*(((CB380+$B$7)+273)^4-(S380+273)^4)</f>
        <v>0</v>
      </c>
      <c r="AB380">
        <f>Q380+AA380+Y380+Z380</f>
        <v>0</v>
      </c>
      <c r="AC380">
        <v>0</v>
      </c>
      <c r="AD380">
        <v>0</v>
      </c>
      <c r="AE380">
        <f>IF(AC380*$H$13&gt;=AG380,1.0,(AG380/(AG380-AC380*$H$13)))</f>
        <v>0</v>
      </c>
      <c r="AF380">
        <f>(AE380-1)*100</f>
        <v>0</v>
      </c>
      <c r="AG380">
        <f>MAX(0,($B$13+$C$13*CG380)/(1+$D$13*CG380)*BZ380/(CB380+273)*$E$13)</f>
        <v>0</v>
      </c>
      <c r="AH380" t="s">
        <v>271</v>
      </c>
      <c r="AI380" t="s">
        <v>271</v>
      </c>
      <c r="AJ380">
        <v>0</v>
      </c>
      <c r="AK380">
        <v>0</v>
      </c>
      <c r="AL380">
        <f>AK380-AJ380</f>
        <v>0</v>
      </c>
      <c r="AM380">
        <f>AL380/AK380</f>
        <v>0</v>
      </c>
      <c r="AN380">
        <v>0</v>
      </c>
      <c r="AO380" t="s">
        <v>271</v>
      </c>
      <c r="AP380" t="s">
        <v>271</v>
      </c>
      <c r="AQ380">
        <v>0</v>
      </c>
      <c r="AR380">
        <v>0</v>
      </c>
      <c r="AS380">
        <f>1-AQ380/AR380</f>
        <v>0</v>
      </c>
      <c r="AT380">
        <v>0.5</v>
      </c>
      <c r="AU380">
        <f>BK380</f>
        <v>0</v>
      </c>
      <c r="AV380">
        <f>H380</f>
        <v>0</v>
      </c>
      <c r="AW380">
        <f>AS380*AT380*AU380</f>
        <v>0</v>
      </c>
      <c r="AX380">
        <f>BC380/AR380</f>
        <v>0</v>
      </c>
      <c r="AY380">
        <f>(AV380-AN380)/AU380</f>
        <v>0</v>
      </c>
      <c r="AZ380">
        <f>(AK380-AR380)/AR380</f>
        <v>0</v>
      </c>
      <c r="BA380" t="s">
        <v>271</v>
      </c>
      <c r="BB380">
        <v>0</v>
      </c>
      <c r="BC380">
        <f>AR380-BB380</f>
        <v>0</v>
      </c>
      <c r="BD380">
        <f>(AR380-AQ380)/(AR380-BB380)</f>
        <v>0</v>
      </c>
      <c r="BE380">
        <f>(AK380-AR380)/(AK380-BB380)</f>
        <v>0</v>
      </c>
      <c r="BF380">
        <f>(AR380-AQ380)/(AR380-AJ380)</f>
        <v>0</v>
      </c>
      <c r="BG380">
        <f>(AK380-AR380)/(AK380-AJ380)</f>
        <v>0</v>
      </c>
      <c r="BH380">
        <f>(BD380*BB380/AQ380)</f>
        <v>0</v>
      </c>
      <c r="BI380">
        <f>(1-BH380)</f>
        <v>0</v>
      </c>
      <c r="BJ380">
        <f>$B$11*CH380+$C$11*CI380+$F$11*CJ380*(1-CM380)</f>
        <v>0</v>
      </c>
      <c r="BK380">
        <f>BJ380*BL380</f>
        <v>0</v>
      </c>
      <c r="BL380">
        <f>($B$11*$D$9+$C$11*$D$9+$F$11*((CW380+CO380)/MAX(CW380+CO380+CX380, 0.1)*$I$9+CX380/MAX(CW380+CO380+CX380, 0.1)*$J$9))/($B$11+$C$11+$F$11)</f>
        <v>0</v>
      </c>
      <c r="BM380">
        <f>($B$11*$K$9+$C$11*$K$9+$F$11*((CW380+CO380)/MAX(CW380+CO380+CX380, 0.1)*$P$9+CX380/MAX(CW380+CO380+CX380, 0.1)*$Q$9))/($B$11+$C$11+$F$11)</f>
        <v>0</v>
      </c>
      <c r="BN380">
        <v>6</v>
      </c>
      <c r="BO380">
        <v>0.5</v>
      </c>
      <c r="BP380" t="s">
        <v>272</v>
      </c>
      <c r="BQ380">
        <v>2</v>
      </c>
      <c r="BR380">
        <v>1604418954.1</v>
      </c>
      <c r="BS380">
        <v>1157.97</v>
      </c>
      <c r="BT380">
        <v>1215.47</v>
      </c>
      <c r="BU380">
        <v>21.5939</v>
      </c>
      <c r="BV380">
        <v>19.9425</v>
      </c>
      <c r="BW380">
        <v>1157.82</v>
      </c>
      <c r="BX380">
        <v>21.2677</v>
      </c>
      <c r="BY380">
        <v>500.05</v>
      </c>
      <c r="BZ380">
        <v>100.523</v>
      </c>
      <c r="CA380">
        <v>0.0999666</v>
      </c>
      <c r="CB380">
        <v>25.1635</v>
      </c>
      <c r="CC380">
        <v>25.0095</v>
      </c>
      <c r="CD380">
        <v>999.9</v>
      </c>
      <c r="CE380">
        <v>0</v>
      </c>
      <c r="CF380">
        <v>0</v>
      </c>
      <c r="CG380">
        <v>10005</v>
      </c>
      <c r="CH380">
        <v>0</v>
      </c>
      <c r="CI380">
        <v>1.06395</v>
      </c>
      <c r="CJ380">
        <v>1200.07</v>
      </c>
      <c r="CK380">
        <v>0.967003</v>
      </c>
      <c r="CL380">
        <v>0.0329973</v>
      </c>
      <c r="CM380">
        <v>0</v>
      </c>
      <c r="CN380">
        <v>2.8234</v>
      </c>
      <c r="CO380">
        <v>0</v>
      </c>
      <c r="CP380">
        <v>10763.9</v>
      </c>
      <c r="CQ380">
        <v>11402.1</v>
      </c>
      <c r="CR380">
        <v>38</v>
      </c>
      <c r="CS380">
        <v>41.125</v>
      </c>
      <c r="CT380">
        <v>39.5</v>
      </c>
      <c r="CU380">
        <v>39.812</v>
      </c>
      <c r="CV380">
        <v>38.312</v>
      </c>
      <c r="CW380">
        <v>1160.47</v>
      </c>
      <c r="CX380">
        <v>39.6</v>
      </c>
      <c r="CY380">
        <v>0</v>
      </c>
      <c r="CZ380">
        <v>1604418953.9</v>
      </c>
      <c r="DA380">
        <v>0</v>
      </c>
      <c r="DB380">
        <v>2.625732</v>
      </c>
      <c r="DC380">
        <v>-0.0864769274055098</v>
      </c>
      <c r="DD380">
        <v>99.0076921725969</v>
      </c>
      <c r="DE380">
        <v>10751.324</v>
      </c>
      <c r="DF380">
        <v>15</v>
      </c>
      <c r="DG380">
        <v>1604417947.1</v>
      </c>
      <c r="DH380" t="s">
        <v>273</v>
      </c>
      <c r="DI380">
        <v>1604417940.1</v>
      </c>
      <c r="DJ380">
        <v>1604417947.1</v>
      </c>
      <c r="DK380">
        <v>1</v>
      </c>
      <c r="DL380">
        <v>-0.134</v>
      </c>
      <c r="DM380">
        <v>0.013</v>
      </c>
      <c r="DN380">
        <v>0.037</v>
      </c>
      <c r="DO380">
        <v>0.31</v>
      </c>
      <c r="DP380">
        <v>420</v>
      </c>
      <c r="DQ380">
        <v>20</v>
      </c>
      <c r="DR380">
        <v>0.08</v>
      </c>
      <c r="DS380">
        <v>0.06</v>
      </c>
      <c r="DT380">
        <v>0</v>
      </c>
      <c r="DU380">
        <v>0</v>
      </c>
      <c r="DV380" t="s">
        <v>274</v>
      </c>
      <c r="DW380">
        <v>100</v>
      </c>
      <c r="DX380">
        <v>100</v>
      </c>
      <c r="DY380">
        <v>0.15</v>
      </c>
      <c r="DZ380">
        <v>0.3262</v>
      </c>
      <c r="EA380">
        <v>-0.278027610152098</v>
      </c>
      <c r="EB380">
        <v>0.00106189765250334</v>
      </c>
      <c r="EC380">
        <v>-8.23004791133579e-07</v>
      </c>
      <c r="ED380">
        <v>1.95222372915411e-10</v>
      </c>
      <c r="EE380">
        <v>0.0605696754882689</v>
      </c>
      <c r="EF380">
        <v>0.0242991256848972</v>
      </c>
      <c r="EG380">
        <v>-0.00102667963148939</v>
      </c>
      <c r="EH380">
        <v>2.21636158600722e-05</v>
      </c>
      <c r="EI380">
        <v>2</v>
      </c>
      <c r="EJ380">
        <v>2037</v>
      </c>
      <c r="EK380">
        <v>1</v>
      </c>
      <c r="EL380">
        <v>24</v>
      </c>
      <c r="EM380">
        <v>16.9</v>
      </c>
      <c r="EN380">
        <v>16.8</v>
      </c>
      <c r="EO380">
        <v>2</v>
      </c>
      <c r="EP380">
        <v>511.379</v>
      </c>
      <c r="EQ380">
        <v>529.042</v>
      </c>
      <c r="ER380">
        <v>22.7308</v>
      </c>
      <c r="ES380">
        <v>25.3679</v>
      </c>
      <c r="ET380">
        <v>30.0003</v>
      </c>
      <c r="EU380">
        <v>25.2542</v>
      </c>
      <c r="EV380">
        <v>25.227</v>
      </c>
      <c r="EW380">
        <v>49.7703</v>
      </c>
      <c r="EX380">
        <v>26.5734</v>
      </c>
      <c r="EY380">
        <v>100</v>
      </c>
      <c r="EZ380">
        <v>22.7277</v>
      </c>
      <c r="FA380">
        <v>1223.91</v>
      </c>
      <c r="FB380">
        <v>20</v>
      </c>
      <c r="FC380">
        <v>102.33</v>
      </c>
      <c r="FD380">
        <v>102.104</v>
      </c>
    </row>
    <row r="381" spans="1:160">
      <c r="A381">
        <v>365</v>
      </c>
      <c r="B381">
        <v>1604418956.1</v>
      </c>
      <c r="C381">
        <v>727</v>
      </c>
      <c r="D381" t="s">
        <v>1001</v>
      </c>
      <c r="E381" t="s">
        <v>1002</v>
      </c>
      <c r="F381">
        <v>1604418956.1</v>
      </c>
      <c r="G381">
        <f>BY381*AE381*(BU381-BV381)/(100*BN381*(1000-AE381*BU381))</f>
        <v>0</v>
      </c>
      <c r="H381">
        <f>BY381*AE381*(BT381-BS381*(1000-AE381*BV381)/(1000-AE381*BU381))/(100*BN381)</f>
        <v>0</v>
      </c>
      <c r="I381">
        <f>BS381 - IF(AE381&gt;1, H381*BN381*100.0/(AG381*CG381), 0)</f>
        <v>0</v>
      </c>
      <c r="J381">
        <f>((P381-G381/2)*I381-H381)/(P381+G381/2)</f>
        <v>0</v>
      </c>
      <c r="K381">
        <f>J381*(BZ381+CA381)/1000.0</f>
        <v>0</v>
      </c>
      <c r="L381">
        <f>(BS381 - IF(AE381&gt;1, H381*BN381*100.0/(AG381*CG381), 0))*(BZ381+CA381)/1000.0</f>
        <v>0</v>
      </c>
      <c r="M381">
        <f>2.0/((1/O381-1/N381)+SIGN(O381)*SQRT((1/O381-1/N381)*(1/O381-1/N381) + 4*BO381/((BO381+1)*(BO381+1))*(2*1/O381*1/N381-1/N381*1/N381)))</f>
        <v>0</v>
      </c>
      <c r="N381">
        <f>IF(LEFT(BP381,1)&lt;&gt;"0",IF(LEFT(BP381,1)="1",3.0,BQ381),$D$5+$E$5*(CG381*BZ381/($K$5*1000))+$F$5*(CG381*BZ381/($K$5*1000))*MAX(MIN(BN381,$J$5),$I$5)*MAX(MIN(BN381,$J$5),$I$5)+$G$5*MAX(MIN(BN381,$J$5),$I$5)*(CG381*BZ381/($K$5*1000))+$H$5*(CG381*BZ381/($K$5*1000))*(CG381*BZ381/($K$5*1000)))</f>
        <v>0</v>
      </c>
      <c r="O381">
        <f>G381*(1000-(1000*0.61365*exp(17.502*S381/(240.97+S381))/(BZ381+CA381)+BU381)/2)/(1000*0.61365*exp(17.502*S381/(240.97+S381))/(BZ381+CA381)-BU381)</f>
        <v>0</v>
      </c>
      <c r="P381">
        <f>1/((BO381+1)/(M381/1.6)+1/(N381/1.37)) + BO381/((BO381+1)/(M381/1.6) + BO381/(N381/1.37))</f>
        <v>0</v>
      </c>
      <c r="Q381">
        <f>(BK381*BM381)</f>
        <v>0</v>
      </c>
      <c r="R381">
        <f>(CB381+(Q381+2*0.95*5.67E-8*(((CB381+$B$7)+273)^4-(CB381+273)^4)-44100*G381)/(1.84*29.3*N381+8*0.95*5.67E-8*(CB381+273)^3))</f>
        <v>0</v>
      </c>
      <c r="S381">
        <f>($C$7*CC381+$D$7*CD381+$E$7*R381)</f>
        <v>0</v>
      </c>
      <c r="T381">
        <f>0.61365*exp(17.502*S381/(240.97+S381))</f>
        <v>0</v>
      </c>
      <c r="U381">
        <f>(V381/W381*100)</f>
        <v>0</v>
      </c>
      <c r="V381">
        <f>BU381*(BZ381+CA381)/1000</f>
        <v>0</v>
      </c>
      <c r="W381">
        <f>0.61365*exp(17.502*CB381/(240.97+CB381))</f>
        <v>0</v>
      </c>
      <c r="X381">
        <f>(T381-BU381*(BZ381+CA381)/1000)</f>
        <v>0</v>
      </c>
      <c r="Y381">
        <f>(-G381*44100)</f>
        <v>0</v>
      </c>
      <c r="Z381">
        <f>2*29.3*N381*0.92*(CB381-S381)</f>
        <v>0</v>
      </c>
      <c r="AA381">
        <f>2*0.95*5.67E-8*(((CB381+$B$7)+273)^4-(S381+273)^4)</f>
        <v>0</v>
      </c>
      <c r="AB381">
        <f>Q381+AA381+Y381+Z381</f>
        <v>0</v>
      </c>
      <c r="AC381">
        <v>0</v>
      </c>
      <c r="AD381">
        <v>0</v>
      </c>
      <c r="AE381">
        <f>IF(AC381*$H$13&gt;=AG381,1.0,(AG381/(AG381-AC381*$H$13)))</f>
        <v>0</v>
      </c>
      <c r="AF381">
        <f>(AE381-1)*100</f>
        <v>0</v>
      </c>
      <c r="AG381">
        <f>MAX(0,($B$13+$C$13*CG381)/(1+$D$13*CG381)*BZ381/(CB381+273)*$E$13)</f>
        <v>0</v>
      </c>
      <c r="AH381" t="s">
        <v>271</v>
      </c>
      <c r="AI381" t="s">
        <v>271</v>
      </c>
      <c r="AJ381">
        <v>0</v>
      </c>
      <c r="AK381">
        <v>0</v>
      </c>
      <c r="AL381">
        <f>AK381-AJ381</f>
        <v>0</v>
      </c>
      <c r="AM381">
        <f>AL381/AK381</f>
        <v>0</v>
      </c>
      <c r="AN381">
        <v>0</v>
      </c>
      <c r="AO381" t="s">
        <v>271</v>
      </c>
      <c r="AP381" t="s">
        <v>271</v>
      </c>
      <c r="AQ381">
        <v>0</v>
      </c>
      <c r="AR381">
        <v>0</v>
      </c>
      <c r="AS381">
        <f>1-AQ381/AR381</f>
        <v>0</v>
      </c>
      <c r="AT381">
        <v>0.5</v>
      </c>
      <c r="AU381">
        <f>BK381</f>
        <v>0</v>
      </c>
      <c r="AV381">
        <f>H381</f>
        <v>0</v>
      </c>
      <c r="AW381">
        <f>AS381*AT381*AU381</f>
        <v>0</v>
      </c>
      <c r="AX381">
        <f>BC381/AR381</f>
        <v>0</v>
      </c>
      <c r="AY381">
        <f>(AV381-AN381)/AU381</f>
        <v>0</v>
      </c>
      <c r="AZ381">
        <f>(AK381-AR381)/AR381</f>
        <v>0</v>
      </c>
      <c r="BA381" t="s">
        <v>271</v>
      </c>
      <c r="BB381">
        <v>0</v>
      </c>
      <c r="BC381">
        <f>AR381-BB381</f>
        <v>0</v>
      </c>
      <c r="BD381">
        <f>(AR381-AQ381)/(AR381-BB381)</f>
        <v>0</v>
      </c>
      <c r="BE381">
        <f>(AK381-AR381)/(AK381-BB381)</f>
        <v>0</v>
      </c>
      <c r="BF381">
        <f>(AR381-AQ381)/(AR381-AJ381)</f>
        <v>0</v>
      </c>
      <c r="BG381">
        <f>(AK381-AR381)/(AK381-AJ381)</f>
        <v>0</v>
      </c>
      <c r="BH381">
        <f>(BD381*BB381/AQ381)</f>
        <v>0</v>
      </c>
      <c r="BI381">
        <f>(1-BH381)</f>
        <v>0</v>
      </c>
      <c r="BJ381">
        <f>$B$11*CH381+$C$11*CI381+$F$11*CJ381*(1-CM381)</f>
        <v>0</v>
      </c>
      <c r="BK381">
        <f>BJ381*BL381</f>
        <v>0</v>
      </c>
      <c r="BL381">
        <f>($B$11*$D$9+$C$11*$D$9+$F$11*((CW381+CO381)/MAX(CW381+CO381+CX381, 0.1)*$I$9+CX381/MAX(CW381+CO381+CX381, 0.1)*$J$9))/($B$11+$C$11+$F$11)</f>
        <v>0</v>
      </c>
      <c r="BM381">
        <f>($B$11*$K$9+$C$11*$K$9+$F$11*((CW381+CO381)/MAX(CW381+CO381+CX381, 0.1)*$P$9+CX381/MAX(CW381+CO381+CX381, 0.1)*$Q$9))/($B$11+$C$11+$F$11)</f>
        <v>0</v>
      </c>
      <c r="BN381">
        <v>6</v>
      </c>
      <c r="BO381">
        <v>0.5</v>
      </c>
      <c r="BP381" t="s">
        <v>272</v>
      </c>
      <c r="BQ381">
        <v>2</v>
      </c>
      <c r="BR381">
        <v>1604418956.1</v>
      </c>
      <c r="BS381">
        <v>1161.28</v>
      </c>
      <c r="BT381">
        <v>1219.19</v>
      </c>
      <c r="BU381">
        <v>21.5916</v>
      </c>
      <c r="BV381">
        <v>19.9426</v>
      </c>
      <c r="BW381">
        <v>1161.13</v>
      </c>
      <c r="BX381">
        <v>21.2655</v>
      </c>
      <c r="BY381">
        <v>500.018</v>
      </c>
      <c r="BZ381">
        <v>100.523</v>
      </c>
      <c r="CA381">
        <v>0.0997181</v>
      </c>
      <c r="CB381">
        <v>25.1634</v>
      </c>
      <c r="CC381">
        <v>25.0073</v>
      </c>
      <c r="CD381">
        <v>999.9</v>
      </c>
      <c r="CE381">
        <v>0</v>
      </c>
      <c r="CF381">
        <v>0</v>
      </c>
      <c r="CG381">
        <v>10041.9</v>
      </c>
      <c r="CH381">
        <v>0</v>
      </c>
      <c r="CI381">
        <v>1.06395</v>
      </c>
      <c r="CJ381">
        <v>1199.77</v>
      </c>
      <c r="CK381">
        <v>0.966994</v>
      </c>
      <c r="CL381">
        <v>0.0330056</v>
      </c>
      <c r="CM381">
        <v>0</v>
      </c>
      <c r="CN381">
        <v>2.91</v>
      </c>
      <c r="CO381">
        <v>0</v>
      </c>
      <c r="CP381">
        <v>10763.5</v>
      </c>
      <c r="CQ381">
        <v>11399.2</v>
      </c>
      <c r="CR381">
        <v>38</v>
      </c>
      <c r="CS381">
        <v>41.125</v>
      </c>
      <c r="CT381">
        <v>39.437</v>
      </c>
      <c r="CU381">
        <v>39.875</v>
      </c>
      <c r="CV381">
        <v>38.312</v>
      </c>
      <c r="CW381">
        <v>1160.17</v>
      </c>
      <c r="CX381">
        <v>39.6</v>
      </c>
      <c r="CY381">
        <v>0</v>
      </c>
      <c r="CZ381">
        <v>1604418956.3</v>
      </c>
      <c r="DA381">
        <v>0</v>
      </c>
      <c r="DB381">
        <v>2.640092</v>
      </c>
      <c r="DC381">
        <v>0.373523066536958</v>
      </c>
      <c r="DD381">
        <v>94.3923078365486</v>
      </c>
      <c r="DE381">
        <v>10755.028</v>
      </c>
      <c r="DF381">
        <v>15</v>
      </c>
      <c r="DG381">
        <v>1604417947.1</v>
      </c>
      <c r="DH381" t="s">
        <v>273</v>
      </c>
      <c r="DI381">
        <v>1604417940.1</v>
      </c>
      <c r="DJ381">
        <v>1604417947.1</v>
      </c>
      <c r="DK381">
        <v>1</v>
      </c>
      <c r="DL381">
        <v>-0.134</v>
      </c>
      <c r="DM381">
        <v>0.013</v>
      </c>
      <c r="DN381">
        <v>0.037</v>
      </c>
      <c r="DO381">
        <v>0.31</v>
      </c>
      <c r="DP381">
        <v>420</v>
      </c>
      <c r="DQ381">
        <v>20</v>
      </c>
      <c r="DR381">
        <v>0.08</v>
      </c>
      <c r="DS381">
        <v>0.06</v>
      </c>
      <c r="DT381">
        <v>0</v>
      </c>
      <c r="DU381">
        <v>0</v>
      </c>
      <c r="DV381" t="s">
        <v>274</v>
      </c>
      <c r="DW381">
        <v>100</v>
      </c>
      <c r="DX381">
        <v>100</v>
      </c>
      <c r="DY381">
        <v>0.15</v>
      </c>
      <c r="DZ381">
        <v>0.3261</v>
      </c>
      <c r="EA381">
        <v>-0.278027610152098</v>
      </c>
      <c r="EB381">
        <v>0.00106189765250334</v>
      </c>
      <c r="EC381">
        <v>-8.23004791133579e-07</v>
      </c>
      <c r="ED381">
        <v>1.95222372915411e-10</v>
      </c>
      <c r="EE381">
        <v>0.0605696754882689</v>
      </c>
      <c r="EF381">
        <v>0.0242991256848972</v>
      </c>
      <c r="EG381">
        <v>-0.00102667963148939</v>
      </c>
      <c r="EH381">
        <v>2.21636158600722e-05</v>
      </c>
      <c r="EI381">
        <v>2</v>
      </c>
      <c r="EJ381">
        <v>2037</v>
      </c>
      <c r="EK381">
        <v>1</v>
      </c>
      <c r="EL381">
        <v>24</v>
      </c>
      <c r="EM381">
        <v>16.9</v>
      </c>
      <c r="EN381">
        <v>16.8</v>
      </c>
      <c r="EO381">
        <v>2</v>
      </c>
      <c r="EP381">
        <v>511.316</v>
      </c>
      <c r="EQ381">
        <v>529.1</v>
      </c>
      <c r="ER381">
        <v>22.7299</v>
      </c>
      <c r="ES381">
        <v>25.3683</v>
      </c>
      <c r="ET381">
        <v>30.0003</v>
      </c>
      <c r="EU381">
        <v>25.2551</v>
      </c>
      <c r="EV381">
        <v>25.227</v>
      </c>
      <c r="EW381">
        <v>49.8889</v>
      </c>
      <c r="EX381">
        <v>26.5734</v>
      </c>
      <c r="EY381">
        <v>100</v>
      </c>
      <c r="EZ381">
        <v>22.7277</v>
      </c>
      <c r="FA381">
        <v>1228.95</v>
      </c>
      <c r="FB381">
        <v>20</v>
      </c>
      <c r="FC381">
        <v>102.33</v>
      </c>
      <c r="FD381">
        <v>102.104</v>
      </c>
    </row>
    <row r="382" spans="1:160">
      <c r="A382">
        <v>366</v>
      </c>
      <c r="B382">
        <v>1604418958.1</v>
      </c>
      <c r="C382">
        <v>729</v>
      </c>
      <c r="D382" t="s">
        <v>1003</v>
      </c>
      <c r="E382" t="s">
        <v>1004</v>
      </c>
      <c r="F382">
        <v>1604418958.1</v>
      </c>
      <c r="G382">
        <f>BY382*AE382*(BU382-BV382)/(100*BN382*(1000-AE382*BU382))</f>
        <v>0</v>
      </c>
      <c r="H382">
        <f>BY382*AE382*(BT382-BS382*(1000-AE382*BV382)/(1000-AE382*BU382))/(100*BN382)</f>
        <v>0</v>
      </c>
      <c r="I382">
        <f>BS382 - IF(AE382&gt;1, H382*BN382*100.0/(AG382*CG382), 0)</f>
        <v>0</v>
      </c>
      <c r="J382">
        <f>((P382-G382/2)*I382-H382)/(P382+G382/2)</f>
        <v>0</v>
      </c>
      <c r="K382">
        <f>J382*(BZ382+CA382)/1000.0</f>
        <v>0</v>
      </c>
      <c r="L382">
        <f>(BS382 - IF(AE382&gt;1, H382*BN382*100.0/(AG382*CG382), 0))*(BZ382+CA382)/1000.0</f>
        <v>0</v>
      </c>
      <c r="M382">
        <f>2.0/((1/O382-1/N382)+SIGN(O382)*SQRT((1/O382-1/N382)*(1/O382-1/N382) + 4*BO382/((BO382+1)*(BO382+1))*(2*1/O382*1/N382-1/N382*1/N382)))</f>
        <v>0</v>
      </c>
      <c r="N382">
        <f>IF(LEFT(BP382,1)&lt;&gt;"0",IF(LEFT(BP382,1)="1",3.0,BQ382),$D$5+$E$5*(CG382*BZ382/($K$5*1000))+$F$5*(CG382*BZ382/($K$5*1000))*MAX(MIN(BN382,$J$5),$I$5)*MAX(MIN(BN382,$J$5),$I$5)+$G$5*MAX(MIN(BN382,$J$5),$I$5)*(CG382*BZ382/($K$5*1000))+$H$5*(CG382*BZ382/($K$5*1000))*(CG382*BZ382/($K$5*1000)))</f>
        <v>0</v>
      </c>
      <c r="O382">
        <f>G382*(1000-(1000*0.61365*exp(17.502*S382/(240.97+S382))/(BZ382+CA382)+BU382)/2)/(1000*0.61365*exp(17.502*S382/(240.97+S382))/(BZ382+CA382)-BU382)</f>
        <v>0</v>
      </c>
      <c r="P382">
        <f>1/((BO382+1)/(M382/1.6)+1/(N382/1.37)) + BO382/((BO382+1)/(M382/1.6) + BO382/(N382/1.37))</f>
        <v>0</v>
      </c>
      <c r="Q382">
        <f>(BK382*BM382)</f>
        <v>0</v>
      </c>
      <c r="R382">
        <f>(CB382+(Q382+2*0.95*5.67E-8*(((CB382+$B$7)+273)^4-(CB382+273)^4)-44100*G382)/(1.84*29.3*N382+8*0.95*5.67E-8*(CB382+273)^3))</f>
        <v>0</v>
      </c>
      <c r="S382">
        <f>($C$7*CC382+$D$7*CD382+$E$7*R382)</f>
        <v>0</v>
      </c>
      <c r="T382">
        <f>0.61365*exp(17.502*S382/(240.97+S382))</f>
        <v>0</v>
      </c>
      <c r="U382">
        <f>(V382/W382*100)</f>
        <v>0</v>
      </c>
      <c r="V382">
        <f>BU382*(BZ382+CA382)/1000</f>
        <v>0</v>
      </c>
      <c r="W382">
        <f>0.61365*exp(17.502*CB382/(240.97+CB382))</f>
        <v>0</v>
      </c>
      <c r="X382">
        <f>(T382-BU382*(BZ382+CA382)/1000)</f>
        <v>0</v>
      </c>
      <c r="Y382">
        <f>(-G382*44100)</f>
        <v>0</v>
      </c>
      <c r="Z382">
        <f>2*29.3*N382*0.92*(CB382-S382)</f>
        <v>0</v>
      </c>
      <c r="AA382">
        <f>2*0.95*5.67E-8*(((CB382+$B$7)+273)^4-(S382+273)^4)</f>
        <v>0</v>
      </c>
      <c r="AB382">
        <f>Q382+AA382+Y382+Z382</f>
        <v>0</v>
      </c>
      <c r="AC382">
        <v>0</v>
      </c>
      <c r="AD382">
        <v>0</v>
      </c>
      <c r="AE382">
        <f>IF(AC382*$H$13&gt;=AG382,1.0,(AG382/(AG382-AC382*$H$13)))</f>
        <v>0</v>
      </c>
      <c r="AF382">
        <f>(AE382-1)*100</f>
        <v>0</v>
      </c>
      <c r="AG382">
        <f>MAX(0,($B$13+$C$13*CG382)/(1+$D$13*CG382)*BZ382/(CB382+273)*$E$13)</f>
        <v>0</v>
      </c>
      <c r="AH382" t="s">
        <v>271</v>
      </c>
      <c r="AI382" t="s">
        <v>271</v>
      </c>
      <c r="AJ382">
        <v>0</v>
      </c>
      <c r="AK382">
        <v>0</v>
      </c>
      <c r="AL382">
        <f>AK382-AJ382</f>
        <v>0</v>
      </c>
      <c r="AM382">
        <f>AL382/AK382</f>
        <v>0</v>
      </c>
      <c r="AN382">
        <v>0</v>
      </c>
      <c r="AO382" t="s">
        <v>271</v>
      </c>
      <c r="AP382" t="s">
        <v>271</v>
      </c>
      <c r="AQ382">
        <v>0</v>
      </c>
      <c r="AR382">
        <v>0</v>
      </c>
      <c r="AS382">
        <f>1-AQ382/AR382</f>
        <v>0</v>
      </c>
      <c r="AT382">
        <v>0.5</v>
      </c>
      <c r="AU382">
        <f>BK382</f>
        <v>0</v>
      </c>
      <c r="AV382">
        <f>H382</f>
        <v>0</v>
      </c>
      <c r="AW382">
        <f>AS382*AT382*AU382</f>
        <v>0</v>
      </c>
      <c r="AX382">
        <f>BC382/AR382</f>
        <v>0</v>
      </c>
      <c r="AY382">
        <f>(AV382-AN382)/AU382</f>
        <v>0</v>
      </c>
      <c r="AZ382">
        <f>(AK382-AR382)/AR382</f>
        <v>0</v>
      </c>
      <c r="BA382" t="s">
        <v>271</v>
      </c>
      <c r="BB382">
        <v>0</v>
      </c>
      <c r="BC382">
        <f>AR382-BB382</f>
        <v>0</v>
      </c>
      <c r="BD382">
        <f>(AR382-AQ382)/(AR382-BB382)</f>
        <v>0</v>
      </c>
      <c r="BE382">
        <f>(AK382-AR382)/(AK382-BB382)</f>
        <v>0</v>
      </c>
      <c r="BF382">
        <f>(AR382-AQ382)/(AR382-AJ382)</f>
        <v>0</v>
      </c>
      <c r="BG382">
        <f>(AK382-AR382)/(AK382-AJ382)</f>
        <v>0</v>
      </c>
      <c r="BH382">
        <f>(BD382*BB382/AQ382)</f>
        <v>0</v>
      </c>
      <c r="BI382">
        <f>(1-BH382)</f>
        <v>0</v>
      </c>
      <c r="BJ382">
        <f>$B$11*CH382+$C$11*CI382+$F$11*CJ382*(1-CM382)</f>
        <v>0</v>
      </c>
      <c r="BK382">
        <f>BJ382*BL382</f>
        <v>0</v>
      </c>
      <c r="BL382">
        <f>($B$11*$D$9+$C$11*$D$9+$F$11*((CW382+CO382)/MAX(CW382+CO382+CX382, 0.1)*$I$9+CX382/MAX(CW382+CO382+CX382, 0.1)*$J$9))/($B$11+$C$11+$F$11)</f>
        <v>0</v>
      </c>
      <c r="BM382">
        <f>($B$11*$K$9+$C$11*$K$9+$F$11*((CW382+CO382)/MAX(CW382+CO382+CX382, 0.1)*$P$9+CX382/MAX(CW382+CO382+CX382, 0.1)*$Q$9))/($B$11+$C$11+$F$11)</f>
        <v>0</v>
      </c>
      <c r="BN382">
        <v>6</v>
      </c>
      <c r="BO382">
        <v>0.5</v>
      </c>
      <c r="BP382" t="s">
        <v>272</v>
      </c>
      <c r="BQ382">
        <v>2</v>
      </c>
      <c r="BR382">
        <v>1604418958.1</v>
      </c>
      <c r="BS382">
        <v>1164.64</v>
      </c>
      <c r="BT382">
        <v>1222.63</v>
      </c>
      <c r="BU382">
        <v>21.5898</v>
      </c>
      <c r="BV382">
        <v>19.9422</v>
      </c>
      <c r="BW382">
        <v>1164.49</v>
      </c>
      <c r="BX382">
        <v>21.2637</v>
      </c>
      <c r="BY382">
        <v>500.026</v>
      </c>
      <c r="BZ382">
        <v>100.522</v>
      </c>
      <c r="CA382">
        <v>0.100256</v>
      </c>
      <c r="CB382">
        <v>25.164</v>
      </c>
      <c r="CC382">
        <v>25.0075</v>
      </c>
      <c r="CD382">
        <v>999.9</v>
      </c>
      <c r="CE382">
        <v>0</v>
      </c>
      <c r="CF382">
        <v>0</v>
      </c>
      <c r="CG382">
        <v>9971.25</v>
      </c>
      <c r="CH382">
        <v>0</v>
      </c>
      <c r="CI382">
        <v>1.06395</v>
      </c>
      <c r="CJ382">
        <v>1200.07</v>
      </c>
      <c r="CK382">
        <v>0.967003</v>
      </c>
      <c r="CL382">
        <v>0.0329973</v>
      </c>
      <c r="CM382">
        <v>0</v>
      </c>
      <c r="CN382">
        <v>2.7512</v>
      </c>
      <c r="CO382">
        <v>0</v>
      </c>
      <c r="CP382">
        <v>10769.5</v>
      </c>
      <c r="CQ382">
        <v>11402.1</v>
      </c>
      <c r="CR382">
        <v>38</v>
      </c>
      <c r="CS382">
        <v>41.125</v>
      </c>
      <c r="CT382">
        <v>39.5</v>
      </c>
      <c r="CU382">
        <v>39.812</v>
      </c>
      <c r="CV382">
        <v>38.312</v>
      </c>
      <c r="CW382">
        <v>1160.47</v>
      </c>
      <c r="CX382">
        <v>39.6</v>
      </c>
      <c r="CY382">
        <v>0</v>
      </c>
      <c r="CZ382">
        <v>1604418958.1</v>
      </c>
      <c r="DA382">
        <v>0</v>
      </c>
      <c r="DB382">
        <v>2.64222307692308</v>
      </c>
      <c r="DC382">
        <v>0.117818790100757</v>
      </c>
      <c r="DD382">
        <v>93.3470085774267</v>
      </c>
      <c r="DE382">
        <v>10757.5</v>
      </c>
      <c r="DF382">
        <v>15</v>
      </c>
      <c r="DG382">
        <v>1604417947.1</v>
      </c>
      <c r="DH382" t="s">
        <v>273</v>
      </c>
      <c r="DI382">
        <v>1604417940.1</v>
      </c>
      <c r="DJ382">
        <v>1604417947.1</v>
      </c>
      <c r="DK382">
        <v>1</v>
      </c>
      <c r="DL382">
        <v>-0.134</v>
      </c>
      <c r="DM382">
        <v>0.013</v>
      </c>
      <c r="DN382">
        <v>0.037</v>
      </c>
      <c r="DO382">
        <v>0.31</v>
      </c>
      <c r="DP382">
        <v>420</v>
      </c>
      <c r="DQ382">
        <v>20</v>
      </c>
      <c r="DR382">
        <v>0.08</v>
      </c>
      <c r="DS382">
        <v>0.06</v>
      </c>
      <c r="DT382">
        <v>0</v>
      </c>
      <c r="DU382">
        <v>0</v>
      </c>
      <c r="DV382" t="s">
        <v>274</v>
      </c>
      <c r="DW382">
        <v>100</v>
      </c>
      <c r="DX382">
        <v>100</v>
      </c>
      <c r="DY382">
        <v>0.15</v>
      </c>
      <c r="DZ382">
        <v>0.3261</v>
      </c>
      <c r="EA382">
        <v>-0.278027610152098</v>
      </c>
      <c r="EB382">
        <v>0.00106189765250334</v>
      </c>
      <c r="EC382">
        <v>-8.23004791133579e-07</v>
      </c>
      <c r="ED382">
        <v>1.95222372915411e-10</v>
      </c>
      <c r="EE382">
        <v>0.0605696754882689</v>
      </c>
      <c r="EF382">
        <v>0.0242991256848972</v>
      </c>
      <c r="EG382">
        <v>-0.00102667963148939</v>
      </c>
      <c r="EH382">
        <v>2.21636158600722e-05</v>
      </c>
      <c r="EI382">
        <v>2</v>
      </c>
      <c r="EJ382">
        <v>2037</v>
      </c>
      <c r="EK382">
        <v>1</v>
      </c>
      <c r="EL382">
        <v>24</v>
      </c>
      <c r="EM382">
        <v>17</v>
      </c>
      <c r="EN382">
        <v>16.9</v>
      </c>
      <c r="EO382">
        <v>2</v>
      </c>
      <c r="EP382">
        <v>511.345</v>
      </c>
      <c r="EQ382">
        <v>529.004</v>
      </c>
      <c r="ER382">
        <v>22.7284</v>
      </c>
      <c r="ES382">
        <v>25.369</v>
      </c>
      <c r="ET382">
        <v>30.0003</v>
      </c>
      <c r="EU382">
        <v>25.2551</v>
      </c>
      <c r="EV382">
        <v>25.227</v>
      </c>
      <c r="EW382">
        <v>50.0091</v>
      </c>
      <c r="EX382">
        <v>26.5734</v>
      </c>
      <c r="EY382">
        <v>100</v>
      </c>
      <c r="EZ382">
        <v>22.7197</v>
      </c>
      <c r="FA382">
        <v>1233.98</v>
      </c>
      <c r="FB382">
        <v>20</v>
      </c>
      <c r="FC382">
        <v>102.33</v>
      </c>
      <c r="FD382">
        <v>102.103</v>
      </c>
    </row>
    <row r="383" spans="1:160">
      <c r="A383">
        <v>367</v>
      </c>
      <c r="B383">
        <v>1604418960.1</v>
      </c>
      <c r="C383">
        <v>731</v>
      </c>
      <c r="D383" t="s">
        <v>1005</v>
      </c>
      <c r="E383" t="s">
        <v>1006</v>
      </c>
      <c r="F383">
        <v>1604418960.1</v>
      </c>
      <c r="G383">
        <f>BY383*AE383*(BU383-BV383)/(100*BN383*(1000-AE383*BU383))</f>
        <v>0</v>
      </c>
      <c r="H383">
        <f>BY383*AE383*(BT383-BS383*(1000-AE383*BV383)/(1000-AE383*BU383))/(100*BN383)</f>
        <v>0</v>
      </c>
      <c r="I383">
        <f>BS383 - IF(AE383&gt;1, H383*BN383*100.0/(AG383*CG383), 0)</f>
        <v>0</v>
      </c>
      <c r="J383">
        <f>((P383-G383/2)*I383-H383)/(P383+G383/2)</f>
        <v>0</v>
      </c>
      <c r="K383">
        <f>J383*(BZ383+CA383)/1000.0</f>
        <v>0</v>
      </c>
      <c r="L383">
        <f>(BS383 - IF(AE383&gt;1, H383*BN383*100.0/(AG383*CG383), 0))*(BZ383+CA383)/1000.0</f>
        <v>0</v>
      </c>
      <c r="M383">
        <f>2.0/((1/O383-1/N383)+SIGN(O383)*SQRT((1/O383-1/N383)*(1/O383-1/N383) + 4*BO383/((BO383+1)*(BO383+1))*(2*1/O383*1/N383-1/N383*1/N383)))</f>
        <v>0</v>
      </c>
      <c r="N383">
        <f>IF(LEFT(BP383,1)&lt;&gt;"0",IF(LEFT(BP383,1)="1",3.0,BQ383),$D$5+$E$5*(CG383*BZ383/($K$5*1000))+$F$5*(CG383*BZ383/($K$5*1000))*MAX(MIN(BN383,$J$5),$I$5)*MAX(MIN(BN383,$J$5),$I$5)+$G$5*MAX(MIN(BN383,$J$5),$I$5)*(CG383*BZ383/($K$5*1000))+$H$5*(CG383*BZ383/($K$5*1000))*(CG383*BZ383/($K$5*1000)))</f>
        <v>0</v>
      </c>
      <c r="O383">
        <f>G383*(1000-(1000*0.61365*exp(17.502*S383/(240.97+S383))/(BZ383+CA383)+BU383)/2)/(1000*0.61365*exp(17.502*S383/(240.97+S383))/(BZ383+CA383)-BU383)</f>
        <v>0</v>
      </c>
      <c r="P383">
        <f>1/((BO383+1)/(M383/1.6)+1/(N383/1.37)) + BO383/((BO383+1)/(M383/1.6) + BO383/(N383/1.37))</f>
        <v>0</v>
      </c>
      <c r="Q383">
        <f>(BK383*BM383)</f>
        <v>0</v>
      </c>
      <c r="R383">
        <f>(CB383+(Q383+2*0.95*5.67E-8*(((CB383+$B$7)+273)^4-(CB383+273)^4)-44100*G383)/(1.84*29.3*N383+8*0.95*5.67E-8*(CB383+273)^3))</f>
        <v>0</v>
      </c>
      <c r="S383">
        <f>($C$7*CC383+$D$7*CD383+$E$7*R383)</f>
        <v>0</v>
      </c>
      <c r="T383">
        <f>0.61365*exp(17.502*S383/(240.97+S383))</f>
        <v>0</v>
      </c>
      <c r="U383">
        <f>(V383/W383*100)</f>
        <v>0</v>
      </c>
      <c r="V383">
        <f>BU383*(BZ383+CA383)/1000</f>
        <v>0</v>
      </c>
      <c r="W383">
        <f>0.61365*exp(17.502*CB383/(240.97+CB383))</f>
        <v>0</v>
      </c>
      <c r="X383">
        <f>(T383-BU383*(BZ383+CA383)/1000)</f>
        <v>0</v>
      </c>
      <c r="Y383">
        <f>(-G383*44100)</f>
        <v>0</v>
      </c>
      <c r="Z383">
        <f>2*29.3*N383*0.92*(CB383-S383)</f>
        <v>0</v>
      </c>
      <c r="AA383">
        <f>2*0.95*5.67E-8*(((CB383+$B$7)+273)^4-(S383+273)^4)</f>
        <v>0</v>
      </c>
      <c r="AB383">
        <f>Q383+AA383+Y383+Z383</f>
        <v>0</v>
      </c>
      <c r="AC383">
        <v>0</v>
      </c>
      <c r="AD383">
        <v>0</v>
      </c>
      <c r="AE383">
        <f>IF(AC383*$H$13&gt;=AG383,1.0,(AG383/(AG383-AC383*$H$13)))</f>
        <v>0</v>
      </c>
      <c r="AF383">
        <f>(AE383-1)*100</f>
        <v>0</v>
      </c>
      <c r="AG383">
        <f>MAX(0,($B$13+$C$13*CG383)/(1+$D$13*CG383)*BZ383/(CB383+273)*$E$13)</f>
        <v>0</v>
      </c>
      <c r="AH383" t="s">
        <v>271</v>
      </c>
      <c r="AI383" t="s">
        <v>271</v>
      </c>
      <c r="AJ383">
        <v>0</v>
      </c>
      <c r="AK383">
        <v>0</v>
      </c>
      <c r="AL383">
        <f>AK383-AJ383</f>
        <v>0</v>
      </c>
      <c r="AM383">
        <f>AL383/AK383</f>
        <v>0</v>
      </c>
      <c r="AN383">
        <v>0</v>
      </c>
      <c r="AO383" t="s">
        <v>271</v>
      </c>
      <c r="AP383" t="s">
        <v>271</v>
      </c>
      <c r="AQ383">
        <v>0</v>
      </c>
      <c r="AR383">
        <v>0</v>
      </c>
      <c r="AS383">
        <f>1-AQ383/AR383</f>
        <v>0</v>
      </c>
      <c r="AT383">
        <v>0.5</v>
      </c>
      <c r="AU383">
        <f>BK383</f>
        <v>0</v>
      </c>
      <c r="AV383">
        <f>H383</f>
        <v>0</v>
      </c>
      <c r="AW383">
        <f>AS383*AT383*AU383</f>
        <v>0</v>
      </c>
      <c r="AX383">
        <f>BC383/AR383</f>
        <v>0</v>
      </c>
      <c r="AY383">
        <f>(AV383-AN383)/AU383</f>
        <v>0</v>
      </c>
      <c r="AZ383">
        <f>(AK383-AR383)/AR383</f>
        <v>0</v>
      </c>
      <c r="BA383" t="s">
        <v>271</v>
      </c>
      <c r="BB383">
        <v>0</v>
      </c>
      <c r="BC383">
        <f>AR383-BB383</f>
        <v>0</v>
      </c>
      <c r="BD383">
        <f>(AR383-AQ383)/(AR383-BB383)</f>
        <v>0</v>
      </c>
      <c r="BE383">
        <f>(AK383-AR383)/(AK383-BB383)</f>
        <v>0</v>
      </c>
      <c r="BF383">
        <f>(AR383-AQ383)/(AR383-AJ383)</f>
        <v>0</v>
      </c>
      <c r="BG383">
        <f>(AK383-AR383)/(AK383-AJ383)</f>
        <v>0</v>
      </c>
      <c r="BH383">
        <f>(BD383*BB383/AQ383)</f>
        <v>0</v>
      </c>
      <c r="BI383">
        <f>(1-BH383)</f>
        <v>0</v>
      </c>
      <c r="BJ383">
        <f>$B$11*CH383+$C$11*CI383+$F$11*CJ383*(1-CM383)</f>
        <v>0</v>
      </c>
      <c r="BK383">
        <f>BJ383*BL383</f>
        <v>0</v>
      </c>
      <c r="BL383">
        <f>($B$11*$D$9+$C$11*$D$9+$F$11*((CW383+CO383)/MAX(CW383+CO383+CX383, 0.1)*$I$9+CX383/MAX(CW383+CO383+CX383, 0.1)*$J$9))/($B$11+$C$11+$F$11)</f>
        <v>0</v>
      </c>
      <c r="BM383">
        <f>($B$11*$K$9+$C$11*$K$9+$F$11*((CW383+CO383)/MAX(CW383+CO383+CX383, 0.1)*$P$9+CX383/MAX(CW383+CO383+CX383, 0.1)*$Q$9))/($B$11+$C$11+$F$11)</f>
        <v>0</v>
      </c>
      <c r="BN383">
        <v>6</v>
      </c>
      <c r="BO383">
        <v>0.5</v>
      </c>
      <c r="BP383" t="s">
        <v>272</v>
      </c>
      <c r="BQ383">
        <v>2</v>
      </c>
      <c r="BR383">
        <v>1604418960.1</v>
      </c>
      <c r="BS383">
        <v>1167.94</v>
      </c>
      <c r="BT383">
        <v>1225.72</v>
      </c>
      <c r="BU383">
        <v>21.5884</v>
      </c>
      <c r="BV383">
        <v>19.9408</v>
      </c>
      <c r="BW383">
        <v>1167.79</v>
      </c>
      <c r="BX383">
        <v>21.2623</v>
      </c>
      <c r="BY383">
        <v>500.096</v>
      </c>
      <c r="BZ383">
        <v>100.522</v>
      </c>
      <c r="CA383">
        <v>0.100236</v>
      </c>
      <c r="CB383">
        <v>25.162</v>
      </c>
      <c r="CC383">
        <v>25.0138</v>
      </c>
      <c r="CD383">
        <v>999.9</v>
      </c>
      <c r="CE383">
        <v>0</v>
      </c>
      <c r="CF383">
        <v>0</v>
      </c>
      <c r="CG383">
        <v>9992.5</v>
      </c>
      <c r="CH383">
        <v>0</v>
      </c>
      <c r="CI383">
        <v>1.06395</v>
      </c>
      <c r="CJ383">
        <v>1200.07</v>
      </c>
      <c r="CK383">
        <v>0.967003</v>
      </c>
      <c r="CL383">
        <v>0.0329973</v>
      </c>
      <c r="CM383">
        <v>0</v>
      </c>
      <c r="CN383">
        <v>2.6813</v>
      </c>
      <c r="CO383">
        <v>0</v>
      </c>
      <c r="CP383">
        <v>10771.6</v>
      </c>
      <c r="CQ383">
        <v>11402.1</v>
      </c>
      <c r="CR383">
        <v>38</v>
      </c>
      <c r="CS383">
        <v>41.125</v>
      </c>
      <c r="CT383">
        <v>39.437</v>
      </c>
      <c r="CU383">
        <v>39.812</v>
      </c>
      <c r="CV383">
        <v>38.312</v>
      </c>
      <c r="CW383">
        <v>1160.47</v>
      </c>
      <c r="CX383">
        <v>39.6</v>
      </c>
      <c r="CY383">
        <v>0</v>
      </c>
      <c r="CZ383">
        <v>1604418959.9</v>
      </c>
      <c r="DA383">
        <v>0</v>
      </c>
      <c r="DB383">
        <v>2.647328</v>
      </c>
      <c r="DC383">
        <v>0.22646921305758</v>
      </c>
      <c r="DD383">
        <v>89.2846153501476</v>
      </c>
      <c r="DE383">
        <v>10760.616</v>
      </c>
      <c r="DF383">
        <v>15</v>
      </c>
      <c r="DG383">
        <v>1604417947.1</v>
      </c>
      <c r="DH383" t="s">
        <v>273</v>
      </c>
      <c r="DI383">
        <v>1604417940.1</v>
      </c>
      <c r="DJ383">
        <v>1604417947.1</v>
      </c>
      <c r="DK383">
        <v>1</v>
      </c>
      <c r="DL383">
        <v>-0.134</v>
      </c>
      <c r="DM383">
        <v>0.013</v>
      </c>
      <c r="DN383">
        <v>0.037</v>
      </c>
      <c r="DO383">
        <v>0.31</v>
      </c>
      <c r="DP383">
        <v>420</v>
      </c>
      <c r="DQ383">
        <v>20</v>
      </c>
      <c r="DR383">
        <v>0.08</v>
      </c>
      <c r="DS383">
        <v>0.06</v>
      </c>
      <c r="DT383">
        <v>0</v>
      </c>
      <c r="DU383">
        <v>0</v>
      </c>
      <c r="DV383" t="s">
        <v>274</v>
      </c>
      <c r="DW383">
        <v>100</v>
      </c>
      <c r="DX383">
        <v>100</v>
      </c>
      <c r="DY383">
        <v>0.15</v>
      </c>
      <c r="DZ383">
        <v>0.3261</v>
      </c>
      <c r="EA383">
        <v>-0.278027610152098</v>
      </c>
      <c r="EB383">
        <v>0.00106189765250334</v>
      </c>
      <c r="EC383">
        <v>-8.23004791133579e-07</v>
      </c>
      <c r="ED383">
        <v>1.95222372915411e-10</v>
      </c>
      <c r="EE383">
        <v>0.0605696754882689</v>
      </c>
      <c r="EF383">
        <v>0.0242991256848972</v>
      </c>
      <c r="EG383">
        <v>-0.00102667963148939</v>
      </c>
      <c r="EH383">
        <v>2.21636158600722e-05</v>
      </c>
      <c r="EI383">
        <v>2</v>
      </c>
      <c r="EJ383">
        <v>2037</v>
      </c>
      <c r="EK383">
        <v>1</v>
      </c>
      <c r="EL383">
        <v>24</v>
      </c>
      <c r="EM383">
        <v>17</v>
      </c>
      <c r="EN383">
        <v>16.9</v>
      </c>
      <c r="EO383">
        <v>2</v>
      </c>
      <c r="EP383">
        <v>511.487</v>
      </c>
      <c r="EQ383">
        <v>528.87</v>
      </c>
      <c r="ER383">
        <v>22.7269</v>
      </c>
      <c r="ES383">
        <v>25.3701</v>
      </c>
      <c r="ET383">
        <v>30.0001</v>
      </c>
      <c r="EU383">
        <v>25.2551</v>
      </c>
      <c r="EV383">
        <v>25.227</v>
      </c>
      <c r="EW383">
        <v>50.0944</v>
      </c>
      <c r="EX383">
        <v>26.5734</v>
      </c>
      <c r="EY383">
        <v>100</v>
      </c>
      <c r="EZ383">
        <v>22.7197</v>
      </c>
      <c r="FA383">
        <v>1233.98</v>
      </c>
      <c r="FB383">
        <v>20</v>
      </c>
      <c r="FC383">
        <v>102.329</v>
      </c>
      <c r="FD383">
        <v>102.103</v>
      </c>
    </row>
    <row r="384" spans="1:160">
      <c r="A384">
        <v>368</v>
      </c>
      <c r="B384">
        <v>1604418962.1</v>
      </c>
      <c r="C384">
        <v>733</v>
      </c>
      <c r="D384" t="s">
        <v>1007</v>
      </c>
      <c r="E384" t="s">
        <v>1008</v>
      </c>
      <c r="F384">
        <v>1604418962.1</v>
      </c>
      <c r="G384">
        <f>BY384*AE384*(BU384-BV384)/(100*BN384*(1000-AE384*BU384))</f>
        <v>0</v>
      </c>
      <c r="H384">
        <f>BY384*AE384*(BT384-BS384*(1000-AE384*BV384)/(1000-AE384*BU384))/(100*BN384)</f>
        <v>0</v>
      </c>
      <c r="I384">
        <f>BS384 - IF(AE384&gt;1, H384*BN384*100.0/(AG384*CG384), 0)</f>
        <v>0</v>
      </c>
      <c r="J384">
        <f>((P384-G384/2)*I384-H384)/(P384+G384/2)</f>
        <v>0</v>
      </c>
      <c r="K384">
        <f>J384*(BZ384+CA384)/1000.0</f>
        <v>0</v>
      </c>
      <c r="L384">
        <f>(BS384 - IF(AE384&gt;1, H384*BN384*100.0/(AG384*CG384), 0))*(BZ384+CA384)/1000.0</f>
        <v>0</v>
      </c>
      <c r="M384">
        <f>2.0/((1/O384-1/N384)+SIGN(O384)*SQRT((1/O384-1/N384)*(1/O384-1/N384) + 4*BO384/((BO384+1)*(BO384+1))*(2*1/O384*1/N384-1/N384*1/N384)))</f>
        <v>0</v>
      </c>
      <c r="N384">
        <f>IF(LEFT(BP384,1)&lt;&gt;"0",IF(LEFT(BP384,1)="1",3.0,BQ384),$D$5+$E$5*(CG384*BZ384/($K$5*1000))+$F$5*(CG384*BZ384/($K$5*1000))*MAX(MIN(BN384,$J$5),$I$5)*MAX(MIN(BN384,$J$5),$I$5)+$G$5*MAX(MIN(BN384,$J$5),$I$5)*(CG384*BZ384/($K$5*1000))+$H$5*(CG384*BZ384/($K$5*1000))*(CG384*BZ384/($K$5*1000)))</f>
        <v>0</v>
      </c>
      <c r="O384">
        <f>G384*(1000-(1000*0.61365*exp(17.502*S384/(240.97+S384))/(BZ384+CA384)+BU384)/2)/(1000*0.61365*exp(17.502*S384/(240.97+S384))/(BZ384+CA384)-BU384)</f>
        <v>0</v>
      </c>
      <c r="P384">
        <f>1/((BO384+1)/(M384/1.6)+1/(N384/1.37)) + BO384/((BO384+1)/(M384/1.6) + BO384/(N384/1.37))</f>
        <v>0</v>
      </c>
      <c r="Q384">
        <f>(BK384*BM384)</f>
        <v>0</v>
      </c>
      <c r="R384">
        <f>(CB384+(Q384+2*0.95*5.67E-8*(((CB384+$B$7)+273)^4-(CB384+273)^4)-44100*G384)/(1.84*29.3*N384+8*0.95*5.67E-8*(CB384+273)^3))</f>
        <v>0</v>
      </c>
      <c r="S384">
        <f>($C$7*CC384+$D$7*CD384+$E$7*R384)</f>
        <v>0</v>
      </c>
      <c r="T384">
        <f>0.61365*exp(17.502*S384/(240.97+S384))</f>
        <v>0</v>
      </c>
      <c r="U384">
        <f>(V384/W384*100)</f>
        <v>0</v>
      </c>
      <c r="V384">
        <f>BU384*(BZ384+CA384)/1000</f>
        <v>0</v>
      </c>
      <c r="W384">
        <f>0.61365*exp(17.502*CB384/(240.97+CB384))</f>
        <v>0</v>
      </c>
      <c r="X384">
        <f>(T384-BU384*(BZ384+CA384)/1000)</f>
        <v>0</v>
      </c>
      <c r="Y384">
        <f>(-G384*44100)</f>
        <v>0</v>
      </c>
      <c r="Z384">
        <f>2*29.3*N384*0.92*(CB384-S384)</f>
        <v>0</v>
      </c>
      <c r="AA384">
        <f>2*0.95*5.67E-8*(((CB384+$B$7)+273)^4-(S384+273)^4)</f>
        <v>0</v>
      </c>
      <c r="AB384">
        <f>Q384+AA384+Y384+Z384</f>
        <v>0</v>
      </c>
      <c r="AC384">
        <v>0</v>
      </c>
      <c r="AD384">
        <v>0</v>
      </c>
      <c r="AE384">
        <f>IF(AC384*$H$13&gt;=AG384,1.0,(AG384/(AG384-AC384*$H$13)))</f>
        <v>0</v>
      </c>
      <c r="AF384">
        <f>(AE384-1)*100</f>
        <v>0</v>
      </c>
      <c r="AG384">
        <f>MAX(0,($B$13+$C$13*CG384)/(1+$D$13*CG384)*BZ384/(CB384+273)*$E$13)</f>
        <v>0</v>
      </c>
      <c r="AH384" t="s">
        <v>271</v>
      </c>
      <c r="AI384" t="s">
        <v>271</v>
      </c>
      <c r="AJ384">
        <v>0</v>
      </c>
      <c r="AK384">
        <v>0</v>
      </c>
      <c r="AL384">
        <f>AK384-AJ384</f>
        <v>0</v>
      </c>
      <c r="AM384">
        <f>AL384/AK384</f>
        <v>0</v>
      </c>
      <c r="AN384">
        <v>0</v>
      </c>
      <c r="AO384" t="s">
        <v>271</v>
      </c>
      <c r="AP384" t="s">
        <v>271</v>
      </c>
      <c r="AQ384">
        <v>0</v>
      </c>
      <c r="AR384">
        <v>0</v>
      </c>
      <c r="AS384">
        <f>1-AQ384/AR384</f>
        <v>0</v>
      </c>
      <c r="AT384">
        <v>0.5</v>
      </c>
      <c r="AU384">
        <f>BK384</f>
        <v>0</v>
      </c>
      <c r="AV384">
        <f>H384</f>
        <v>0</v>
      </c>
      <c r="AW384">
        <f>AS384*AT384*AU384</f>
        <v>0</v>
      </c>
      <c r="AX384">
        <f>BC384/AR384</f>
        <v>0</v>
      </c>
      <c r="AY384">
        <f>(AV384-AN384)/AU384</f>
        <v>0</v>
      </c>
      <c r="AZ384">
        <f>(AK384-AR384)/AR384</f>
        <v>0</v>
      </c>
      <c r="BA384" t="s">
        <v>271</v>
      </c>
      <c r="BB384">
        <v>0</v>
      </c>
      <c r="BC384">
        <f>AR384-BB384</f>
        <v>0</v>
      </c>
      <c r="BD384">
        <f>(AR384-AQ384)/(AR384-BB384)</f>
        <v>0</v>
      </c>
      <c r="BE384">
        <f>(AK384-AR384)/(AK384-BB384)</f>
        <v>0</v>
      </c>
      <c r="BF384">
        <f>(AR384-AQ384)/(AR384-AJ384)</f>
        <v>0</v>
      </c>
      <c r="BG384">
        <f>(AK384-AR384)/(AK384-AJ384)</f>
        <v>0</v>
      </c>
      <c r="BH384">
        <f>(BD384*BB384/AQ384)</f>
        <v>0</v>
      </c>
      <c r="BI384">
        <f>(1-BH384)</f>
        <v>0</v>
      </c>
      <c r="BJ384">
        <f>$B$11*CH384+$C$11*CI384+$F$11*CJ384*(1-CM384)</f>
        <v>0</v>
      </c>
      <c r="BK384">
        <f>BJ384*BL384</f>
        <v>0</v>
      </c>
      <c r="BL384">
        <f>($B$11*$D$9+$C$11*$D$9+$F$11*((CW384+CO384)/MAX(CW384+CO384+CX384, 0.1)*$I$9+CX384/MAX(CW384+CO384+CX384, 0.1)*$J$9))/($B$11+$C$11+$F$11)</f>
        <v>0</v>
      </c>
      <c r="BM384">
        <f>($B$11*$K$9+$C$11*$K$9+$F$11*((CW384+CO384)/MAX(CW384+CO384+CX384, 0.1)*$P$9+CX384/MAX(CW384+CO384+CX384, 0.1)*$Q$9))/($B$11+$C$11+$F$11)</f>
        <v>0</v>
      </c>
      <c r="BN384">
        <v>6</v>
      </c>
      <c r="BO384">
        <v>0.5</v>
      </c>
      <c r="BP384" t="s">
        <v>272</v>
      </c>
      <c r="BQ384">
        <v>2</v>
      </c>
      <c r="BR384">
        <v>1604418962.1</v>
      </c>
      <c r="BS384">
        <v>1171.18</v>
      </c>
      <c r="BT384">
        <v>1229.07</v>
      </c>
      <c r="BU384">
        <v>21.5882</v>
      </c>
      <c r="BV384">
        <v>19.9395</v>
      </c>
      <c r="BW384">
        <v>1171.03</v>
      </c>
      <c r="BX384">
        <v>21.262</v>
      </c>
      <c r="BY384">
        <v>499.972</v>
      </c>
      <c r="BZ384">
        <v>100.522</v>
      </c>
      <c r="CA384">
        <v>0.0999181</v>
      </c>
      <c r="CB384">
        <v>25.1593</v>
      </c>
      <c r="CC384">
        <v>25.0143</v>
      </c>
      <c r="CD384">
        <v>999.9</v>
      </c>
      <c r="CE384">
        <v>0</v>
      </c>
      <c r="CF384">
        <v>0</v>
      </c>
      <c r="CG384">
        <v>10005</v>
      </c>
      <c r="CH384">
        <v>0</v>
      </c>
      <c r="CI384">
        <v>1.06395</v>
      </c>
      <c r="CJ384">
        <v>1199.77</v>
      </c>
      <c r="CK384">
        <v>0.966994</v>
      </c>
      <c r="CL384">
        <v>0.0330056</v>
      </c>
      <c r="CM384">
        <v>0</v>
      </c>
      <c r="CN384">
        <v>2.4618</v>
      </c>
      <c r="CO384">
        <v>0</v>
      </c>
      <c r="CP384">
        <v>10771.6</v>
      </c>
      <c r="CQ384">
        <v>11399.2</v>
      </c>
      <c r="CR384">
        <v>38</v>
      </c>
      <c r="CS384">
        <v>41.125</v>
      </c>
      <c r="CT384">
        <v>39.5</v>
      </c>
      <c r="CU384">
        <v>39.875</v>
      </c>
      <c r="CV384">
        <v>38.312</v>
      </c>
      <c r="CW384">
        <v>1160.17</v>
      </c>
      <c r="CX384">
        <v>39.6</v>
      </c>
      <c r="CY384">
        <v>0</v>
      </c>
      <c r="CZ384">
        <v>1604418962.3</v>
      </c>
      <c r="DA384">
        <v>0</v>
      </c>
      <c r="DB384">
        <v>2.629936</v>
      </c>
      <c r="DC384">
        <v>0.761923067622685</v>
      </c>
      <c r="DD384">
        <v>86.4000002518886</v>
      </c>
      <c r="DE384">
        <v>10764.112</v>
      </c>
      <c r="DF384">
        <v>15</v>
      </c>
      <c r="DG384">
        <v>1604417947.1</v>
      </c>
      <c r="DH384" t="s">
        <v>273</v>
      </c>
      <c r="DI384">
        <v>1604417940.1</v>
      </c>
      <c r="DJ384">
        <v>1604417947.1</v>
      </c>
      <c r="DK384">
        <v>1</v>
      </c>
      <c r="DL384">
        <v>-0.134</v>
      </c>
      <c r="DM384">
        <v>0.013</v>
      </c>
      <c r="DN384">
        <v>0.037</v>
      </c>
      <c r="DO384">
        <v>0.31</v>
      </c>
      <c r="DP384">
        <v>420</v>
      </c>
      <c r="DQ384">
        <v>20</v>
      </c>
      <c r="DR384">
        <v>0.08</v>
      </c>
      <c r="DS384">
        <v>0.06</v>
      </c>
      <c r="DT384">
        <v>0</v>
      </c>
      <c r="DU384">
        <v>0</v>
      </c>
      <c r="DV384" t="s">
        <v>274</v>
      </c>
      <c r="DW384">
        <v>100</v>
      </c>
      <c r="DX384">
        <v>100</v>
      </c>
      <c r="DY384">
        <v>0.15</v>
      </c>
      <c r="DZ384">
        <v>0.3262</v>
      </c>
      <c r="EA384">
        <v>-0.278027610152098</v>
      </c>
      <c r="EB384">
        <v>0.00106189765250334</v>
      </c>
      <c r="EC384">
        <v>-8.23004791133579e-07</v>
      </c>
      <c r="ED384">
        <v>1.95222372915411e-10</v>
      </c>
      <c r="EE384">
        <v>0.0605696754882689</v>
      </c>
      <c r="EF384">
        <v>0.0242991256848972</v>
      </c>
      <c r="EG384">
        <v>-0.00102667963148939</v>
      </c>
      <c r="EH384">
        <v>2.21636158600722e-05</v>
      </c>
      <c r="EI384">
        <v>2</v>
      </c>
      <c r="EJ384">
        <v>2037</v>
      </c>
      <c r="EK384">
        <v>1</v>
      </c>
      <c r="EL384">
        <v>24</v>
      </c>
      <c r="EM384">
        <v>17</v>
      </c>
      <c r="EN384">
        <v>16.9</v>
      </c>
      <c r="EO384">
        <v>2</v>
      </c>
      <c r="EP384">
        <v>511.417</v>
      </c>
      <c r="EQ384">
        <v>529.043</v>
      </c>
      <c r="ER384">
        <v>22.7238</v>
      </c>
      <c r="ES384">
        <v>25.3704</v>
      </c>
      <c r="ET384">
        <v>30.0001</v>
      </c>
      <c r="EU384">
        <v>25.2553</v>
      </c>
      <c r="EV384">
        <v>25.227</v>
      </c>
      <c r="EW384">
        <v>50.2234</v>
      </c>
      <c r="EX384">
        <v>26.5734</v>
      </c>
      <c r="EY384">
        <v>100</v>
      </c>
      <c r="EZ384">
        <v>22.7197</v>
      </c>
      <c r="FA384">
        <v>1239.04</v>
      </c>
      <c r="FB384">
        <v>20</v>
      </c>
      <c r="FC384">
        <v>102.329</v>
      </c>
      <c r="FD384">
        <v>102.103</v>
      </c>
    </row>
    <row r="385" spans="1:160">
      <c r="A385">
        <v>369</v>
      </c>
      <c r="B385">
        <v>1604418964.1</v>
      </c>
      <c r="C385">
        <v>735</v>
      </c>
      <c r="D385" t="s">
        <v>1009</v>
      </c>
      <c r="E385" t="s">
        <v>1010</v>
      </c>
      <c r="F385">
        <v>1604418964.1</v>
      </c>
      <c r="G385">
        <f>BY385*AE385*(BU385-BV385)/(100*BN385*(1000-AE385*BU385))</f>
        <v>0</v>
      </c>
      <c r="H385">
        <f>BY385*AE385*(BT385-BS385*(1000-AE385*BV385)/(1000-AE385*BU385))/(100*BN385)</f>
        <v>0</v>
      </c>
      <c r="I385">
        <f>BS385 - IF(AE385&gt;1, H385*BN385*100.0/(AG385*CG385), 0)</f>
        <v>0</v>
      </c>
      <c r="J385">
        <f>((P385-G385/2)*I385-H385)/(P385+G385/2)</f>
        <v>0</v>
      </c>
      <c r="K385">
        <f>J385*(BZ385+CA385)/1000.0</f>
        <v>0</v>
      </c>
      <c r="L385">
        <f>(BS385 - IF(AE385&gt;1, H385*BN385*100.0/(AG385*CG385), 0))*(BZ385+CA385)/1000.0</f>
        <v>0</v>
      </c>
      <c r="M385">
        <f>2.0/((1/O385-1/N385)+SIGN(O385)*SQRT((1/O385-1/N385)*(1/O385-1/N385) + 4*BO385/((BO385+1)*(BO385+1))*(2*1/O385*1/N385-1/N385*1/N385)))</f>
        <v>0</v>
      </c>
      <c r="N385">
        <f>IF(LEFT(BP385,1)&lt;&gt;"0",IF(LEFT(BP385,1)="1",3.0,BQ385),$D$5+$E$5*(CG385*BZ385/($K$5*1000))+$F$5*(CG385*BZ385/($K$5*1000))*MAX(MIN(BN385,$J$5),$I$5)*MAX(MIN(BN385,$J$5),$I$5)+$G$5*MAX(MIN(BN385,$J$5),$I$5)*(CG385*BZ385/($K$5*1000))+$H$5*(CG385*BZ385/($K$5*1000))*(CG385*BZ385/($K$5*1000)))</f>
        <v>0</v>
      </c>
      <c r="O385">
        <f>G385*(1000-(1000*0.61365*exp(17.502*S385/(240.97+S385))/(BZ385+CA385)+BU385)/2)/(1000*0.61365*exp(17.502*S385/(240.97+S385))/(BZ385+CA385)-BU385)</f>
        <v>0</v>
      </c>
      <c r="P385">
        <f>1/((BO385+1)/(M385/1.6)+1/(N385/1.37)) + BO385/((BO385+1)/(M385/1.6) + BO385/(N385/1.37))</f>
        <v>0</v>
      </c>
      <c r="Q385">
        <f>(BK385*BM385)</f>
        <v>0</v>
      </c>
      <c r="R385">
        <f>(CB385+(Q385+2*0.95*5.67E-8*(((CB385+$B$7)+273)^4-(CB385+273)^4)-44100*G385)/(1.84*29.3*N385+8*0.95*5.67E-8*(CB385+273)^3))</f>
        <v>0</v>
      </c>
      <c r="S385">
        <f>($C$7*CC385+$D$7*CD385+$E$7*R385)</f>
        <v>0</v>
      </c>
      <c r="T385">
        <f>0.61365*exp(17.502*S385/(240.97+S385))</f>
        <v>0</v>
      </c>
      <c r="U385">
        <f>(V385/W385*100)</f>
        <v>0</v>
      </c>
      <c r="V385">
        <f>BU385*(BZ385+CA385)/1000</f>
        <v>0</v>
      </c>
      <c r="W385">
        <f>0.61365*exp(17.502*CB385/(240.97+CB385))</f>
        <v>0</v>
      </c>
      <c r="X385">
        <f>(T385-BU385*(BZ385+CA385)/1000)</f>
        <v>0</v>
      </c>
      <c r="Y385">
        <f>(-G385*44100)</f>
        <v>0</v>
      </c>
      <c r="Z385">
        <f>2*29.3*N385*0.92*(CB385-S385)</f>
        <v>0</v>
      </c>
      <c r="AA385">
        <f>2*0.95*5.67E-8*(((CB385+$B$7)+273)^4-(S385+273)^4)</f>
        <v>0</v>
      </c>
      <c r="AB385">
        <f>Q385+AA385+Y385+Z385</f>
        <v>0</v>
      </c>
      <c r="AC385">
        <v>0</v>
      </c>
      <c r="AD385">
        <v>0</v>
      </c>
      <c r="AE385">
        <f>IF(AC385*$H$13&gt;=AG385,1.0,(AG385/(AG385-AC385*$H$13)))</f>
        <v>0</v>
      </c>
      <c r="AF385">
        <f>(AE385-1)*100</f>
        <v>0</v>
      </c>
      <c r="AG385">
        <f>MAX(0,($B$13+$C$13*CG385)/(1+$D$13*CG385)*BZ385/(CB385+273)*$E$13)</f>
        <v>0</v>
      </c>
      <c r="AH385" t="s">
        <v>271</v>
      </c>
      <c r="AI385" t="s">
        <v>271</v>
      </c>
      <c r="AJ385">
        <v>0</v>
      </c>
      <c r="AK385">
        <v>0</v>
      </c>
      <c r="AL385">
        <f>AK385-AJ385</f>
        <v>0</v>
      </c>
      <c r="AM385">
        <f>AL385/AK385</f>
        <v>0</v>
      </c>
      <c r="AN385">
        <v>0</v>
      </c>
      <c r="AO385" t="s">
        <v>271</v>
      </c>
      <c r="AP385" t="s">
        <v>271</v>
      </c>
      <c r="AQ385">
        <v>0</v>
      </c>
      <c r="AR385">
        <v>0</v>
      </c>
      <c r="AS385">
        <f>1-AQ385/AR385</f>
        <v>0</v>
      </c>
      <c r="AT385">
        <v>0.5</v>
      </c>
      <c r="AU385">
        <f>BK385</f>
        <v>0</v>
      </c>
      <c r="AV385">
        <f>H385</f>
        <v>0</v>
      </c>
      <c r="AW385">
        <f>AS385*AT385*AU385</f>
        <v>0</v>
      </c>
      <c r="AX385">
        <f>BC385/AR385</f>
        <v>0</v>
      </c>
      <c r="AY385">
        <f>(AV385-AN385)/AU385</f>
        <v>0</v>
      </c>
      <c r="AZ385">
        <f>(AK385-AR385)/AR385</f>
        <v>0</v>
      </c>
      <c r="BA385" t="s">
        <v>271</v>
      </c>
      <c r="BB385">
        <v>0</v>
      </c>
      <c r="BC385">
        <f>AR385-BB385</f>
        <v>0</v>
      </c>
      <c r="BD385">
        <f>(AR385-AQ385)/(AR385-BB385)</f>
        <v>0</v>
      </c>
      <c r="BE385">
        <f>(AK385-AR385)/(AK385-BB385)</f>
        <v>0</v>
      </c>
      <c r="BF385">
        <f>(AR385-AQ385)/(AR385-AJ385)</f>
        <v>0</v>
      </c>
      <c r="BG385">
        <f>(AK385-AR385)/(AK385-AJ385)</f>
        <v>0</v>
      </c>
      <c r="BH385">
        <f>(BD385*BB385/AQ385)</f>
        <v>0</v>
      </c>
      <c r="BI385">
        <f>(1-BH385)</f>
        <v>0</v>
      </c>
      <c r="BJ385">
        <f>$B$11*CH385+$C$11*CI385+$F$11*CJ385*(1-CM385)</f>
        <v>0</v>
      </c>
      <c r="BK385">
        <f>BJ385*BL385</f>
        <v>0</v>
      </c>
      <c r="BL385">
        <f>($B$11*$D$9+$C$11*$D$9+$F$11*((CW385+CO385)/MAX(CW385+CO385+CX385, 0.1)*$I$9+CX385/MAX(CW385+CO385+CX385, 0.1)*$J$9))/($B$11+$C$11+$F$11)</f>
        <v>0</v>
      </c>
      <c r="BM385">
        <f>($B$11*$K$9+$C$11*$K$9+$F$11*((CW385+CO385)/MAX(CW385+CO385+CX385, 0.1)*$P$9+CX385/MAX(CW385+CO385+CX385, 0.1)*$Q$9))/($B$11+$C$11+$F$11)</f>
        <v>0</v>
      </c>
      <c r="BN385">
        <v>6</v>
      </c>
      <c r="BO385">
        <v>0.5</v>
      </c>
      <c r="BP385" t="s">
        <v>272</v>
      </c>
      <c r="BQ385">
        <v>2</v>
      </c>
      <c r="BR385">
        <v>1604418964.1</v>
      </c>
      <c r="BS385">
        <v>1174.43</v>
      </c>
      <c r="BT385">
        <v>1232.28</v>
      </c>
      <c r="BU385">
        <v>21.5856</v>
      </c>
      <c r="BV385">
        <v>19.9384</v>
      </c>
      <c r="BW385">
        <v>1174.28</v>
      </c>
      <c r="BX385">
        <v>21.2595</v>
      </c>
      <c r="BY385">
        <v>499.913</v>
      </c>
      <c r="BZ385">
        <v>100.522</v>
      </c>
      <c r="CA385">
        <v>0.0999202</v>
      </c>
      <c r="CB385">
        <v>25.1581</v>
      </c>
      <c r="CC385">
        <v>25.0092</v>
      </c>
      <c r="CD385">
        <v>999.9</v>
      </c>
      <c r="CE385">
        <v>0</v>
      </c>
      <c r="CF385">
        <v>0</v>
      </c>
      <c r="CG385">
        <v>9973.75</v>
      </c>
      <c r="CH385">
        <v>0</v>
      </c>
      <c r="CI385">
        <v>1.06395</v>
      </c>
      <c r="CJ385">
        <v>1200.06</v>
      </c>
      <c r="CK385">
        <v>0.967003</v>
      </c>
      <c r="CL385">
        <v>0.0329973</v>
      </c>
      <c r="CM385">
        <v>0</v>
      </c>
      <c r="CN385">
        <v>2.3271</v>
      </c>
      <c r="CO385">
        <v>0</v>
      </c>
      <c r="CP385">
        <v>10777.8</v>
      </c>
      <c r="CQ385">
        <v>11402</v>
      </c>
      <c r="CR385">
        <v>38</v>
      </c>
      <c r="CS385">
        <v>41.125</v>
      </c>
      <c r="CT385">
        <v>39.5</v>
      </c>
      <c r="CU385">
        <v>39.812</v>
      </c>
      <c r="CV385">
        <v>38.312</v>
      </c>
      <c r="CW385">
        <v>1160.46</v>
      </c>
      <c r="CX385">
        <v>39.6</v>
      </c>
      <c r="CY385">
        <v>0</v>
      </c>
      <c r="CZ385">
        <v>1604418964.1</v>
      </c>
      <c r="DA385">
        <v>0</v>
      </c>
      <c r="DB385">
        <v>2.62878076923077</v>
      </c>
      <c r="DC385">
        <v>0.107982901486022</v>
      </c>
      <c r="DD385">
        <v>85.0940171989071</v>
      </c>
      <c r="DE385">
        <v>10766.4538461538</v>
      </c>
      <c r="DF385">
        <v>15</v>
      </c>
      <c r="DG385">
        <v>1604417947.1</v>
      </c>
      <c r="DH385" t="s">
        <v>273</v>
      </c>
      <c r="DI385">
        <v>1604417940.1</v>
      </c>
      <c r="DJ385">
        <v>1604417947.1</v>
      </c>
      <c r="DK385">
        <v>1</v>
      </c>
      <c r="DL385">
        <v>-0.134</v>
      </c>
      <c r="DM385">
        <v>0.013</v>
      </c>
      <c r="DN385">
        <v>0.037</v>
      </c>
      <c r="DO385">
        <v>0.31</v>
      </c>
      <c r="DP385">
        <v>420</v>
      </c>
      <c r="DQ385">
        <v>20</v>
      </c>
      <c r="DR385">
        <v>0.08</v>
      </c>
      <c r="DS385">
        <v>0.06</v>
      </c>
      <c r="DT385">
        <v>0</v>
      </c>
      <c r="DU385">
        <v>0</v>
      </c>
      <c r="DV385" t="s">
        <v>274</v>
      </c>
      <c r="DW385">
        <v>100</v>
      </c>
      <c r="DX385">
        <v>100</v>
      </c>
      <c r="DY385">
        <v>0.15</v>
      </c>
      <c r="DZ385">
        <v>0.3261</v>
      </c>
      <c r="EA385">
        <v>-0.278027610152098</v>
      </c>
      <c r="EB385">
        <v>0.00106189765250334</v>
      </c>
      <c r="EC385">
        <v>-8.23004791133579e-07</v>
      </c>
      <c r="ED385">
        <v>1.95222372915411e-10</v>
      </c>
      <c r="EE385">
        <v>0.0605696754882689</v>
      </c>
      <c r="EF385">
        <v>0.0242991256848972</v>
      </c>
      <c r="EG385">
        <v>-0.00102667963148939</v>
      </c>
      <c r="EH385">
        <v>2.21636158600722e-05</v>
      </c>
      <c r="EI385">
        <v>2</v>
      </c>
      <c r="EJ385">
        <v>2037</v>
      </c>
      <c r="EK385">
        <v>1</v>
      </c>
      <c r="EL385">
        <v>24</v>
      </c>
      <c r="EM385">
        <v>17.1</v>
      </c>
      <c r="EN385">
        <v>16.9</v>
      </c>
      <c r="EO385">
        <v>2</v>
      </c>
      <c r="EP385">
        <v>511.34</v>
      </c>
      <c r="EQ385">
        <v>529.086</v>
      </c>
      <c r="ER385">
        <v>22.7204</v>
      </c>
      <c r="ES385">
        <v>25.3711</v>
      </c>
      <c r="ET385">
        <v>30.0002</v>
      </c>
      <c r="EU385">
        <v>25.2564</v>
      </c>
      <c r="EV385">
        <v>25.2276</v>
      </c>
      <c r="EW385">
        <v>50.3494</v>
      </c>
      <c r="EX385">
        <v>26.5734</v>
      </c>
      <c r="EY385">
        <v>100</v>
      </c>
      <c r="EZ385">
        <v>22.707</v>
      </c>
      <c r="FA385">
        <v>1244.08</v>
      </c>
      <c r="FB385">
        <v>20</v>
      </c>
      <c r="FC385">
        <v>102.329</v>
      </c>
      <c r="FD385">
        <v>102.102</v>
      </c>
    </row>
    <row r="386" spans="1:160">
      <c r="A386">
        <v>370</v>
      </c>
      <c r="B386">
        <v>1604418966.1</v>
      </c>
      <c r="C386">
        <v>737</v>
      </c>
      <c r="D386" t="s">
        <v>1011</v>
      </c>
      <c r="E386" t="s">
        <v>1012</v>
      </c>
      <c r="F386">
        <v>1604418966.1</v>
      </c>
      <c r="G386">
        <f>BY386*AE386*(BU386-BV386)/(100*BN386*(1000-AE386*BU386))</f>
        <v>0</v>
      </c>
      <c r="H386">
        <f>BY386*AE386*(BT386-BS386*(1000-AE386*BV386)/(1000-AE386*BU386))/(100*BN386)</f>
        <v>0</v>
      </c>
      <c r="I386">
        <f>BS386 - IF(AE386&gt;1, H386*BN386*100.0/(AG386*CG386), 0)</f>
        <v>0</v>
      </c>
      <c r="J386">
        <f>((P386-G386/2)*I386-H386)/(P386+G386/2)</f>
        <v>0</v>
      </c>
      <c r="K386">
        <f>J386*(BZ386+CA386)/1000.0</f>
        <v>0</v>
      </c>
      <c r="L386">
        <f>(BS386 - IF(AE386&gt;1, H386*BN386*100.0/(AG386*CG386), 0))*(BZ386+CA386)/1000.0</f>
        <v>0</v>
      </c>
      <c r="M386">
        <f>2.0/((1/O386-1/N386)+SIGN(O386)*SQRT((1/O386-1/N386)*(1/O386-1/N386) + 4*BO386/((BO386+1)*(BO386+1))*(2*1/O386*1/N386-1/N386*1/N386)))</f>
        <v>0</v>
      </c>
      <c r="N386">
        <f>IF(LEFT(BP386,1)&lt;&gt;"0",IF(LEFT(BP386,1)="1",3.0,BQ386),$D$5+$E$5*(CG386*BZ386/($K$5*1000))+$F$5*(CG386*BZ386/($K$5*1000))*MAX(MIN(BN386,$J$5),$I$5)*MAX(MIN(BN386,$J$5),$I$5)+$G$5*MAX(MIN(BN386,$J$5),$I$5)*(CG386*BZ386/($K$5*1000))+$H$5*(CG386*BZ386/($K$5*1000))*(CG386*BZ386/($K$5*1000)))</f>
        <v>0</v>
      </c>
      <c r="O386">
        <f>G386*(1000-(1000*0.61365*exp(17.502*S386/(240.97+S386))/(BZ386+CA386)+BU386)/2)/(1000*0.61365*exp(17.502*S386/(240.97+S386))/(BZ386+CA386)-BU386)</f>
        <v>0</v>
      </c>
      <c r="P386">
        <f>1/((BO386+1)/(M386/1.6)+1/(N386/1.37)) + BO386/((BO386+1)/(M386/1.6) + BO386/(N386/1.37))</f>
        <v>0</v>
      </c>
      <c r="Q386">
        <f>(BK386*BM386)</f>
        <v>0</v>
      </c>
      <c r="R386">
        <f>(CB386+(Q386+2*0.95*5.67E-8*(((CB386+$B$7)+273)^4-(CB386+273)^4)-44100*G386)/(1.84*29.3*N386+8*0.95*5.67E-8*(CB386+273)^3))</f>
        <v>0</v>
      </c>
      <c r="S386">
        <f>($C$7*CC386+$D$7*CD386+$E$7*R386)</f>
        <v>0</v>
      </c>
      <c r="T386">
        <f>0.61365*exp(17.502*S386/(240.97+S386))</f>
        <v>0</v>
      </c>
      <c r="U386">
        <f>(V386/W386*100)</f>
        <v>0</v>
      </c>
      <c r="V386">
        <f>BU386*(BZ386+CA386)/1000</f>
        <v>0</v>
      </c>
      <c r="W386">
        <f>0.61365*exp(17.502*CB386/(240.97+CB386))</f>
        <v>0</v>
      </c>
      <c r="X386">
        <f>(T386-BU386*(BZ386+CA386)/1000)</f>
        <v>0</v>
      </c>
      <c r="Y386">
        <f>(-G386*44100)</f>
        <v>0</v>
      </c>
      <c r="Z386">
        <f>2*29.3*N386*0.92*(CB386-S386)</f>
        <v>0</v>
      </c>
      <c r="AA386">
        <f>2*0.95*5.67E-8*(((CB386+$B$7)+273)^4-(S386+273)^4)</f>
        <v>0</v>
      </c>
      <c r="AB386">
        <f>Q386+AA386+Y386+Z386</f>
        <v>0</v>
      </c>
      <c r="AC386">
        <v>0</v>
      </c>
      <c r="AD386">
        <v>0</v>
      </c>
      <c r="AE386">
        <f>IF(AC386*$H$13&gt;=AG386,1.0,(AG386/(AG386-AC386*$H$13)))</f>
        <v>0</v>
      </c>
      <c r="AF386">
        <f>(AE386-1)*100</f>
        <v>0</v>
      </c>
      <c r="AG386">
        <f>MAX(0,($B$13+$C$13*CG386)/(1+$D$13*CG386)*BZ386/(CB386+273)*$E$13)</f>
        <v>0</v>
      </c>
      <c r="AH386" t="s">
        <v>271</v>
      </c>
      <c r="AI386" t="s">
        <v>271</v>
      </c>
      <c r="AJ386">
        <v>0</v>
      </c>
      <c r="AK386">
        <v>0</v>
      </c>
      <c r="AL386">
        <f>AK386-AJ386</f>
        <v>0</v>
      </c>
      <c r="AM386">
        <f>AL386/AK386</f>
        <v>0</v>
      </c>
      <c r="AN386">
        <v>0</v>
      </c>
      <c r="AO386" t="s">
        <v>271</v>
      </c>
      <c r="AP386" t="s">
        <v>271</v>
      </c>
      <c r="AQ386">
        <v>0</v>
      </c>
      <c r="AR386">
        <v>0</v>
      </c>
      <c r="AS386">
        <f>1-AQ386/AR386</f>
        <v>0</v>
      </c>
      <c r="AT386">
        <v>0.5</v>
      </c>
      <c r="AU386">
        <f>BK386</f>
        <v>0</v>
      </c>
      <c r="AV386">
        <f>H386</f>
        <v>0</v>
      </c>
      <c r="AW386">
        <f>AS386*AT386*AU386</f>
        <v>0</v>
      </c>
      <c r="AX386">
        <f>BC386/AR386</f>
        <v>0</v>
      </c>
      <c r="AY386">
        <f>(AV386-AN386)/AU386</f>
        <v>0</v>
      </c>
      <c r="AZ386">
        <f>(AK386-AR386)/AR386</f>
        <v>0</v>
      </c>
      <c r="BA386" t="s">
        <v>271</v>
      </c>
      <c r="BB386">
        <v>0</v>
      </c>
      <c r="BC386">
        <f>AR386-BB386</f>
        <v>0</v>
      </c>
      <c r="BD386">
        <f>(AR386-AQ386)/(AR386-BB386)</f>
        <v>0</v>
      </c>
      <c r="BE386">
        <f>(AK386-AR386)/(AK386-BB386)</f>
        <v>0</v>
      </c>
      <c r="BF386">
        <f>(AR386-AQ386)/(AR386-AJ386)</f>
        <v>0</v>
      </c>
      <c r="BG386">
        <f>(AK386-AR386)/(AK386-AJ386)</f>
        <v>0</v>
      </c>
      <c r="BH386">
        <f>(BD386*BB386/AQ386)</f>
        <v>0</v>
      </c>
      <c r="BI386">
        <f>(1-BH386)</f>
        <v>0</v>
      </c>
      <c r="BJ386">
        <f>$B$11*CH386+$C$11*CI386+$F$11*CJ386*(1-CM386)</f>
        <v>0</v>
      </c>
      <c r="BK386">
        <f>BJ386*BL386</f>
        <v>0</v>
      </c>
      <c r="BL386">
        <f>($B$11*$D$9+$C$11*$D$9+$F$11*((CW386+CO386)/MAX(CW386+CO386+CX386, 0.1)*$I$9+CX386/MAX(CW386+CO386+CX386, 0.1)*$J$9))/($B$11+$C$11+$F$11)</f>
        <v>0</v>
      </c>
      <c r="BM386">
        <f>($B$11*$K$9+$C$11*$K$9+$F$11*((CW386+CO386)/MAX(CW386+CO386+CX386, 0.1)*$P$9+CX386/MAX(CW386+CO386+CX386, 0.1)*$Q$9))/($B$11+$C$11+$F$11)</f>
        <v>0</v>
      </c>
      <c r="BN386">
        <v>6</v>
      </c>
      <c r="BO386">
        <v>0.5</v>
      </c>
      <c r="BP386" t="s">
        <v>272</v>
      </c>
      <c r="BQ386">
        <v>2</v>
      </c>
      <c r="BR386">
        <v>1604418966.1</v>
      </c>
      <c r="BS386">
        <v>1177.69</v>
      </c>
      <c r="BT386">
        <v>1235.53</v>
      </c>
      <c r="BU386">
        <v>21.5842</v>
      </c>
      <c r="BV386">
        <v>19.9382</v>
      </c>
      <c r="BW386">
        <v>1177.54</v>
      </c>
      <c r="BX386">
        <v>21.2582</v>
      </c>
      <c r="BY386">
        <v>500.075</v>
      </c>
      <c r="BZ386">
        <v>100.523</v>
      </c>
      <c r="CA386">
        <v>0.10027</v>
      </c>
      <c r="CB386">
        <v>25.1584</v>
      </c>
      <c r="CC386">
        <v>25.0055</v>
      </c>
      <c r="CD386">
        <v>999.9</v>
      </c>
      <c r="CE386">
        <v>0</v>
      </c>
      <c r="CF386">
        <v>0</v>
      </c>
      <c r="CG386">
        <v>9976.25</v>
      </c>
      <c r="CH386">
        <v>0</v>
      </c>
      <c r="CI386">
        <v>1.06395</v>
      </c>
      <c r="CJ386">
        <v>1200.05</v>
      </c>
      <c r="CK386">
        <v>0.967003</v>
      </c>
      <c r="CL386">
        <v>0.0329973</v>
      </c>
      <c r="CM386">
        <v>0</v>
      </c>
      <c r="CN386">
        <v>2.9402</v>
      </c>
      <c r="CO386">
        <v>0</v>
      </c>
      <c r="CP386">
        <v>10780.1</v>
      </c>
      <c r="CQ386">
        <v>11401.9</v>
      </c>
      <c r="CR386">
        <v>38</v>
      </c>
      <c r="CS386">
        <v>41.125</v>
      </c>
      <c r="CT386">
        <v>39.5</v>
      </c>
      <c r="CU386">
        <v>39.875</v>
      </c>
      <c r="CV386">
        <v>38.312</v>
      </c>
      <c r="CW386">
        <v>1160.45</v>
      </c>
      <c r="CX386">
        <v>39.6</v>
      </c>
      <c r="CY386">
        <v>0</v>
      </c>
      <c r="CZ386">
        <v>1604418965.9</v>
      </c>
      <c r="DA386">
        <v>0</v>
      </c>
      <c r="DB386">
        <v>2.654964</v>
      </c>
      <c r="DC386">
        <v>-0.143169232364276</v>
      </c>
      <c r="DD386">
        <v>85.2538461011529</v>
      </c>
      <c r="DE386">
        <v>10769.524</v>
      </c>
      <c r="DF386">
        <v>15</v>
      </c>
      <c r="DG386">
        <v>1604417947.1</v>
      </c>
      <c r="DH386" t="s">
        <v>273</v>
      </c>
      <c r="DI386">
        <v>1604417940.1</v>
      </c>
      <c r="DJ386">
        <v>1604417947.1</v>
      </c>
      <c r="DK386">
        <v>1</v>
      </c>
      <c r="DL386">
        <v>-0.134</v>
      </c>
      <c r="DM386">
        <v>0.013</v>
      </c>
      <c r="DN386">
        <v>0.037</v>
      </c>
      <c r="DO386">
        <v>0.31</v>
      </c>
      <c r="DP386">
        <v>420</v>
      </c>
      <c r="DQ386">
        <v>20</v>
      </c>
      <c r="DR386">
        <v>0.08</v>
      </c>
      <c r="DS386">
        <v>0.06</v>
      </c>
      <c r="DT386">
        <v>0</v>
      </c>
      <c r="DU386">
        <v>0</v>
      </c>
      <c r="DV386" t="s">
        <v>274</v>
      </c>
      <c r="DW386">
        <v>100</v>
      </c>
      <c r="DX386">
        <v>100</v>
      </c>
      <c r="DY386">
        <v>0.15</v>
      </c>
      <c r="DZ386">
        <v>0.326</v>
      </c>
      <c r="EA386">
        <v>-0.278027610152098</v>
      </c>
      <c r="EB386">
        <v>0.00106189765250334</v>
      </c>
      <c r="EC386">
        <v>-8.23004791133579e-07</v>
      </c>
      <c r="ED386">
        <v>1.95222372915411e-10</v>
      </c>
      <c r="EE386">
        <v>0.0605696754882689</v>
      </c>
      <c r="EF386">
        <v>0.0242991256848972</v>
      </c>
      <c r="EG386">
        <v>-0.00102667963148939</v>
      </c>
      <c r="EH386">
        <v>2.21636158600722e-05</v>
      </c>
      <c r="EI386">
        <v>2</v>
      </c>
      <c r="EJ386">
        <v>2037</v>
      </c>
      <c r="EK386">
        <v>1</v>
      </c>
      <c r="EL386">
        <v>24</v>
      </c>
      <c r="EM386">
        <v>17.1</v>
      </c>
      <c r="EN386">
        <v>17</v>
      </c>
      <c r="EO386">
        <v>2</v>
      </c>
      <c r="EP386">
        <v>511.52</v>
      </c>
      <c r="EQ386">
        <v>528.809</v>
      </c>
      <c r="ER386">
        <v>22.7165</v>
      </c>
      <c r="ES386">
        <v>25.3722</v>
      </c>
      <c r="ET386">
        <v>30.0002</v>
      </c>
      <c r="EU386">
        <v>25.2573</v>
      </c>
      <c r="EV386">
        <v>25.2286</v>
      </c>
      <c r="EW386">
        <v>50.4363</v>
      </c>
      <c r="EX386">
        <v>26.5734</v>
      </c>
      <c r="EY386">
        <v>100</v>
      </c>
      <c r="EZ386">
        <v>22.707</v>
      </c>
      <c r="FA386">
        <v>1244.08</v>
      </c>
      <c r="FB386">
        <v>20</v>
      </c>
      <c r="FC386">
        <v>102.329</v>
      </c>
      <c r="FD386">
        <v>102.102</v>
      </c>
    </row>
    <row r="387" spans="1:160">
      <c r="A387">
        <v>371</v>
      </c>
      <c r="B387">
        <v>1604418968.1</v>
      </c>
      <c r="C387">
        <v>739</v>
      </c>
      <c r="D387" t="s">
        <v>1013</v>
      </c>
      <c r="E387" t="s">
        <v>1014</v>
      </c>
      <c r="F387">
        <v>1604418968.1</v>
      </c>
      <c r="G387">
        <f>BY387*AE387*(BU387-BV387)/(100*BN387*(1000-AE387*BU387))</f>
        <v>0</v>
      </c>
      <c r="H387">
        <f>BY387*AE387*(BT387-BS387*(1000-AE387*BV387)/(1000-AE387*BU387))/(100*BN387)</f>
        <v>0</v>
      </c>
      <c r="I387">
        <f>BS387 - IF(AE387&gt;1, H387*BN387*100.0/(AG387*CG387), 0)</f>
        <v>0</v>
      </c>
      <c r="J387">
        <f>((P387-G387/2)*I387-H387)/(P387+G387/2)</f>
        <v>0</v>
      </c>
      <c r="K387">
        <f>J387*(BZ387+CA387)/1000.0</f>
        <v>0</v>
      </c>
      <c r="L387">
        <f>(BS387 - IF(AE387&gt;1, H387*BN387*100.0/(AG387*CG387), 0))*(BZ387+CA387)/1000.0</f>
        <v>0</v>
      </c>
      <c r="M387">
        <f>2.0/((1/O387-1/N387)+SIGN(O387)*SQRT((1/O387-1/N387)*(1/O387-1/N387) + 4*BO387/((BO387+1)*(BO387+1))*(2*1/O387*1/N387-1/N387*1/N387)))</f>
        <v>0</v>
      </c>
      <c r="N387">
        <f>IF(LEFT(BP387,1)&lt;&gt;"0",IF(LEFT(BP387,1)="1",3.0,BQ387),$D$5+$E$5*(CG387*BZ387/($K$5*1000))+$F$5*(CG387*BZ387/($K$5*1000))*MAX(MIN(BN387,$J$5),$I$5)*MAX(MIN(BN387,$J$5),$I$5)+$G$5*MAX(MIN(BN387,$J$5),$I$5)*(CG387*BZ387/($K$5*1000))+$H$5*(CG387*BZ387/($K$5*1000))*(CG387*BZ387/($K$5*1000)))</f>
        <v>0</v>
      </c>
      <c r="O387">
        <f>G387*(1000-(1000*0.61365*exp(17.502*S387/(240.97+S387))/(BZ387+CA387)+BU387)/2)/(1000*0.61365*exp(17.502*S387/(240.97+S387))/(BZ387+CA387)-BU387)</f>
        <v>0</v>
      </c>
      <c r="P387">
        <f>1/((BO387+1)/(M387/1.6)+1/(N387/1.37)) + BO387/((BO387+1)/(M387/1.6) + BO387/(N387/1.37))</f>
        <v>0</v>
      </c>
      <c r="Q387">
        <f>(BK387*BM387)</f>
        <v>0</v>
      </c>
      <c r="R387">
        <f>(CB387+(Q387+2*0.95*5.67E-8*(((CB387+$B$7)+273)^4-(CB387+273)^4)-44100*G387)/(1.84*29.3*N387+8*0.95*5.67E-8*(CB387+273)^3))</f>
        <v>0</v>
      </c>
      <c r="S387">
        <f>($C$7*CC387+$D$7*CD387+$E$7*R387)</f>
        <v>0</v>
      </c>
      <c r="T387">
        <f>0.61365*exp(17.502*S387/(240.97+S387))</f>
        <v>0</v>
      </c>
      <c r="U387">
        <f>(V387/W387*100)</f>
        <v>0</v>
      </c>
      <c r="V387">
        <f>BU387*(BZ387+CA387)/1000</f>
        <v>0</v>
      </c>
      <c r="W387">
        <f>0.61365*exp(17.502*CB387/(240.97+CB387))</f>
        <v>0</v>
      </c>
      <c r="X387">
        <f>(T387-BU387*(BZ387+CA387)/1000)</f>
        <v>0</v>
      </c>
      <c r="Y387">
        <f>(-G387*44100)</f>
        <v>0</v>
      </c>
      <c r="Z387">
        <f>2*29.3*N387*0.92*(CB387-S387)</f>
        <v>0</v>
      </c>
      <c r="AA387">
        <f>2*0.95*5.67E-8*(((CB387+$B$7)+273)^4-(S387+273)^4)</f>
        <v>0</v>
      </c>
      <c r="AB387">
        <f>Q387+AA387+Y387+Z387</f>
        <v>0</v>
      </c>
      <c r="AC387">
        <v>0</v>
      </c>
      <c r="AD387">
        <v>0</v>
      </c>
      <c r="AE387">
        <f>IF(AC387*$H$13&gt;=AG387,1.0,(AG387/(AG387-AC387*$H$13)))</f>
        <v>0</v>
      </c>
      <c r="AF387">
        <f>(AE387-1)*100</f>
        <v>0</v>
      </c>
      <c r="AG387">
        <f>MAX(0,($B$13+$C$13*CG387)/(1+$D$13*CG387)*BZ387/(CB387+273)*$E$13)</f>
        <v>0</v>
      </c>
      <c r="AH387" t="s">
        <v>271</v>
      </c>
      <c r="AI387" t="s">
        <v>271</v>
      </c>
      <c r="AJ387">
        <v>0</v>
      </c>
      <c r="AK387">
        <v>0</v>
      </c>
      <c r="AL387">
        <f>AK387-AJ387</f>
        <v>0</v>
      </c>
      <c r="AM387">
        <f>AL387/AK387</f>
        <v>0</v>
      </c>
      <c r="AN387">
        <v>0</v>
      </c>
      <c r="AO387" t="s">
        <v>271</v>
      </c>
      <c r="AP387" t="s">
        <v>271</v>
      </c>
      <c r="AQ387">
        <v>0</v>
      </c>
      <c r="AR387">
        <v>0</v>
      </c>
      <c r="AS387">
        <f>1-AQ387/AR387</f>
        <v>0</v>
      </c>
      <c r="AT387">
        <v>0.5</v>
      </c>
      <c r="AU387">
        <f>BK387</f>
        <v>0</v>
      </c>
      <c r="AV387">
        <f>H387</f>
        <v>0</v>
      </c>
      <c r="AW387">
        <f>AS387*AT387*AU387</f>
        <v>0</v>
      </c>
      <c r="AX387">
        <f>BC387/AR387</f>
        <v>0</v>
      </c>
      <c r="AY387">
        <f>(AV387-AN387)/AU387</f>
        <v>0</v>
      </c>
      <c r="AZ387">
        <f>(AK387-AR387)/AR387</f>
        <v>0</v>
      </c>
      <c r="BA387" t="s">
        <v>271</v>
      </c>
      <c r="BB387">
        <v>0</v>
      </c>
      <c r="BC387">
        <f>AR387-BB387</f>
        <v>0</v>
      </c>
      <c r="BD387">
        <f>(AR387-AQ387)/(AR387-BB387)</f>
        <v>0</v>
      </c>
      <c r="BE387">
        <f>(AK387-AR387)/(AK387-BB387)</f>
        <v>0</v>
      </c>
      <c r="BF387">
        <f>(AR387-AQ387)/(AR387-AJ387)</f>
        <v>0</v>
      </c>
      <c r="BG387">
        <f>(AK387-AR387)/(AK387-AJ387)</f>
        <v>0</v>
      </c>
      <c r="BH387">
        <f>(BD387*BB387/AQ387)</f>
        <v>0</v>
      </c>
      <c r="BI387">
        <f>(1-BH387)</f>
        <v>0</v>
      </c>
      <c r="BJ387">
        <f>$B$11*CH387+$C$11*CI387+$F$11*CJ387*(1-CM387)</f>
        <v>0</v>
      </c>
      <c r="BK387">
        <f>BJ387*BL387</f>
        <v>0</v>
      </c>
      <c r="BL387">
        <f>($B$11*$D$9+$C$11*$D$9+$F$11*((CW387+CO387)/MAX(CW387+CO387+CX387, 0.1)*$I$9+CX387/MAX(CW387+CO387+CX387, 0.1)*$J$9))/($B$11+$C$11+$F$11)</f>
        <v>0</v>
      </c>
      <c r="BM387">
        <f>($B$11*$K$9+$C$11*$K$9+$F$11*((CW387+CO387)/MAX(CW387+CO387+CX387, 0.1)*$P$9+CX387/MAX(CW387+CO387+CX387, 0.1)*$Q$9))/($B$11+$C$11+$F$11)</f>
        <v>0</v>
      </c>
      <c r="BN387">
        <v>6</v>
      </c>
      <c r="BO387">
        <v>0.5</v>
      </c>
      <c r="BP387" t="s">
        <v>272</v>
      </c>
      <c r="BQ387">
        <v>2</v>
      </c>
      <c r="BR387">
        <v>1604418968.1</v>
      </c>
      <c r="BS387">
        <v>1180.96</v>
      </c>
      <c r="BT387">
        <v>1239.12</v>
      </c>
      <c r="BU387">
        <v>21.5834</v>
      </c>
      <c r="BV387">
        <v>19.9387</v>
      </c>
      <c r="BW387">
        <v>1180.81</v>
      </c>
      <c r="BX387">
        <v>21.2573</v>
      </c>
      <c r="BY387">
        <v>500.01</v>
      </c>
      <c r="BZ387">
        <v>100.523</v>
      </c>
      <c r="CA387">
        <v>0.100069</v>
      </c>
      <c r="CB387">
        <v>25.1582</v>
      </c>
      <c r="CC387">
        <v>25.0098</v>
      </c>
      <c r="CD387">
        <v>999.9</v>
      </c>
      <c r="CE387">
        <v>0</v>
      </c>
      <c r="CF387">
        <v>0</v>
      </c>
      <c r="CG387">
        <v>9975.62</v>
      </c>
      <c r="CH387">
        <v>0</v>
      </c>
      <c r="CI387">
        <v>1.04715</v>
      </c>
      <c r="CJ387">
        <v>1200.05</v>
      </c>
      <c r="CK387">
        <v>0.967003</v>
      </c>
      <c r="CL387">
        <v>0.0329973</v>
      </c>
      <c r="CM387">
        <v>0</v>
      </c>
      <c r="CN387">
        <v>2.9403</v>
      </c>
      <c r="CO387">
        <v>0</v>
      </c>
      <c r="CP387">
        <v>10782.4</v>
      </c>
      <c r="CQ387">
        <v>11401.9</v>
      </c>
      <c r="CR387">
        <v>38</v>
      </c>
      <c r="CS387">
        <v>41.125</v>
      </c>
      <c r="CT387">
        <v>39.5</v>
      </c>
      <c r="CU387">
        <v>39.812</v>
      </c>
      <c r="CV387">
        <v>38.312</v>
      </c>
      <c r="CW387">
        <v>1160.45</v>
      </c>
      <c r="CX387">
        <v>39.6</v>
      </c>
      <c r="CY387">
        <v>0</v>
      </c>
      <c r="CZ387">
        <v>1604418968.3</v>
      </c>
      <c r="DA387">
        <v>0</v>
      </c>
      <c r="DB387">
        <v>2.685588</v>
      </c>
      <c r="DC387">
        <v>0.247730767552464</v>
      </c>
      <c r="DD387">
        <v>81.453846327</v>
      </c>
      <c r="DE387">
        <v>10772.692</v>
      </c>
      <c r="DF387">
        <v>15</v>
      </c>
      <c r="DG387">
        <v>1604417947.1</v>
      </c>
      <c r="DH387" t="s">
        <v>273</v>
      </c>
      <c r="DI387">
        <v>1604417940.1</v>
      </c>
      <c r="DJ387">
        <v>1604417947.1</v>
      </c>
      <c r="DK387">
        <v>1</v>
      </c>
      <c r="DL387">
        <v>-0.134</v>
      </c>
      <c r="DM387">
        <v>0.013</v>
      </c>
      <c r="DN387">
        <v>0.037</v>
      </c>
      <c r="DO387">
        <v>0.31</v>
      </c>
      <c r="DP387">
        <v>420</v>
      </c>
      <c r="DQ387">
        <v>20</v>
      </c>
      <c r="DR387">
        <v>0.08</v>
      </c>
      <c r="DS387">
        <v>0.06</v>
      </c>
      <c r="DT387">
        <v>0</v>
      </c>
      <c r="DU387">
        <v>0</v>
      </c>
      <c r="DV387" t="s">
        <v>274</v>
      </c>
      <c r="DW387">
        <v>100</v>
      </c>
      <c r="DX387">
        <v>100</v>
      </c>
      <c r="DY387">
        <v>0.15</v>
      </c>
      <c r="DZ387">
        <v>0.3261</v>
      </c>
      <c r="EA387">
        <v>-0.278027610152098</v>
      </c>
      <c r="EB387">
        <v>0.00106189765250334</v>
      </c>
      <c r="EC387">
        <v>-8.23004791133579e-07</v>
      </c>
      <c r="ED387">
        <v>1.95222372915411e-10</v>
      </c>
      <c r="EE387">
        <v>0.0605696754882689</v>
      </c>
      <c r="EF387">
        <v>0.0242991256848972</v>
      </c>
      <c r="EG387">
        <v>-0.00102667963148939</v>
      </c>
      <c r="EH387">
        <v>2.21636158600722e-05</v>
      </c>
      <c r="EI387">
        <v>2</v>
      </c>
      <c r="EJ387">
        <v>2037</v>
      </c>
      <c r="EK387">
        <v>1</v>
      </c>
      <c r="EL387">
        <v>24</v>
      </c>
      <c r="EM387">
        <v>17.1</v>
      </c>
      <c r="EN387">
        <v>17</v>
      </c>
      <c r="EO387">
        <v>2</v>
      </c>
      <c r="EP387">
        <v>511.434</v>
      </c>
      <c r="EQ387">
        <v>528.891</v>
      </c>
      <c r="ER387">
        <v>22.7108</v>
      </c>
      <c r="ES387">
        <v>25.3727</v>
      </c>
      <c r="ET387">
        <v>30.0002</v>
      </c>
      <c r="EU387">
        <v>25.2573</v>
      </c>
      <c r="EV387">
        <v>25.2291</v>
      </c>
      <c r="EW387">
        <v>50.5632</v>
      </c>
      <c r="EX387">
        <v>26.5734</v>
      </c>
      <c r="EY387">
        <v>100</v>
      </c>
      <c r="EZ387">
        <v>22.6991</v>
      </c>
      <c r="FA387">
        <v>1249.12</v>
      </c>
      <c r="FB387">
        <v>20</v>
      </c>
      <c r="FC387">
        <v>102.331</v>
      </c>
      <c r="FD387">
        <v>102.102</v>
      </c>
    </row>
    <row r="388" spans="1:160">
      <c r="A388">
        <v>372</v>
      </c>
      <c r="B388">
        <v>1604418970.1</v>
      </c>
      <c r="C388">
        <v>741</v>
      </c>
      <c r="D388" t="s">
        <v>1015</v>
      </c>
      <c r="E388" t="s">
        <v>1016</v>
      </c>
      <c r="F388">
        <v>1604418970.1</v>
      </c>
      <c r="G388">
        <f>BY388*AE388*(BU388-BV388)/(100*BN388*(1000-AE388*BU388))</f>
        <v>0</v>
      </c>
      <c r="H388">
        <f>BY388*AE388*(BT388-BS388*(1000-AE388*BV388)/(1000-AE388*BU388))/(100*BN388)</f>
        <v>0</v>
      </c>
      <c r="I388">
        <f>BS388 - IF(AE388&gt;1, H388*BN388*100.0/(AG388*CG388), 0)</f>
        <v>0</v>
      </c>
      <c r="J388">
        <f>((P388-G388/2)*I388-H388)/(P388+G388/2)</f>
        <v>0</v>
      </c>
      <c r="K388">
        <f>J388*(BZ388+CA388)/1000.0</f>
        <v>0</v>
      </c>
      <c r="L388">
        <f>(BS388 - IF(AE388&gt;1, H388*BN388*100.0/(AG388*CG388), 0))*(BZ388+CA388)/1000.0</f>
        <v>0</v>
      </c>
      <c r="M388">
        <f>2.0/((1/O388-1/N388)+SIGN(O388)*SQRT((1/O388-1/N388)*(1/O388-1/N388) + 4*BO388/((BO388+1)*(BO388+1))*(2*1/O388*1/N388-1/N388*1/N388)))</f>
        <v>0</v>
      </c>
      <c r="N388">
        <f>IF(LEFT(BP388,1)&lt;&gt;"0",IF(LEFT(BP388,1)="1",3.0,BQ388),$D$5+$E$5*(CG388*BZ388/($K$5*1000))+$F$5*(CG388*BZ388/($K$5*1000))*MAX(MIN(BN388,$J$5),$I$5)*MAX(MIN(BN388,$J$5),$I$5)+$G$5*MAX(MIN(BN388,$J$5),$I$5)*(CG388*BZ388/($K$5*1000))+$H$5*(CG388*BZ388/($K$5*1000))*(CG388*BZ388/($K$5*1000)))</f>
        <v>0</v>
      </c>
      <c r="O388">
        <f>G388*(1000-(1000*0.61365*exp(17.502*S388/(240.97+S388))/(BZ388+CA388)+BU388)/2)/(1000*0.61365*exp(17.502*S388/(240.97+S388))/(BZ388+CA388)-BU388)</f>
        <v>0</v>
      </c>
      <c r="P388">
        <f>1/((BO388+1)/(M388/1.6)+1/(N388/1.37)) + BO388/((BO388+1)/(M388/1.6) + BO388/(N388/1.37))</f>
        <v>0</v>
      </c>
      <c r="Q388">
        <f>(BK388*BM388)</f>
        <v>0</v>
      </c>
      <c r="R388">
        <f>(CB388+(Q388+2*0.95*5.67E-8*(((CB388+$B$7)+273)^4-(CB388+273)^4)-44100*G388)/(1.84*29.3*N388+8*0.95*5.67E-8*(CB388+273)^3))</f>
        <v>0</v>
      </c>
      <c r="S388">
        <f>($C$7*CC388+$D$7*CD388+$E$7*R388)</f>
        <v>0</v>
      </c>
      <c r="T388">
        <f>0.61365*exp(17.502*S388/(240.97+S388))</f>
        <v>0</v>
      </c>
      <c r="U388">
        <f>(V388/W388*100)</f>
        <v>0</v>
      </c>
      <c r="V388">
        <f>BU388*(BZ388+CA388)/1000</f>
        <v>0</v>
      </c>
      <c r="W388">
        <f>0.61365*exp(17.502*CB388/(240.97+CB388))</f>
        <v>0</v>
      </c>
      <c r="X388">
        <f>(T388-BU388*(BZ388+CA388)/1000)</f>
        <v>0</v>
      </c>
      <c r="Y388">
        <f>(-G388*44100)</f>
        <v>0</v>
      </c>
      <c r="Z388">
        <f>2*29.3*N388*0.92*(CB388-S388)</f>
        <v>0</v>
      </c>
      <c r="AA388">
        <f>2*0.95*5.67E-8*(((CB388+$B$7)+273)^4-(S388+273)^4)</f>
        <v>0</v>
      </c>
      <c r="AB388">
        <f>Q388+AA388+Y388+Z388</f>
        <v>0</v>
      </c>
      <c r="AC388">
        <v>0</v>
      </c>
      <c r="AD388">
        <v>0</v>
      </c>
      <c r="AE388">
        <f>IF(AC388*$H$13&gt;=AG388,1.0,(AG388/(AG388-AC388*$H$13)))</f>
        <v>0</v>
      </c>
      <c r="AF388">
        <f>(AE388-1)*100</f>
        <v>0</v>
      </c>
      <c r="AG388">
        <f>MAX(0,($B$13+$C$13*CG388)/(1+$D$13*CG388)*BZ388/(CB388+273)*$E$13)</f>
        <v>0</v>
      </c>
      <c r="AH388" t="s">
        <v>271</v>
      </c>
      <c r="AI388" t="s">
        <v>271</v>
      </c>
      <c r="AJ388">
        <v>0</v>
      </c>
      <c r="AK388">
        <v>0</v>
      </c>
      <c r="AL388">
        <f>AK388-AJ388</f>
        <v>0</v>
      </c>
      <c r="AM388">
        <f>AL388/AK388</f>
        <v>0</v>
      </c>
      <c r="AN388">
        <v>0</v>
      </c>
      <c r="AO388" t="s">
        <v>271</v>
      </c>
      <c r="AP388" t="s">
        <v>271</v>
      </c>
      <c r="AQ388">
        <v>0</v>
      </c>
      <c r="AR388">
        <v>0</v>
      </c>
      <c r="AS388">
        <f>1-AQ388/AR388</f>
        <v>0</v>
      </c>
      <c r="AT388">
        <v>0.5</v>
      </c>
      <c r="AU388">
        <f>BK388</f>
        <v>0</v>
      </c>
      <c r="AV388">
        <f>H388</f>
        <v>0</v>
      </c>
      <c r="AW388">
        <f>AS388*AT388*AU388</f>
        <v>0</v>
      </c>
      <c r="AX388">
        <f>BC388/AR388</f>
        <v>0</v>
      </c>
      <c r="AY388">
        <f>(AV388-AN388)/AU388</f>
        <v>0</v>
      </c>
      <c r="AZ388">
        <f>(AK388-AR388)/AR388</f>
        <v>0</v>
      </c>
      <c r="BA388" t="s">
        <v>271</v>
      </c>
      <c r="BB388">
        <v>0</v>
      </c>
      <c r="BC388">
        <f>AR388-BB388</f>
        <v>0</v>
      </c>
      <c r="BD388">
        <f>(AR388-AQ388)/(AR388-BB388)</f>
        <v>0</v>
      </c>
      <c r="BE388">
        <f>(AK388-AR388)/(AK388-BB388)</f>
        <v>0</v>
      </c>
      <c r="BF388">
        <f>(AR388-AQ388)/(AR388-AJ388)</f>
        <v>0</v>
      </c>
      <c r="BG388">
        <f>(AK388-AR388)/(AK388-AJ388)</f>
        <v>0</v>
      </c>
      <c r="BH388">
        <f>(BD388*BB388/AQ388)</f>
        <v>0</v>
      </c>
      <c r="BI388">
        <f>(1-BH388)</f>
        <v>0</v>
      </c>
      <c r="BJ388">
        <f>$B$11*CH388+$C$11*CI388+$F$11*CJ388*(1-CM388)</f>
        <v>0</v>
      </c>
      <c r="BK388">
        <f>BJ388*BL388</f>
        <v>0</v>
      </c>
      <c r="BL388">
        <f>($B$11*$D$9+$C$11*$D$9+$F$11*((CW388+CO388)/MAX(CW388+CO388+CX388, 0.1)*$I$9+CX388/MAX(CW388+CO388+CX388, 0.1)*$J$9))/($B$11+$C$11+$F$11)</f>
        <v>0</v>
      </c>
      <c r="BM388">
        <f>($B$11*$K$9+$C$11*$K$9+$F$11*((CW388+CO388)/MAX(CW388+CO388+CX388, 0.1)*$P$9+CX388/MAX(CW388+CO388+CX388, 0.1)*$Q$9))/($B$11+$C$11+$F$11)</f>
        <v>0</v>
      </c>
      <c r="BN388">
        <v>6</v>
      </c>
      <c r="BO388">
        <v>0.5</v>
      </c>
      <c r="BP388" t="s">
        <v>272</v>
      </c>
      <c r="BQ388">
        <v>2</v>
      </c>
      <c r="BR388">
        <v>1604418970.1</v>
      </c>
      <c r="BS388">
        <v>1184.24</v>
      </c>
      <c r="BT388">
        <v>1242.47</v>
      </c>
      <c r="BU388">
        <v>21.5815</v>
      </c>
      <c r="BV388">
        <v>19.9378</v>
      </c>
      <c r="BW388">
        <v>1184.09</v>
      </c>
      <c r="BX388">
        <v>21.2554</v>
      </c>
      <c r="BY388">
        <v>499.98</v>
      </c>
      <c r="BZ388">
        <v>100.522</v>
      </c>
      <c r="CA388">
        <v>0.0997105</v>
      </c>
      <c r="CB388">
        <v>25.1581</v>
      </c>
      <c r="CC388">
        <v>25.0088</v>
      </c>
      <c r="CD388">
        <v>999.9</v>
      </c>
      <c r="CE388">
        <v>0</v>
      </c>
      <c r="CF388">
        <v>0</v>
      </c>
      <c r="CG388">
        <v>10002.5</v>
      </c>
      <c r="CH388">
        <v>0</v>
      </c>
      <c r="CI388">
        <v>1.02195</v>
      </c>
      <c r="CJ388">
        <v>1200.04</v>
      </c>
      <c r="CK388">
        <v>0.967003</v>
      </c>
      <c r="CL388">
        <v>0.0329973</v>
      </c>
      <c r="CM388">
        <v>0</v>
      </c>
      <c r="CN388">
        <v>2.4807</v>
      </c>
      <c r="CO388">
        <v>0</v>
      </c>
      <c r="CP388">
        <v>10785</v>
      </c>
      <c r="CQ388">
        <v>11401.8</v>
      </c>
      <c r="CR388">
        <v>38</v>
      </c>
      <c r="CS388">
        <v>41.187</v>
      </c>
      <c r="CT388">
        <v>39.5</v>
      </c>
      <c r="CU388">
        <v>39.875</v>
      </c>
      <c r="CV388">
        <v>38.312</v>
      </c>
      <c r="CW388">
        <v>1160.44</v>
      </c>
      <c r="CX388">
        <v>39.6</v>
      </c>
      <c r="CY388">
        <v>0</v>
      </c>
      <c r="CZ388">
        <v>1604418970.1</v>
      </c>
      <c r="DA388">
        <v>0</v>
      </c>
      <c r="DB388">
        <v>2.68382692307692</v>
      </c>
      <c r="DC388">
        <v>-0.000126495884873434</v>
      </c>
      <c r="DD388">
        <v>83.7230769553623</v>
      </c>
      <c r="DE388">
        <v>10774.6730769231</v>
      </c>
      <c r="DF388">
        <v>15</v>
      </c>
      <c r="DG388">
        <v>1604417947.1</v>
      </c>
      <c r="DH388" t="s">
        <v>273</v>
      </c>
      <c r="DI388">
        <v>1604417940.1</v>
      </c>
      <c r="DJ388">
        <v>1604417947.1</v>
      </c>
      <c r="DK388">
        <v>1</v>
      </c>
      <c r="DL388">
        <v>-0.134</v>
      </c>
      <c r="DM388">
        <v>0.013</v>
      </c>
      <c r="DN388">
        <v>0.037</v>
      </c>
      <c r="DO388">
        <v>0.31</v>
      </c>
      <c r="DP388">
        <v>420</v>
      </c>
      <c r="DQ388">
        <v>20</v>
      </c>
      <c r="DR388">
        <v>0.08</v>
      </c>
      <c r="DS388">
        <v>0.06</v>
      </c>
      <c r="DT388">
        <v>0</v>
      </c>
      <c r="DU388">
        <v>0</v>
      </c>
      <c r="DV388" t="s">
        <v>274</v>
      </c>
      <c r="DW388">
        <v>100</v>
      </c>
      <c r="DX388">
        <v>100</v>
      </c>
      <c r="DY388">
        <v>0.15</v>
      </c>
      <c r="DZ388">
        <v>0.3261</v>
      </c>
      <c r="EA388">
        <v>-0.278027610152098</v>
      </c>
      <c r="EB388">
        <v>0.00106189765250334</v>
      </c>
      <c r="EC388">
        <v>-8.23004791133579e-07</v>
      </c>
      <c r="ED388">
        <v>1.95222372915411e-10</v>
      </c>
      <c r="EE388">
        <v>0.0605696754882689</v>
      </c>
      <c r="EF388">
        <v>0.0242991256848972</v>
      </c>
      <c r="EG388">
        <v>-0.00102667963148939</v>
      </c>
      <c r="EH388">
        <v>2.21636158600722e-05</v>
      </c>
      <c r="EI388">
        <v>2</v>
      </c>
      <c r="EJ388">
        <v>2037</v>
      </c>
      <c r="EK388">
        <v>1</v>
      </c>
      <c r="EL388">
        <v>24</v>
      </c>
      <c r="EM388">
        <v>17.2</v>
      </c>
      <c r="EN388">
        <v>17.1</v>
      </c>
      <c r="EO388">
        <v>2</v>
      </c>
      <c r="EP388">
        <v>511.354</v>
      </c>
      <c r="EQ388">
        <v>528.973</v>
      </c>
      <c r="ER388">
        <v>22.7065</v>
      </c>
      <c r="ES388">
        <v>25.3738</v>
      </c>
      <c r="ET388">
        <v>30.0003</v>
      </c>
      <c r="EU388">
        <v>25.258</v>
      </c>
      <c r="EV388">
        <v>25.2297</v>
      </c>
      <c r="EW388">
        <v>50.6852</v>
      </c>
      <c r="EX388">
        <v>26.5734</v>
      </c>
      <c r="EY388">
        <v>100</v>
      </c>
      <c r="EZ388">
        <v>22.6991</v>
      </c>
      <c r="FA388">
        <v>1254.14</v>
      </c>
      <c r="FB388">
        <v>20</v>
      </c>
      <c r="FC388">
        <v>102.331</v>
      </c>
      <c r="FD388">
        <v>102.101</v>
      </c>
    </row>
    <row r="389" spans="1:160">
      <c r="A389">
        <v>373</v>
      </c>
      <c r="B389">
        <v>1604418972.1</v>
      </c>
      <c r="C389">
        <v>743</v>
      </c>
      <c r="D389" t="s">
        <v>1017</v>
      </c>
      <c r="E389" t="s">
        <v>1018</v>
      </c>
      <c r="F389">
        <v>1604418972.1</v>
      </c>
      <c r="G389">
        <f>BY389*AE389*(BU389-BV389)/(100*BN389*(1000-AE389*BU389))</f>
        <v>0</v>
      </c>
      <c r="H389">
        <f>BY389*AE389*(BT389-BS389*(1000-AE389*BV389)/(1000-AE389*BU389))/(100*BN389)</f>
        <v>0</v>
      </c>
      <c r="I389">
        <f>BS389 - IF(AE389&gt;1, H389*BN389*100.0/(AG389*CG389), 0)</f>
        <v>0</v>
      </c>
      <c r="J389">
        <f>((P389-G389/2)*I389-H389)/(P389+G389/2)</f>
        <v>0</v>
      </c>
      <c r="K389">
        <f>J389*(BZ389+CA389)/1000.0</f>
        <v>0</v>
      </c>
      <c r="L389">
        <f>(BS389 - IF(AE389&gt;1, H389*BN389*100.0/(AG389*CG389), 0))*(BZ389+CA389)/1000.0</f>
        <v>0</v>
      </c>
      <c r="M389">
        <f>2.0/((1/O389-1/N389)+SIGN(O389)*SQRT((1/O389-1/N389)*(1/O389-1/N389) + 4*BO389/((BO389+1)*(BO389+1))*(2*1/O389*1/N389-1/N389*1/N389)))</f>
        <v>0</v>
      </c>
      <c r="N389">
        <f>IF(LEFT(BP389,1)&lt;&gt;"0",IF(LEFT(BP389,1)="1",3.0,BQ389),$D$5+$E$5*(CG389*BZ389/($K$5*1000))+$F$5*(CG389*BZ389/($K$5*1000))*MAX(MIN(BN389,$J$5),$I$5)*MAX(MIN(BN389,$J$5),$I$5)+$G$5*MAX(MIN(BN389,$J$5),$I$5)*(CG389*BZ389/($K$5*1000))+$H$5*(CG389*BZ389/($K$5*1000))*(CG389*BZ389/($K$5*1000)))</f>
        <v>0</v>
      </c>
      <c r="O389">
        <f>G389*(1000-(1000*0.61365*exp(17.502*S389/(240.97+S389))/(BZ389+CA389)+BU389)/2)/(1000*0.61365*exp(17.502*S389/(240.97+S389))/(BZ389+CA389)-BU389)</f>
        <v>0</v>
      </c>
      <c r="P389">
        <f>1/((BO389+1)/(M389/1.6)+1/(N389/1.37)) + BO389/((BO389+1)/(M389/1.6) + BO389/(N389/1.37))</f>
        <v>0</v>
      </c>
      <c r="Q389">
        <f>(BK389*BM389)</f>
        <v>0</v>
      </c>
      <c r="R389">
        <f>(CB389+(Q389+2*0.95*5.67E-8*(((CB389+$B$7)+273)^4-(CB389+273)^4)-44100*G389)/(1.84*29.3*N389+8*0.95*5.67E-8*(CB389+273)^3))</f>
        <v>0</v>
      </c>
      <c r="S389">
        <f>($C$7*CC389+$D$7*CD389+$E$7*R389)</f>
        <v>0</v>
      </c>
      <c r="T389">
        <f>0.61365*exp(17.502*S389/(240.97+S389))</f>
        <v>0</v>
      </c>
      <c r="U389">
        <f>(V389/W389*100)</f>
        <v>0</v>
      </c>
      <c r="V389">
        <f>BU389*(BZ389+CA389)/1000</f>
        <v>0</v>
      </c>
      <c r="W389">
        <f>0.61365*exp(17.502*CB389/(240.97+CB389))</f>
        <v>0</v>
      </c>
      <c r="X389">
        <f>(T389-BU389*(BZ389+CA389)/1000)</f>
        <v>0</v>
      </c>
      <c r="Y389">
        <f>(-G389*44100)</f>
        <v>0</v>
      </c>
      <c r="Z389">
        <f>2*29.3*N389*0.92*(CB389-S389)</f>
        <v>0</v>
      </c>
      <c r="AA389">
        <f>2*0.95*5.67E-8*(((CB389+$B$7)+273)^4-(S389+273)^4)</f>
        <v>0</v>
      </c>
      <c r="AB389">
        <f>Q389+AA389+Y389+Z389</f>
        <v>0</v>
      </c>
      <c r="AC389">
        <v>0</v>
      </c>
      <c r="AD389">
        <v>0</v>
      </c>
      <c r="AE389">
        <f>IF(AC389*$H$13&gt;=AG389,1.0,(AG389/(AG389-AC389*$H$13)))</f>
        <v>0</v>
      </c>
      <c r="AF389">
        <f>(AE389-1)*100</f>
        <v>0</v>
      </c>
      <c r="AG389">
        <f>MAX(0,($B$13+$C$13*CG389)/(1+$D$13*CG389)*BZ389/(CB389+273)*$E$13)</f>
        <v>0</v>
      </c>
      <c r="AH389" t="s">
        <v>271</v>
      </c>
      <c r="AI389" t="s">
        <v>271</v>
      </c>
      <c r="AJ389">
        <v>0</v>
      </c>
      <c r="AK389">
        <v>0</v>
      </c>
      <c r="AL389">
        <f>AK389-AJ389</f>
        <v>0</v>
      </c>
      <c r="AM389">
        <f>AL389/AK389</f>
        <v>0</v>
      </c>
      <c r="AN389">
        <v>0</v>
      </c>
      <c r="AO389" t="s">
        <v>271</v>
      </c>
      <c r="AP389" t="s">
        <v>271</v>
      </c>
      <c r="AQ389">
        <v>0</v>
      </c>
      <c r="AR389">
        <v>0</v>
      </c>
      <c r="AS389">
        <f>1-AQ389/AR389</f>
        <v>0</v>
      </c>
      <c r="AT389">
        <v>0.5</v>
      </c>
      <c r="AU389">
        <f>BK389</f>
        <v>0</v>
      </c>
      <c r="AV389">
        <f>H389</f>
        <v>0</v>
      </c>
      <c r="AW389">
        <f>AS389*AT389*AU389</f>
        <v>0</v>
      </c>
      <c r="AX389">
        <f>BC389/AR389</f>
        <v>0</v>
      </c>
      <c r="AY389">
        <f>(AV389-AN389)/AU389</f>
        <v>0</v>
      </c>
      <c r="AZ389">
        <f>(AK389-AR389)/AR389</f>
        <v>0</v>
      </c>
      <c r="BA389" t="s">
        <v>271</v>
      </c>
      <c r="BB389">
        <v>0</v>
      </c>
      <c r="BC389">
        <f>AR389-BB389</f>
        <v>0</v>
      </c>
      <c r="BD389">
        <f>(AR389-AQ389)/(AR389-BB389)</f>
        <v>0</v>
      </c>
      <c r="BE389">
        <f>(AK389-AR389)/(AK389-BB389)</f>
        <v>0</v>
      </c>
      <c r="BF389">
        <f>(AR389-AQ389)/(AR389-AJ389)</f>
        <v>0</v>
      </c>
      <c r="BG389">
        <f>(AK389-AR389)/(AK389-AJ389)</f>
        <v>0</v>
      </c>
      <c r="BH389">
        <f>(BD389*BB389/AQ389)</f>
        <v>0</v>
      </c>
      <c r="BI389">
        <f>(1-BH389)</f>
        <v>0</v>
      </c>
      <c r="BJ389">
        <f>$B$11*CH389+$C$11*CI389+$F$11*CJ389*(1-CM389)</f>
        <v>0</v>
      </c>
      <c r="BK389">
        <f>BJ389*BL389</f>
        <v>0</v>
      </c>
      <c r="BL389">
        <f>($B$11*$D$9+$C$11*$D$9+$F$11*((CW389+CO389)/MAX(CW389+CO389+CX389, 0.1)*$I$9+CX389/MAX(CW389+CO389+CX389, 0.1)*$J$9))/($B$11+$C$11+$F$11)</f>
        <v>0</v>
      </c>
      <c r="BM389">
        <f>($B$11*$K$9+$C$11*$K$9+$F$11*((CW389+CO389)/MAX(CW389+CO389+CX389, 0.1)*$P$9+CX389/MAX(CW389+CO389+CX389, 0.1)*$Q$9))/($B$11+$C$11+$F$11)</f>
        <v>0</v>
      </c>
      <c r="BN389">
        <v>6</v>
      </c>
      <c r="BO389">
        <v>0.5</v>
      </c>
      <c r="BP389" t="s">
        <v>272</v>
      </c>
      <c r="BQ389">
        <v>2</v>
      </c>
      <c r="BR389">
        <v>1604418972.1</v>
      </c>
      <c r="BS389">
        <v>1187.56</v>
      </c>
      <c r="BT389">
        <v>1245.78</v>
      </c>
      <c r="BU389">
        <v>21.5793</v>
      </c>
      <c r="BV389">
        <v>19.9367</v>
      </c>
      <c r="BW389">
        <v>1187.41</v>
      </c>
      <c r="BX389">
        <v>21.2533</v>
      </c>
      <c r="BY389">
        <v>500.083</v>
      </c>
      <c r="BZ389">
        <v>100.522</v>
      </c>
      <c r="CA389">
        <v>0.100127</v>
      </c>
      <c r="CB389">
        <v>25.1609</v>
      </c>
      <c r="CC389">
        <v>24.998</v>
      </c>
      <c r="CD389">
        <v>999.9</v>
      </c>
      <c r="CE389">
        <v>0</v>
      </c>
      <c r="CF389">
        <v>0</v>
      </c>
      <c r="CG389">
        <v>9995</v>
      </c>
      <c r="CH389">
        <v>0</v>
      </c>
      <c r="CI389">
        <v>1.01075</v>
      </c>
      <c r="CJ389">
        <v>1200.04</v>
      </c>
      <c r="CK389">
        <v>0.967003</v>
      </c>
      <c r="CL389">
        <v>0.0329973</v>
      </c>
      <c r="CM389">
        <v>0</v>
      </c>
      <c r="CN389">
        <v>2.5027</v>
      </c>
      <c r="CO389">
        <v>0</v>
      </c>
      <c r="CP389">
        <v>10787.5</v>
      </c>
      <c r="CQ389">
        <v>11401.8</v>
      </c>
      <c r="CR389">
        <v>38</v>
      </c>
      <c r="CS389">
        <v>41.125</v>
      </c>
      <c r="CT389">
        <v>39.5</v>
      </c>
      <c r="CU389">
        <v>39.875</v>
      </c>
      <c r="CV389">
        <v>38.312</v>
      </c>
      <c r="CW389">
        <v>1160.44</v>
      </c>
      <c r="CX389">
        <v>39.6</v>
      </c>
      <c r="CY389">
        <v>0</v>
      </c>
      <c r="CZ389">
        <v>1604418971.9</v>
      </c>
      <c r="DA389">
        <v>0</v>
      </c>
      <c r="DB389">
        <v>2.663012</v>
      </c>
      <c r="DC389">
        <v>0.024930774999486</v>
      </c>
      <c r="DD389">
        <v>77.2692307152493</v>
      </c>
      <c r="DE389">
        <v>10777.492</v>
      </c>
      <c r="DF389">
        <v>15</v>
      </c>
      <c r="DG389">
        <v>1604417947.1</v>
      </c>
      <c r="DH389" t="s">
        <v>273</v>
      </c>
      <c r="DI389">
        <v>1604417940.1</v>
      </c>
      <c r="DJ389">
        <v>1604417947.1</v>
      </c>
      <c r="DK389">
        <v>1</v>
      </c>
      <c r="DL389">
        <v>-0.134</v>
      </c>
      <c r="DM389">
        <v>0.013</v>
      </c>
      <c r="DN389">
        <v>0.037</v>
      </c>
      <c r="DO389">
        <v>0.31</v>
      </c>
      <c r="DP389">
        <v>420</v>
      </c>
      <c r="DQ389">
        <v>20</v>
      </c>
      <c r="DR389">
        <v>0.08</v>
      </c>
      <c r="DS389">
        <v>0.06</v>
      </c>
      <c r="DT389">
        <v>0</v>
      </c>
      <c r="DU389">
        <v>0</v>
      </c>
      <c r="DV389" t="s">
        <v>274</v>
      </c>
      <c r="DW389">
        <v>100</v>
      </c>
      <c r="DX389">
        <v>100</v>
      </c>
      <c r="DY389">
        <v>0.15</v>
      </c>
      <c r="DZ389">
        <v>0.326</v>
      </c>
      <c r="EA389">
        <v>-0.278027610152098</v>
      </c>
      <c r="EB389">
        <v>0.00106189765250334</v>
      </c>
      <c r="EC389">
        <v>-8.23004791133579e-07</v>
      </c>
      <c r="ED389">
        <v>1.95222372915411e-10</v>
      </c>
      <c r="EE389">
        <v>0.0605696754882689</v>
      </c>
      <c r="EF389">
        <v>0.0242991256848972</v>
      </c>
      <c r="EG389">
        <v>-0.00102667963148939</v>
      </c>
      <c r="EH389">
        <v>2.21636158600722e-05</v>
      </c>
      <c r="EI389">
        <v>2</v>
      </c>
      <c r="EJ389">
        <v>2037</v>
      </c>
      <c r="EK389">
        <v>1</v>
      </c>
      <c r="EL389">
        <v>24</v>
      </c>
      <c r="EM389">
        <v>17.2</v>
      </c>
      <c r="EN389">
        <v>17.1</v>
      </c>
      <c r="EO389">
        <v>2</v>
      </c>
      <c r="EP389">
        <v>511.534</v>
      </c>
      <c r="EQ389">
        <v>528.85</v>
      </c>
      <c r="ER389">
        <v>22.7026</v>
      </c>
      <c r="ES389">
        <v>25.3749</v>
      </c>
      <c r="ET389">
        <v>30.0003</v>
      </c>
      <c r="EU389">
        <v>25.259</v>
      </c>
      <c r="EV389">
        <v>25.2308</v>
      </c>
      <c r="EW389">
        <v>50.7684</v>
      </c>
      <c r="EX389">
        <v>26.5734</v>
      </c>
      <c r="EY389">
        <v>100</v>
      </c>
      <c r="EZ389">
        <v>22.6991</v>
      </c>
      <c r="FA389">
        <v>1254.14</v>
      </c>
      <c r="FB389">
        <v>20</v>
      </c>
      <c r="FC389">
        <v>102.33</v>
      </c>
      <c r="FD389">
        <v>102.101</v>
      </c>
    </row>
    <row r="390" spans="1:160">
      <c r="A390">
        <v>374</v>
      </c>
      <c r="B390">
        <v>1604418974.1</v>
      </c>
      <c r="C390">
        <v>745</v>
      </c>
      <c r="D390" t="s">
        <v>1019</v>
      </c>
      <c r="E390" t="s">
        <v>1020</v>
      </c>
      <c r="F390">
        <v>1604418974.1</v>
      </c>
      <c r="G390">
        <f>BY390*AE390*(BU390-BV390)/(100*BN390*(1000-AE390*BU390))</f>
        <v>0</v>
      </c>
      <c r="H390">
        <f>BY390*AE390*(BT390-BS390*(1000-AE390*BV390)/(1000-AE390*BU390))/(100*BN390)</f>
        <v>0</v>
      </c>
      <c r="I390">
        <f>BS390 - IF(AE390&gt;1, H390*BN390*100.0/(AG390*CG390), 0)</f>
        <v>0</v>
      </c>
      <c r="J390">
        <f>((P390-G390/2)*I390-H390)/(P390+G390/2)</f>
        <v>0</v>
      </c>
      <c r="K390">
        <f>J390*(BZ390+CA390)/1000.0</f>
        <v>0</v>
      </c>
      <c r="L390">
        <f>(BS390 - IF(AE390&gt;1, H390*BN390*100.0/(AG390*CG390), 0))*(BZ390+CA390)/1000.0</f>
        <v>0</v>
      </c>
      <c r="M390">
        <f>2.0/((1/O390-1/N390)+SIGN(O390)*SQRT((1/O390-1/N390)*(1/O390-1/N390) + 4*BO390/((BO390+1)*(BO390+1))*(2*1/O390*1/N390-1/N390*1/N390)))</f>
        <v>0</v>
      </c>
      <c r="N390">
        <f>IF(LEFT(BP390,1)&lt;&gt;"0",IF(LEFT(BP390,1)="1",3.0,BQ390),$D$5+$E$5*(CG390*BZ390/($K$5*1000))+$F$5*(CG390*BZ390/($K$5*1000))*MAX(MIN(BN390,$J$5),$I$5)*MAX(MIN(BN390,$J$5),$I$5)+$G$5*MAX(MIN(BN390,$J$5),$I$5)*(CG390*BZ390/($K$5*1000))+$H$5*(CG390*BZ390/($K$5*1000))*(CG390*BZ390/($K$5*1000)))</f>
        <v>0</v>
      </c>
      <c r="O390">
        <f>G390*(1000-(1000*0.61365*exp(17.502*S390/(240.97+S390))/(BZ390+CA390)+BU390)/2)/(1000*0.61365*exp(17.502*S390/(240.97+S390))/(BZ390+CA390)-BU390)</f>
        <v>0</v>
      </c>
      <c r="P390">
        <f>1/((BO390+1)/(M390/1.6)+1/(N390/1.37)) + BO390/((BO390+1)/(M390/1.6) + BO390/(N390/1.37))</f>
        <v>0</v>
      </c>
      <c r="Q390">
        <f>(BK390*BM390)</f>
        <v>0</v>
      </c>
      <c r="R390">
        <f>(CB390+(Q390+2*0.95*5.67E-8*(((CB390+$B$7)+273)^4-(CB390+273)^4)-44100*G390)/(1.84*29.3*N390+8*0.95*5.67E-8*(CB390+273)^3))</f>
        <v>0</v>
      </c>
      <c r="S390">
        <f>($C$7*CC390+$D$7*CD390+$E$7*R390)</f>
        <v>0</v>
      </c>
      <c r="T390">
        <f>0.61365*exp(17.502*S390/(240.97+S390))</f>
        <v>0</v>
      </c>
      <c r="U390">
        <f>(V390/W390*100)</f>
        <v>0</v>
      </c>
      <c r="V390">
        <f>BU390*(BZ390+CA390)/1000</f>
        <v>0</v>
      </c>
      <c r="W390">
        <f>0.61365*exp(17.502*CB390/(240.97+CB390))</f>
        <v>0</v>
      </c>
      <c r="X390">
        <f>(T390-BU390*(BZ390+CA390)/1000)</f>
        <v>0</v>
      </c>
      <c r="Y390">
        <f>(-G390*44100)</f>
        <v>0</v>
      </c>
      <c r="Z390">
        <f>2*29.3*N390*0.92*(CB390-S390)</f>
        <v>0</v>
      </c>
      <c r="AA390">
        <f>2*0.95*5.67E-8*(((CB390+$B$7)+273)^4-(S390+273)^4)</f>
        <v>0</v>
      </c>
      <c r="AB390">
        <f>Q390+AA390+Y390+Z390</f>
        <v>0</v>
      </c>
      <c r="AC390">
        <v>0</v>
      </c>
      <c r="AD390">
        <v>0</v>
      </c>
      <c r="AE390">
        <f>IF(AC390*$H$13&gt;=AG390,1.0,(AG390/(AG390-AC390*$H$13)))</f>
        <v>0</v>
      </c>
      <c r="AF390">
        <f>(AE390-1)*100</f>
        <v>0</v>
      </c>
      <c r="AG390">
        <f>MAX(0,($B$13+$C$13*CG390)/(1+$D$13*CG390)*BZ390/(CB390+273)*$E$13)</f>
        <v>0</v>
      </c>
      <c r="AH390" t="s">
        <v>271</v>
      </c>
      <c r="AI390" t="s">
        <v>271</v>
      </c>
      <c r="AJ390">
        <v>0</v>
      </c>
      <c r="AK390">
        <v>0</v>
      </c>
      <c r="AL390">
        <f>AK390-AJ390</f>
        <v>0</v>
      </c>
      <c r="AM390">
        <f>AL390/AK390</f>
        <v>0</v>
      </c>
      <c r="AN390">
        <v>0</v>
      </c>
      <c r="AO390" t="s">
        <v>271</v>
      </c>
      <c r="AP390" t="s">
        <v>271</v>
      </c>
      <c r="AQ390">
        <v>0</v>
      </c>
      <c r="AR390">
        <v>0</v>
      </c>
      <c r="AS390">
        <f>1-AQ390/AR390</f>
        <v>0</v>
      </c>
      <c r="AT390">
        <v>0.5</v>
      </c>
      <c r="AU390">
        <f>BK390</f>
        <v>0</v>
      </c>
      <c r="AV390">
        <f>H390</f>
        <v>0</v>
      </c>
      <c r="AW390">
        <f>AS390*AT390*AU390</f>
        <v>0</v>
      </c>
      <c r="AX390">
        <f>BC390/AR390</f>
        <v>0</v>
      </c>
      <c r="AY390">
        <f>(AV390-AN390)/AU390</f>
        <v>0</v>
      </c>
      <c r="AZ390">
        <f>(AK390-AR390)/AR390</f>
        <v>0</v>
      </c>
      <c r="BA390" t="s">
        <v>271</v>
      </c>
      <c r="BB390">
        <v>0</v>
      </c>
      <c r="BC390">
        <f>AR390-BB390</f>
        <v>0</v>
      </c>
      <c r="BD390">
        <f>(AR390-AQ390)/(AR390-BB390)</f>
        <v>0</v>
      </c>
      <c r="BE390">
        <f>(AK390-AR390)/(AK390-BB390)</f>
        <v>0</v>
      </c>
      <c r="BF390">
        <f>(AR390-AQ390)/(AR390-AJ390)</f>
        <v>0</v>
      </c>
      <c r="BG390">
        <f>(AK390-AR390)/(AK390-AJ390)</f>
        <v>0</v>
      </c>
      <c r="BH390">
        <f>(BD390*BB390/AQ390)</f>
        <v>0</v>
      </c>
      <c r="BI390">
        <f>(1-BH390)</f>
        <v>0</v>
      </c>
      <c r="BJ390">
        <f>$B$11*CH390+$C$11*CI390+$F$11*CJ390*(1-CM390)</f>
        <v>0</v>
      </c>
      <c r="BK390">
        <f>BJ390*BL390</f>
        <v>0</v>
      </c>
      <c r="BL390">
        <f>($B$11*$D$9+$C$11*$D$9+$F$11*((CW390+CO390)/MAX(CW390+CO390+CX390, 0.1)*$I$9+CX390/MAX(CW390+CO390+CX390, 0.1)*$J$9))/($B$11+$C$11+$F$11)</f>
        <v>0</v>
      </c>
      <c r="BM390">
        <f>($B$11*$K$9+$C$11*$K$9+$F$11*((CW390+CO390)/MAX(CW390+CO390+CX390, 0.1)*$P$9+CX390/MAX(CW390+CO390+CX390, 0.1)*$Q$9))/($B$11+$C$11+$F$11)</f>
        <v>0</v>
      </c>
      <c r="BN390">
        <v>6</v>
      </c>
      <c r="BO390">
        <v>0.5</v>
      </c>
      <c r="BP390" t="s">
        <v>272</v>
      </c>
      <c r="BQ390">
        <v>2</v>
      </c>
      <c r="BR390">
        <v>1604418974.1</v>
      </c>
      <c r="BS390">
        <v>1190.89</v>
      </c>
      <c r="BT390">
        <v>1249.26</v>
      </c>
      <c r="BU390">
        <v>21.5771</v>
      </c>
      <c r="BV390">
        <v>19.936</v>
      </c>
      <c r="BW390">
        <v>1190.74</v>
      </c>
      <c r="BX390">
        <v>21.251</v>
      </c>
      <c r="BY390">
        <v>499.986</v>
      </c>
      <c r="BZ390">
        <v>100.523</v>
      </c>
      <c r="CA390">
        <v>0.0996936</v>
      </c>
      <c r="CB390">
        <v>25.1626</v>
      </c>
      <c r="CC390">
        <v>24.9941</v>
      </c>
      <c r="CD390">
        <v>999.9</v>
      </c>
      <c r="CE390">
        <v>0</v>
      </c>
      <c r="CF390">
        <v>0</v>
      </c>
      <c r="CG390">
        <v>10025</v>
      </c>
      <c r="CH390">
        <v>0</v>
      </c>
      <c r="CI390">
        <v>1.03035</v>
      </c>
      <c r="CJ390">
        <v>1200.05</v>
      </c>
      <c r="CK390">
        <v>0.967003</v>
      </c>
      <c r="CL390">
        <v>0.0329973</v>
      </c>
      <c r="CM390">
        <v>0</v>
      </c>
      <c r="CN390">
        <v>2.846</v>
      </c>
      <c r="CO390">
        <v>0</v>
      </c>
      <c r="CP390">
        <v>10788.6</v>
      </c>
      <c r="CQ390">
        <v>11401.8</v>
      </c>
      <c r="CR390">
        <v>38.062</v>
      </c>
      <c r="CS390">
        <v>41.125</v>
      </c>
      <c r="CT390">
        <v>39.5</v>
      </c>
      <c r="CU390">
        <v>39.875</v>
      </c>
      <c r="CV390">
        <v>38.312</v>
      </c>
      <c r="CW390">
        <v>1160.45</v>
      </c>
      <c r="CX390">
        <v>39.6</v>
      </c>
      <c r="CY390">
        <v>0</v>
      </c>
      <c r="CZ390">
        <v>1604418974.3</v>
      </c>
      <c r="DA390">
        <v>0</v>
      </c>
      <c r="DB390">
        <v>2.65292</v>
      </c>
      <c r="DC390">
        <v>-0.0688846070824102</v>
      </c>
      <c r="DD390">
        <v>74.5846155410541</v>
      </c>
      <c r="DE390">
        <v>10780.66</v>
      </c>
      <c r="DF390">
        <v>15</v>
      </c>
      <c r="DG390">
        <v>1604417947.1</v>
      </c>
      <c r="DH390" t="s">
        <v>273</v>
      </c>
      <c r="DI390">
        <v>1604417940.1</v>
      </c>
      <c r="DJ390">
        <v>1604417947.1</v>
      </c>
      <c r="DK390">
        <v>1</v>
      </c>
      <c r="DL390">
        <v>-0.134</v>
      </c>
      <c r="DM390">
        <v>0.013</v>
      </c>
      <c r="DN390">
        <v>0.037</v>
      </c>
      <c r="DO390">
        <v>0.31</v>
      </c>
      <c r="DP390">
        <v>420</v>
      </c>
      <c r="DQ390">
        <v>20</v>
      </c>
      <c r="DR390">
        <v>0.08</v>
      </c>
      <c r="DS390">
        <v>0.06</v>
      </c>
      <c r="DT390">
        <v>0</v>
      </c>
      <c r="DU390">
        <v>0</v>
      </c>
      <c r="DV390" t="s">
        <v>274</v>
      </c>
      <c r="DW390">
        <v>100</v>
      </c>
      <c r="DX390">
        <v>100</v>
      </c>
      <c r="DY390">
        <v>0.15</v>
      </c>
      <c r="DZ390">
        <v>0.3261</v>
      </c>
      <c r="EA390">
        <v>-0.278027610152098</v>
      </c>
      <c r="EB390">
        <v>0.00106189765250334</v>
      </c>
      <c r="EC390">
        <v>-8.23004791133579e-07</v>
      </c>
      <c r="ED390">
        <v>1.95222372915411e-10</v>
      </c>
      <c r="EE390">
        <v>0.0605696754882689</v>
      </c>
      <c r="EF390">
        <v>0.0242991256848972</v>
      </c>
      <c r="EG390">
        <v>-0.00102667963148939</v>
      </c>
      <c r="EH390">
        <v>2.21636158600722e-05</v>
      </c>
      <c r="EI390">
        <v>2</v>
      </c>
      <c r="EJ390">
        <v>2037</v>
      </c>
      <c r="EK390">
        <v>1</v>
      </c>
      <c r="EL390">
        <v>24</v>
      </c>
      <c r="EM390">
        <v>17.2</v>
      </c>
      <c r="EN390">
        <v>17.1</v>
      </c>
      <c r="EO390">
        <v>2</v>
      </c>
      <c r="EP390">
        <v>511.338</v>
      </c>
      <c r="EQ390">
        <v>529.047</v>
      </c>
      <c r="ER390">
        <v>22.6989</v>
      </c>
      <c r="ES390">
        <v>25.3759</v>
      </c>
      <c r="ET390">
        <v>30.0004</v>
      </c>
      <c r="EU390">
        <v>25.2594</v>
      </c>
      <c r="EV390">
        <v>25.2313</v>
      </c>
      <c r="EW390">
        <v>50.8992</v>
      </c>
      <c r="EX390">
        <v>26.2972</v>
      </c>
      <c r="EY390">
        <v>100</v>
      </c>
      <c r="EZ390">
        <v>22.695</v>
      </c>
      <c r="FA390">
        <v>1259.21</v>
      </c>
      <c r="FB390">
        <v>20</v>
      </c>
      <c r="FC390">
        <v>102.33</v>
      </c>
      <c r="FD390">
        <v>102.102</v>
      </c>
    </row>
    <row r="391" spans="1:160">
      <c r="A391">
        <v>375</v>
      </c>
      <c r="B391">
        <v>1604418976.1</v>
      </c>
      <c r="C391">
        <v>747</v>
      </c>
      <c r="D391" t="s">
        <v>1021</v>
      </c>
      <c r="E391" t="s">
        <v>1022</v>
      </c>
      <c r="F391">
        <v>1604418976.1</v>
      </c>
      <c r="G391">
        <f>BY391*AE391*(BU391-BV391)/(100*BN391*(1000-AE391*BU391))</f>
        <v>0</v>
      </c>
      <c r="H391">
        <f>BY391*AE391*(BT391-BS391*(1000-AE391*BV391)/(1000-AE391*BU391))/(100*BN391)</f>
        <v>0</v>
      </c>
      <c r="I391">
        <f>BS391 - IF(AE391&gt;1, H391*BN391*100.0/(AG391*CG391), 0)</f>
        <v>0</v>
      </c>
      <c r="J391">
        <f>((P391-G391/2)*I391-H391)/(P391+G391/2)</f>
        <v>0</v>
      </c>
      <c r="K391">
        <f>J391*(BZ391+CA391)/1000.0</f>
        <v>0</v>
      </c>
      <c r="L391">
        <f>(BS391 - IF(AE391&gt;1, H391*BN391*100.0/(AG391*CG391), 0))*(BZ391+CA391)/1000.0</f>
        <v>0</v>
      </c>
      <c r="M391">
        <f>2.0/((1/O391-1/N391)+SIGN(O391)*SQRT((1/O391-1/N391)*(1/O391-1/N391) + 4*BO391/((BO391+1)*(BO391+1))*(2*1/O391*1/N391-1/N391*1/N391)))</f>
        <v>0</v>
      </c>
      <c r="N391">
        <f>IF(LEFT(BP391,1)&lt;&gt;"0",IF(LEFT(BP391,1)="1",3.0,BQ391),$D$5+$E$5*(CG391*BZ391/($K$5*1000))+$F$5*(CG391*BZ391/($K$5*1000))*MAX(MIN(BN391,$J$5),$I$5)*MAX(MIN(BN391,$J$5),$I$5)+$G$5*MAX(MIN(BN391,$J$5),$I$5)*(CG391*BZ391/($K$5*1000))+$H$5*(CG391*BZ391/($K$5*1000))*(CG391*BZ391/($K$5*1000)))</f>
        <v>0</v>
      </c>
      <c r="O391">
        <f>G391*(1000-(1000*0.61365*exp(17.502*S391/(240.97+S391))/(BZ391+CA391)+BU391)/2)/(1000*0.61365*exp(17.502*S391/(240.97+S391))/(BZ391+CA391)-BU391)</f>
        <v>0</v>
      </c>
      <c r="P391">
        <f>1/((BO391+1)/(M391/1.6)+1/(N391/1.37)) + BO391/((BO391+1)/(M391/1.6) + BO391/(N391/1.37))</f>
        <v>0</v>
      </c>
      <c r="Q391">
        <f>(BK391*BM391)</f>
        <v>0</v>
      </c>
      <c r="R391">
        <f>(CB391+(Q391+2*0.95*5.67E-8*(((CB391+$B$7)+273)^4-(CB391+273)^4)-44100*G391)/(1.84*29.3*N391+8*0.95*5.67E-8*(CB391+273)^3))</f>
        <v>0</v>
      </c>
      <c r="S391">
        <f>($C$7*CC391+$D$7*CD391+$E$7*R391)</f>
        <v>0</v>
      </c>
      <c r="T391">
        <f>0.61365*exp(17.502*S391/(240.97+S391))</f>
        <v>0</v>
      </c>
      <c r="U391">
        <f>(V391/W391*100)</f>
        <v>0</v>
      </c>
      <c r="V391">
        <f>BU391*(BZ391+CA391)/1000</f>
        <v>0</v>
      </c>
      <c r="W391">
        <f>0.61365*exp(17.502*CB391/(240.97+CB391))</f>
        <v>0</v>
      </c>
      <c r="X391">
        <f>(T391-BU391*(BZ391+CA391)/1000)</f>
        <v>0</v>
      </c>
      <c r="Y391">
        <f>(-G391*44100)</f>
        <v>0</v>
      </c>
      <c r="Z391">
        <f>2*29.3*N391*0.92*(CB391-S391)</f>
        <v>0</v>
      </c>
      <c r="AA391">
        <f>2*0.95*5.67E-8*(((CB391+$B$7)+273)^4-(S391+273)^4)</f>
        <v>0</v>
      </c>
      <c r="AB391">
        <f>Q391+AA391+Y391+Z391</f>
        <v>0</v>
      </c>
      <c r="AC391">
        <v>0</v>
      </c>
      <c r="AD391">
        <v>0</v>
      </c>
      <c r="AE391">
        <f>IF(AC391*$H$13&gt;=AG391,1.0,(AG391/(AG391-AC391*$H$13)))</f>
        <v>0</v>
      </c>
      <c r="AF391">
        <f>(AE391-1)*100</f>
        <v>0</v>
      </c>
      <c r="AG391">
        <f>MAX(0,($B$13+$C$13*CG391)/(1+$D$13*CG391)*BZ391/(CB391+273)*$E$13)</f>
        <v>0</v>
      </c>
      <c r="AH391" t="s">
        <v>271</v>
      </c>
      <c r="AI391" t="s">
        <v>271</v>
      </c>
      <c r="AJ391">
        <v>0</v>
      </c>
      <c r="AK391">
        <v>0</v>
      </c>
      <c r="AL391">
        <f>AK391-AJ391</f>
        <v>0</v>
      </c>
      <c r="AM391">
        <f>AL391/AK391</f>
        <v>0</v>
      </c>
      <c r="AN391">
        <v>0</v>
      </c>
      <c r="AO391" t="s">
        <v>271</v>
      </c>
      <c r="AP391" t="s">
        <v>271</v>
      </c>
      <c r="AQ391">
        <v>0</v>
      </c>
      <c r="AR391">
        <v>0</v>
      </c>
      <c r="AS391">
        <f>1-AQ391/AR391</f>
        <v>0</v>
      </c>
      <c r="AT391">
        <v>0.5</v>
      </c>
      <c r="AU391">
        <f>BK391</f>
        <v>0</v>
      </c>
      <c r="AV391">
        <f>H391</f>
        <v>0</v>
      </c>
      <c r="AW391">
        <f>AS391*AT391*AU391</f>
        <v>0</v>
      </c>
      <c r="AX391">
        <f>BC391/AR391</f>
        <v>0</v>
      </c>
      <c r="AY391">
        <f>(AV391-AN391)/AU391</f>
        <v>0</v>
      </c>
      <c r="AZ391">
        <f>(AK391-AR391)/AR391</f>
        <v>0</v>
      </c>
      <c r="BA391" t="s">
        <v>271</v>
      </c>
      <c r="BB391">
        <v>0</v>
      </c>
      <c r="BC391">
        <f>AR391-BB391</f>
        <v>0</v>
      </c>
      <c r="BD391">
        <f>(AR391-AQ391)/(AR391-BB391)</f>
        <v>0</v>
      </c>
      <c r="BE391">
        <f>(AK391-AR391)/(AK391-BB391)</f>
        <v>0</v>
      </c>
      <c r="BF391">
        <f>(AR391-AQ391)/(AR391-AJ391)</f>
        <v>0</v>
      </c>
      <c r="BG391">
        <f>(AK391-AR391)/(AK391-AJ391)</f>
        <v>0</v>
      </c>
      <c r="BH391">
        <f>(BD391*BB391/AQ391)</f>
        <v>0</v>
      </c>
      <c r="BI391">
        <f>(1-BH391)</f>
        <v>0</v>
      </c>
      <c r="BJ391">
        <f>$B$11*CH391+$C$11*CI391+$F$11*CJ391*(1-CM391)</f>
        <v>0</v>
      </c>
      <c r="BK391">
        <f>BJ391*BL391</f>
        <v>0</v>
      </c>
      <c r="BL391">
        <f>($B$11*$D$9+$C$11*$D$9+$F$11*((CW391+CO391)/MAX(CW391+CO391+CX391, 0.1)*$I$9+CX391/MAX(CW391+CO391+CX391, 0.1)*$J$9))/($B$11+$C$11+$F$11)</f>
        <v>0</v>
      </c>
      <c r="BM391">
        <f>($B$11*$K$9+$C$11*$K$9+$F$11*((CW391+CO391)/MAX(CW391+CO391+CX391, 0.1)*$P$9+CX391/MAX(CW391+CO391+CX391, 0.1)*$Q$9))/($B$11+$C$11+$F$11)</f>
        <v>0</v>
      </c>
      <c r="BN391">
        <v>6</v>
      </c>
      <c r="BO391">
        <v>0.5</v>
      </c>
      <c r="BP391" t="s">
        <v>272</v>
      </c>
      <c r="BQ391">
        <v>2</v>
      </c>
      <c r="BR391">
        <v>1604418976.1</v>
      </c>
      <c r="BS391">
        <v>1194.21</v>
      </c>
      <c r="BT391">
        <v>1252.44</v>
      </c>
      <c r="BU391">
        <v>21.5759</v>
      </c>
      <c r="BV391">
        <v>19.9431</v>
      </c>
      <c r="BW391">
        <v>1194.06</v>
      </c>
      <c r="BX391">
        <v>21.2499</v>
      </c>
      <c r="BY391">
        <v>499.995</v>
      </c>
      <c r="BZ391">
        <v>100.523</v>
      </c>
      <c r="CA391">
        <v>0.100111</v>
      </c>
      <c r="CB391">
        <v>25.1612</v>
      </c>
      <c r="CC391">
        <v>24.9987</v>
      </c>
      <c r="CD391">
        <v>999.9</v>
      </c>
      <c r="CE391">
        <v>0</v>
      </c>
      <c r="CF391">
        <v>0</v>
      </c>
      <c r="CG391">
        <v>9992.5</v>
      </c>
      <c r="CH391">
        <v>0</v>
      </c>
      <c r="CI391">
        <v>1.01915</v>
      </c>
      <c r="CJ391">
        <v>1200.06</v>
      </c>
      <c r="CK391">
        <v>0.967003</v>
      </c>
      <c r="CL391">
        <v>0.0329973</v>
      </c>
      <c r="CM391">
        <v>0</v>
      </c>
      <c r="CN391">
        <v>2.2232</v>
      </c>
      <c r="CO391">
        <v>0</v>
      </c>
      <c r="CP391">
        <v>10792.3</v>
      </c>
      <c r="CQ391">
        <v>11402</v>
      </c>
      <c r="CR391">
        <v>38</v>
      </c>
      <c r="CS391">
        <v>41.125</v>
      </c>
      <c r="CT391">
        <v>39.5</v>
      </c>
      <c r="CU391">
        <v>39.875</v>
      </c>
      <c r="CV391">
        <v>38.312</v>
      </c>
      <c r="CW391">
        <v>1160.46</v>
      </c>
      <c r="CX391">
        <v>39.6</v>
      </c>
      <c r="CY391">
        <v>0</v>
      </c>
      <c r="CZ391">
        <v>1604418976.1</v>
      </c>
      <c r="DA391">
        <v>0</v>
      </c>
      <c r="DB391">
        <v>2.64803846153846</v>
      </c>
      <c r="DC391">
        <v>-0.6919384493946</v>
      </c>
      <c r="DD391">
        <v>75.1589743891967</v>
      </c>
      <c r="DE391">
        <v>10782.5307692308</v>
      </c>
      <c r="DF391">
        <v>15</v>
      </c>
      <c r="DG391">
        <v>1604417947.1</v>
      </c>
      <c r="DH391" t="s">
        <v>273</v>
      </c>
      <c r="DI391">
        <v>1604417940.1</v>
      </c>
      <c r="DJ391">
        <v>1604417947.1</v>
      </c>
      <c r="DK391">
        <v>1</v>
      </c>
      <c r="DL391">
        <v>-0.134</v>
      </c>
      <c r="DM391">
        <v>0.013</v>
      </c>
      <c r="DN391">
        <v>0.037</v>
      </c>
      <c r="DO391">
        <v>0.31</v>
      </c>
      <c r="DP391">
        <v>420</v>
      </c>
      <c r="DQ391">
        <v>20</v>
      </c>
      <c r="DR391">
        <v>0.08</v>
      </c>
      <c r="DS391">
        <v>0.06</v>
      </c>
      <c r="DT391">
        <v>0</v>
      </c>
      <c r="DU391">
        <v>0</v>
      </c>
      <c r="DV391" t="s">
        <v>274</v>
      </c>
      <c r="DW391">
        <v>100</v>
      </c>
      <c r="DX391">
        <v>100</v>
      </c>
      <c r="DY391">
        <v>0.15</v>
      </c>
      <c r="DZ391">
        <v>0.326</v>
      </c>
      <c r="EA391">
        <v>-0.278027610152098</v>
      </c>
      <c r="EB391">
        <v>0.00106189765250334</v>
      </c>
      <c r="EC391">
        <v>-8.23004791133579e-07</v>
      </c>
      <c r="ED391">
        <v>1.95222372915411e-10</v>
      </c>
      <c r="EE391">
        <v>0.0605696754882689</v>
      </c>
      <c r="EF391">
        <v>0.0242991256848972</v>
      </c>
      <c r="EG391">
        <v>-0.00102667963148939</v>
      </c>
      <c r="EH391">
        <v>2.21636158600722e-05</v>
      </c>
      <c r="EI391">
        <v>2</v>
      </c>
      <c r="EJ391">
        <v>2037</v>
      </c>
      <c r="EK391">
        <v>1</v>
      </c>
      <c r="EL391">
        <v>24</v>
      </c>
      <c r="EM391">
        <v>17.3</v>
      </c>
      <c r="EN391">
        <v>17.1</v>
      </c>
      <c r="EO391">
        <v>2</v>
      </c>
      <c r="EP391">
        <v>511.372</v>
      </c>
      <c r="EQ391">
        <v>529.077</v>
      </c>
      <c r="ER391">
        <v>22.6966</v>
      </c>
      <c r="ES391">
        <v>25.3768</v>
      </c>
      <c r="ET391">
        <v>30.0003</v>
      </c>
      <c r="EU391">
        <v>25.2601</v>
      </c>
      <c r="EV391">
        <v>25.2323</v>
      </c>
      <c r="EW391">
        <v>51.025</v>
      </c>
      <c r="EX391">
        <v>26.2972</v>
      </c>
      <c r="EY391">
        <v>100</v>
      </c>
      <c r="EZ391">
        <v>22.695</v>
      </c>
      <c r="FA391">
        <v>1264.3</v>
      </c>
      <c r="FB391">
        <v>20</v>
      </c>
      <c r="FC391">
        <v>102.33</v>
      </c>
      <c r="FD391">
        <v>102.102</v>
      </c>
    </row>
    <row r="392" spans="1:160">
      <c r="A392">
        <v>376</v>
      </c>
      <c r="B392">
        <v>1604418978.1</v>
      </c>
      <c r="C392">
        <v>749</v>
      </c>
      <c r="D392" t="s">
        <v>1023</v>
      </c>
      <c r="E392" t="s">
        <v>1024</v>
      </c>
      <c r="F392">
        <v>1604418978.1</v>
      </c>
      <c r="G392">
        <f>BY392*AE392*(BU392-BV392)/(100*BN392*(1000-AE392*BU392))</f>
        <v>0</v>
      </c>
      <c r="H392">
        <f>BY392*AE392*(BT392-BS392*(1000-AE392*BV392)/(1000-AE392*BU392))/(100*BN392)</f>
        <v>0</v>
      </c>
      <c r="I392">
        <f>BS392 - IF(AE392&gt;1, H392*BN392*100.0/(AG392*CG392), 0)</f>
        <v>0</v>
      </c>
      <c r="J392">
        <f>((P392-G392/2)*I392-H392)/(P392+G392/2)</f>
        <v>0</v>
      </c>
      <c r="K392">
        <f>J392*(BZ392+CA392)/1000.0</f>
        <v>0</v>
      </c>
      <c r="L392">
        <f>(BS392 - IF(AE392&gt;1, H392*BN392*100.0/(AG392*CG392), 0))*(BZ392+CA392)/1000.0</f>
        <v>0</v>
      </c>
      <c r="M392">
        <f>2.0/((1/O392-1/N392)+SIGN(O392)*SQRT((1/O392-1/N392)*(1/O392-1/N392) + 4*BO392/((BO392+1)*(BO392+1))*(2*1/O392*1/N392-1/N392*1/N392)))</f>
        <v>0</v>
      </c>
      <c r="N392">
        <f>IF(LEFT(BP392,1)&lt;&gt;"0",IF(LEFT(BP392,1)="1",3.0,BQ392),$D$5+$E$5*(CG392*BZ392/($K$5*1000))+$F$5*(CG392*BZ392/($K$5*1000))*MAX(MIN(BN392,$J$5),$I$5)*MAX(MIN(BN392,$J$5),$I$5)+$G$5*MAX(MIN(BN392,$J$5),$I$5)*(CG392*BZ392/($K$5*1000))+$H$5*(CG392*BZ392/($K$5*1000))*(CG392*BZ392/($K$5*1000)))</f>
        <v>0</v>
      </c>
      <c r="O392">
        <f>G392*(1000-(1000*0.61365*exp(17.502*S392/(240.97+S392))/(BZ392+CA392)+BU392)/2)/(1000*0.61365*exp(17.502*S392/(240.97+S392))/(BZ392+CA392)-BU392)</f>
        <v>0</v>
      </c>
      <c r="P392">
        <f>1/((BO392+1)/(M392/1.6)+1/(N392/1.37)) + BO392/((BO392+1)/(M392/1.6) + BO392/(N392/1.37))</f>
        <v>0</v>
      </c>
      <c r="Q392">
        <f>(BK392*BM392)</f>
        <v>0</v>
      </c>
      <c r="R392">
        <f>(CB392+(Q392+2*0.95*5.67E-8*(((CB392+$B$7)+273)^4-(CB392+273)^4)-44100*G392)/(1.84*29.3*N392+8*0.95*5.67E-8*(CB392+273)^3))</f>
        <v>0</v>
      </c>
      <c r="S392">
        <f>($C$7*CC392+$D$7*CD392+$E$7*R392)</f>
        <v>0</v>
      </c>
      <c r="T392">
        <f>0.61365*exp(17.502*S392/(240.97+S392))</f>
        <v>0</v>
      </c>
      <c r="U392">
        <f>(V392/W392*100)</f>
        <v>0</v>
      </c>
      <c r="V392">
        <f>BU392*(BZ392+CA392)/1000</f>
        <v>0</v>
      </c>
      <c r="W392">
        <f>0.61365*exp(17.502*CB392/(240.97+CB392))</f>
        <v>0</v>
      </c>
      <c r="X392">
        <f>(T392-BU392*(BZ392+CA392)/1000)</f>
        <v>0</v>
      </c>
      <c r="Y392">
        <f>(-G392*44100)</f>
        <v>0</v>
      </c>
      <c r="Z392">
        <f>2*29.3*N392*0.92*(CB392-S392)</f>
        <v>0</v>
      </c>
      <c r="AA392">
        <f>2*0.95*5.67E-8*(((CB392+$B$7)+273)^4-(S392+273)^4)</f>
        <v>0</v>
      </c>
      <c r="AB392">
        <f>Q392+AA392+Y392+Z392</f>
        <v>0</v>
      </c>
      <c r="AC392">
        <v>0</v>
      </c>
      <c r="AD392">
        <v>0</v>
      </c>
      <c r="AE392">
        <f>IF(AC392*$H$13&gt;=AG392,1.0,(AG392/(AG392-AC392*$H$13)))</f>
        <v>0</v>
      </c>
      <c r="AF392">
        <f>(AE392-1)*100</f>
        <v>0</v>
      </c>
      <c r="AG392">
        <f>MAX(0,($B$13+$C$13*CG392)/(1+$D$13*CG392)*BZ392/(CB392+273)*$E$13)</f>
        <v>0</v>
      </c>
      <c r="AH392" t="s">
        <v>271</v>
      </c>
      <c r="AI392" t="s">
        <v>271</v>
      </c>
      <c r="AJ392">
        <v>0</v>
      </c>
      <c r="AK392">
        <v>0</v>
      </c>
      <c r="AL392">
        <f>AK392-AJ392</f>
        <v>0</v>
      </c>
      <c r="AM392">
        <f>AL392/AK392</f>
        <v>0</v>
      </c>
      <c r="AN392">
        <v>0</v>
      </c>
      <c r="AO392" t="s">
        <v>271</v>
      </c>
      <c r="AP392" t="s">
        <v>271</v>
      </c>
      <c r="AQ392">
        <v>0</v>
      </c>
      <c r="AR392">
        <v>0</v>
      </c>
      <c r="AS392">
        <f>1-AQ392/AR392</f>
        <v>0</v>
      </c>
      <c r="AT392">
        <v>0.5</v>
      </c>
      <c r="AU392">
        <f>BK392</f>
        <v>0</v>
      </c>
      <c r="AV392">
        <f>H392</f>
        <v>0</v>
      </c>
      <c r="AW392">
        <f>AS392*AT392*AU392</f>
        <v>0</v>
      </c>
      <c r="AX392">
        <f>BC392/AR392</f>
        <v>0</v>
      </c>
      <c r="AY392">
        <f>(AV392-AN392)/AU392</f>
        <v>0</v>
      </c>
      <c r="AZ392">
        <f>(AK392-AR392)/AR392</f>
        <v>0</v>
      </c>
      <c r="BA392" t="s">
        <v>271</v>
      </c>
      <c r="BB392">
        <v>0</v>
      </c>
      <c r="BC392">
        <f>AR392-BB392</f>
        <v>0</v>
      </c>
      <c r="BD392">
        <f>(AR392-AQ392)/(AR392-BB392)</f>
        <v>0</v>
      </c>
      <c r="BE392">
        <f>(AK392-AR392)/(AK392-BB392)</f>
        <v>0</v>
      </c>
      <c r="BF392">
        <f>(AR392-AQ392)/(AR392-AJ392)</f>
        <v>0</v>
      </c>
      <c r="BG392">
        <f>(AK392-AR392)/(AK392-AJ392)</f>
        <v>0</v>
      </c>
      <c r="BH392">
        <f>(BD392*BB392/AQ392)</f>
        <v>0</v>
      </c>
      <c r="BI392">
        <f>(1-BH392)</f>
        <v>0</v>
      </c>
      <c r="BJ392">
        <f>$B$11*CH392+$C$11*CI392+$F$11*CJ392*(1-CM392)</f>
        <v>0</v>
      </c>
      <c r="BK392">
        <f>BJ392*BL392</f>
        <v>0</v>
      </c>
      <c r="BL392">
        <f>($B$11*$D$9+$C$11*$D$9+$F$11*((CW392+CO392)/MAX(CW392+CO392+CX392, 0.1)*$I$9+CX392/MAX(CW392+CO392+CX392, 0.1)*$J$9))/($B$11+$C$11+$F$11)</f>
        <v>0</v>
      </c>
      <c r="BM392">
        <f>($B$11*$K$9+$C$11*$K$9+$F$11*((CW392+CO392)/MAX(CW392+CO392+CX392, 0.1)*$P$9+CX392/MAX(CW392+CO392+CX392, 0.1)*$Q$9))/($B$11+$C$11+$F$11)</f>
        <v>0</v>
      </c>
      <c r="BN392">
        <v>6</v>
      </c>
      <c r="BO392">
        <v>0.5</v>
      </c>
      <c r="BP392" t="s">
        <v>272</v>
      </c>
      <c r="BQ392">
        <v>2</v>
      </c>
      <c r="BR392">
        <v>1604418978.1</v>
      </c>
      <c r="BS392">
        <v>1197.5</v>
      </c>
      <c r="BT392">
        <v>1255.69</v>
      </c>
      <c r="BU392">
        <v>21.5757</v>
      </c>
      <c r="BV392">
        <v>19.9732</v>
      </c>
      <c r="BW392">
        <v>1197.35</v>
      </c>
      <c r="BX392">
        <v>21.2497</v>
      </c>
      <c r="BY392">
        <v>500.111</v>
      </c>
      <c r="BZ392">
        <v>100.523</v>
      </c>
      <c r="CA392">
        <v>0.100504</v>
      </c>
      <c r="CB392">
        <v>25.1593</v>
      </c>
      <c r="CC392">
        <v>25.0054</v>
      </c>
      <c r="CD392">
        <v>999.9</v>
      </c>
      <c r="CE392">
        <v>0</v>
      </c>
      <c r="CF392">
        <v>0</v>
      </c>
      <c r="CG392">
        <v>9961.25</v>
      </c>
      <c r="CH392">
        <v>0</v>
      </c>
      <c r="CI392">
        <v>0.999552</v>
      </c>
      <c r="CJ392">
        <v>1200.06</v>
      </c>
      <c r="CK392">
        <v>0.967003</v>
      </c>
      <c r="CL392">
        <v>0.0329973</v>
      </c>
      <c r="CM392">
        <v>0</v>
      </c>
      <c r="CN392">
        <v>2.5498</v>
      </c>
      <c r="CO392">
        <v>0</v>
      </c>
      <c r="CP392">
        <v>10794.9</v>
      </c>
      <c r="CQ392">
        <v>11402</v>
      </c>
      <c r="CR392">
        <v>38.062</v>
      </c>
      <c r="CS392">
        <v>41.125</v>
      </c>
      <c r="CT392">
        <v>39.5</v>
      </c>
      <c r="CU392">
        <v>39.875</v>
      </c>
      <c r="CV392">
        <v>38.312</v>
      </c>
      <c r="CW392">
        <v>1160.46</v>
      </c>
      <c r="CX392">
        <v>39.6</v>
      </c>
      <c r="CY392">
        <v>0</v>
      </c>
      <c r="CZ392">
        <v>1604418977.9</v>
      </c>
      <c r="DA392">
        <v>0</v>
      </c>
      <c r="DB392">
        <v>2.615344</v>
      </c>
      <c r="DC392">
        <v>-0.78919229647014</v>
      </c>
      <c r="DD392">
        <v>71.2923075881338</v>
      </c>
      <c r="DE392">
        <v>10785.168</v>
      </c>
      <c r="DF392">
        <v>15</v>
      </c>
      <c r="DG392">
        <v>1604417947.1</v>
      </c>
      <c r="DH392" t="s">
        <v>273</v>
      </c>
      <c r="DI392">
        <v>1604417940.1</v>
      </c>
      <c r="DJ392">
        <v>1604417947.1</v>
      </c>
      <c r="DK392">
        <v>1</v>
      </c>
      <c r="DL392">
        <v>-0.134</v>
      </c>
      <c r="DM392">
        <v>0.013</v>
      </c>
      <c r="DN392">
        <v>0.037</v>
      </c>
      <c r="DO392">
        <v>0.31</v>
      </c>
      <c r="DP392">
        <v>420</v>
      </c>
      <c r="DQ392">
        <v>20</v>
      </c>
      <c r="DR392">
        <v>0.08</v>
      </c>
      <c r="DS392">
        <v>0.06</v>
      </c>
      <c r="DT392">
        <v>0</v>
      </c>
      <c r="DU392">
        <v>0</v>
      </c>
      <c r="DV392" t="s">
        <v>274</v>
      </c>
      <c r="DW392">
        <v>100</v>
      </c>
      <c r="DX392">
        <v>100</v>
      </c>
      <c r="DY392">
        <v>0.15</v>
      </c>
      <c r="DZ392">
        <v>0.326</v>
      </c>
      <c r="EA392">
        <v>-0.278027610152098</v>
      </c>
      <c r="EB392">
        <v>0.00106189765250334</v>
      </c>
      <c r="EC392">
        <v>-8.23004791133579e-07</v>
      </c>
      <c r="ED392">
        <v>1.95222372915411e-10</v>
      </c>
      <c r="EE392">
        <v>0.0605696754882689</v>
      </c>
      <c r="EF392">
        <v>0.0242991256848972</v>
      </c>
      <c r="EG392">
        <v>-0.00102667963148939</v>
      </c>
      <c r="EH392">
        <v>2.21636158600722e-05</v>
      </c>
      <c r="EI392">
        <v>2</v>
      </c>
      <c r="EJ392">
        <v>2037</v>
      </c>
      <c r="EK392">
        <v>1</v>
      </c>
      <c r="EL392">
        <v>24</v>
      </c>
      <c r="EM392">
        <v>17.3</v>
      </c>
      <c r="EN392">
        <v>17.2</v>
      </c>
      <c r="EO392">
        <v>2</v>
      </c>
      <c r="EP392">
        <v>511.595</v>
      </c>
      <c r="EQ392">
        <v>528.934</v>
      </c>
      <c r="ER392">
        <v>22.6946</v>
      </c>
      <c r="ES392">
        <v>25.3775</v>
      </c>
      <c r="ET392">
        <v>30.0003</v>
      </c>
      <c r="EU392">
        <v>25.2612</v>
      </c>
      <c r="EV392">
        <v>25.2333</v>
      </c>
      <c r="EW392">
        <v>51.114</v>
      </c>
      <c r="EX392">
        <v>26.2972</v>
      </c>
      <c r="EY392">
        <v>100</v>
      </c>
      <c r="EZ392">
        <v>22.73</v>
      </c>
      <c r="FA392">
        <v>1264.3</v>
      </c>
      <c r="FB392">
        <v>20</v>
      </c>
      <c r="FC392">
        <v>102.328</v>
      </c>
      <c r="FD392">
        <v>102.101</v>
      </c>
    </row>
    <row r="393" spans="1:160">
      <c r="A393">
        <v>377</v>
      </c>
      <c r="B393">
        <v>1604418980.1</v>
      </c>
      <c r="C393">
        <v>751</v>
      </c>
      <c r="D393" t="s">
        <v>1025</v>
      </c>
      <c r="E393" t="s">
        <v>1026</v>
      </c>
      <c r="F393">
        <v>1604418980.1</v>
      </c>
      <c r="G393">
        <f>BY393*AE393*(BU393-BV393)/(100*BN393*(1000-AE393*BU393))</f>
        <v>0</v>
      </c>
      <c r="H393">
        <f>BY393*AE393*(BT393-BS393*(1000-AE393*BV393)/(1000-AE393*BU393))/(100*BN393)</f>
        <v>0</v>
      </c>
      <c r="I393">
        <f>BS393 - IF(AE393&gt;1, H393*BN393*100.0/(AG393*CG393), 0)</f>
        <v>0</v>
      </c>
      <c r="J393">
        <f>((P393-G393/2)*I393-H393)/(P393+G393/2)</f>
        <v>0</v>
      </c>
      <c r="K393">
        <f>J393*(BZ393+CA393)/1000.0</f>
        <v>0</v>
      </c>
      <c r="L393">
        <f>(BS393 - IF(AE393&gt;1, H393*BN393*100.0/(AG393*CG393), 0))*(BZ393+CA393)/1000.0</f>
        <v>0</v>
      </c>
      <c r="M393">
        <f>2.0/((1/O393-1/N393)+SIGN(O393)*SQRT((1/O393-1/N393)*(1/O393-1/N393) + 4*BO393/((BO393+1)*(BO393+1))*(2*1/O393*1/N393-1/N393*1/N393)))</f>
        <v>0</v>
      </c>
      <c r="N393">
        <f>IF(LEFT(BP393,1)&lt;&gt;"0",IF(LEFT(BP393,1)="1",3.0,BQ393),$D$5+$E$5*(CG393*BZ393/($K$5*1000))+$F$5*(CG393*BZ393/($K$5*1000))*MAX(MIN(BN393,$J$5),$I$5)*MAX(MIN(BN393,$J$5),$I$5)+$G$5*MAX(MIN(BN393,$J$5),$I$5)*(CG393*BZ393/($K$5*1000))+$H$5*(CG393*BZ393/($K$5*1000))*(CG393*BZ393/($K$5*1000)))</f>
        <v>0</v>
      </c>
      <c r="O393">
        <f>G393*(1000-(1000*0.61365*exp(17.502*S393/(240.97+S393))/(BZ393+CA393)+BU393)/2)/(1000*0.61365*exp(17.502*S393/(240.97+S393))/(BZ393+CA393)-BU393)</f>
        <v>0</v>
      </c>
      <c r="P393">
        <f>1/((BO393+1)/(M393/1.6)+1/(N393/1.37)) + BO393/((BO393+1)/(M393/1.6) + BO393/(N393/1.37))</f>
        <v>0</v>
      </c>
      <c r="Q393">
        <f>(BK393*BM393)</f>
        <v>0</v>
      </c>
      <c r="R393">
        <f>(CB393+(Q393+2*0.95*5.67E-8*(((CB393+$B$7)+273)^4-(CB393+273)^4)-44100*G393)/(1.84*29.3*N393+8*0.95*5.67E-8*(CB393+273)^3))</f>
        <v>0</v>
      </c>
      <c r="S393">
        <f>($C$7*CC393+$D$7*CD393+$E$7*R393)</f>
        <v>0</v>
      </c>
      <c r="T393">
        <f>0.61365*exp(17.502*S393/(240.97+S393))</f>
        <v>0</v>
      </c>
      <c r="U393">
        <f>(V393/W393*100)</f>
        <v>0</v>
      </c>
      <c r="V393">
        <f>BU393*(BZ393+CA393)/1000</f>
        <v>0</v>
      </c>
      <c r="W393">
        <f>0.61365*exp(17.502*CB393/(240.97+CB393))</f>
        <v>0</v>
      </c>
      <c r="X393">
        <f>(T393-BU393*(BZ393+CA393)/1000)</f>
        <v>0</v>
      </c>
      <c r="Y393">
        <f>(-G393*44100)</f>
        <v>0</v>
      </c>
      <c r="Z393">
        <f>2*29.3*N393*0.92*(CB393-S393)</f>
        <v>0</v>
      </c>
      <c r="AA393">
        <f>2*0.95*5.67E-8*(((CB393+$B$7)+273)^4-(S393+273)^4)</f>
        <v>0</v>
      </c>
      <c r="AB393">
        <f>Q393+AA393+Y393+Z393</f>
        <v>0</v>
      </c>
      <c r="AC393">
        <v>0</v>
      </c>
      <c r="AD393">
        <v>0</v>
      </c>
      <c r="AE393">
        <f>IF(AC393*$H$13&gt;=AG393,1.0,(AG393/(AG393-AC393*$H$13)))</f>
        <v>0</v>
      </c>
      <c r="AF393">
        <f>(AE393-1)*100</f>
        <v>0</v>
      </c>
      <c r="AG393">
        <f>MAX(0,($B$13+$C$13*CG393)/(1+$D$13*CG393)*BZ393/(CB393+273)*$E$13)</f>
        <v>0</v>
      </c>
      <c r="AH393" t="s">
        <v>271</v>
      </c>
      <c r="AI393" t="s">
        <v>271</v>
      </c>
      <c r="AJ393">
        <v>0</v>
      </c>
      <c r="AK393">
        <v>0</v>
      </c>
      <c r="AL393">
        <f>AK393-AJ393</f>
        <v>0</v>
      </c>
      <c r="AM393">
        <f>AL393/AK393</f>
        <v>0</v>
      </c>
      <c r="AN393">
        <v>0</v>
      </c>
      <c r="AO393" t="s">
        <v>271</v>
      </c>
      <c r="AP393" t="s">
        <v>271</v>
      </c>
      <c r="AQ393">
        <v>0</v>
      </c>
      <c r="AR393">
        <v>0</v>
      </c>
      <c r="AS393">
        <f>1-AQ393/AR393</f>
        <v>0</v>
      </c>
      <c r="AT393">
        <v>0.5</v>
      </c>
      <c r="AU393">
        <f>BK393</f>
        <v>0</v>
      </c>
      <c r="AV393">
        <f>H393</f>
        <v>0</v>
      </c>
      <c r="AW393">
        <f>AS393*AT393*AU393</f>
        <v>0</v>
      </c>
      <c r="AX393">
        <f>BC393/AR393</f>
        <v>0</v>
      </c>
      <c r="AY393">
        <f>(AV393-AN393)/AU393</f>
        <v>0</v>
      </c>
      <c r="AZ393">
        <f>(AK393-AR393)/AR393</f>
        <v>0</v>
      </c>
      <c r="BA393" t="s">
        <v>271</v>
      </c>
      <c r="BB393">
        <v>0</v>
      </c>
      <c r="BC393">
        <f>AR393-BB393</f>
        <v>0</v>
      </c>
      <c r="BD393">
        <f>(AR393-AQ393)/(AR393-BB393)</f>
        <v>0</v>
      </c>
      <c r="BE393">
        <f>(AK393-AR393)/(AK393-BB393)</f>
        <v>0</v>
      </c>
      <c r="BF393">
        <f>(AR393-AQ393)/(AR393-AJ393)</f>
        <v>0</v>
      </c>
      <c r="BG393">
        <f>(AK393-AR393)/(AK393-AJ393)</f>
        <v>0</v>
      </c>
      <c r="BH393">
        <f>(BD393*BB393/AQ393)</f>
        <v>0</v>
      </c>
      <c r="BI393">
        <f>(1-BH393)</f>
        <v>0</v>
      </c>
      <c r="BJ393">
        <f>$B$11*CH393+$C$11*CI393+$F$11*CJ393*(1-CM393)</f>
        <v>0</v>
      </c>
      <c r="BK393">
        <f>BJ393*BL393</f>
        <v>0</v>
      </c>
      <c r="BL393">
        <f>($B$11*$D$9+$C$11*$D$9+$F$11*((CW393+CO393)/MAX(CW393+CO393+CX393, 0.1)*$I$9+CX393/MAX(CW393+CO393+CX393, 0.1)*$J$9))/($B$11+$C$11+$F$11)</f>
        <v>0</v>
      </c>
      <c r="BM393">
        <f>($B$11*$K$9+$C$11*$K$9+$F$11*((CW393+CO393)/MAX(CW393+CO393+CX393, 0.1)*$P$9+CX393/MAX(CW393+CO393+CX393, 0.1)*$Q$9))/($B$11+$C$11+$F$11)</f>
        <v>0</v>
      </c>
      <c r="BN393">
        <v>6</v>
      </c>
      <c r="BO393">
        <v>0.5</v>
      </c>
      <c r="BP393" t="s">
        <v>272</v>
      </c>
      <c r="BQ393">
        <v>2</v>
      </c>
      <c r="BR393">
        <v>1604418980.1</v>
      </c>
      <c r="BS393">
        <v>1200.75</v>
      </c>
      <c r="BT393">
        <v>1259.29</v>
      </c>
      <c r="BU393">
        <v>21.5791</v>
      </c>
      <c r="BV393">
        <v>19.9997</v>
      </c>
      <c r="BW393">
        <v>1200.6</v>
      </c>
      <c r="BX393">
        <v>21.2531</v>
      </c>
      <c r="BY393">
        <v>499.986</v>
      </c>
      <c r="BZ393">
        <v>100.522</v>
      </c>
      <c r="CA393">
        <v>0.099678</v>
      </c>
      <c r="CB393">
        <v>25.1586</v>
      </c>
      <c r="CC393">
        <v>25.0091</v>
      </c>
      <c r="CD393">
        <v>999.9</v>
      </c>
      <c r="CE393">
        <v>0</v>
      </c>
      <c r="CF393">
        <v>0</v>
      </c>
      <c r="CG393">
        <v>10015</v>
      </c>
      <c r="CH393">
        <v>0</v>
      </c>
      <c r="CI393">
        <v>1.03875</v>
      </c>
      <c r="CJ393">
        <v>1200.06</v>
      </c>
      <c r="CK393">
        <v>0.967003</v>
      </c>
      <c r="CL393">
        <v>0.0329973</v>
      </c>
      <c r="CM393">
        <v>0</v>
      </c>
      <c r="CN393">
        <v>2.9736</v>
      </c>
      <c r="CO393">
        <v>0</v>
      </c>
      <c r="CP393">
        <v>10797.3</v>
      </c>
      <c r="CQ393">
        <v>11402</v>
      </c>
      <c r="CR393">
        <v>38.062</v>
      </c>
      <c r="CS393">
        <v>41.125</v>
      </c>
      <c r="CT393">
        <v>39.5</v>
      </c>
      <c r="CU393">
        <v>39.875</v>
      </c>
      <c r="CV393">
        <v>38.312</v>
      </c>
      <c r="CW393">
        <v>1160.46</v>
      </c>
      <c r="CX393">
        <v>39.6</v>
      </c>
      <c r="CY393">
        <v>0</v>
      </c>
      <c r="CZ393">
        <v>1604418980.3</v>
      </c>
      <c r="DA393">
        <v>0</v>
      </c>
      <c r="DB393">
        <v>2.656188</v>
      </c>
      <c r="DC393">
        <v>-0.691592306926893</v>
      </c>
      <c r="DD393">
        <v>76.8384616577822</v>
      </c>
      <c r="DE393">
        <v>10788.132</v>
      </c>
      <c r="DF393">
        <v>15</v>
      </c>
      <c r="DG393">
        <v>1604417947.1</v>
      </c>
      <c r="DH393" t="s">
        <v>273</v>
      </c>
      <c r="DI393">
        <v>1604417940.1</v>
      </c>
      <c r="DJ393">
        <v>1604417947.1</v>
      </c>
      <c r="DK393">
        <v>1</v>
      </c>
      <c r="DL393">
        <v>-0.134</v>
      </c>
      <c r="DM393">
        <v>0.013</v>
      </c>
      <c r="DN393">
        <v>0.037</v>
      </c>
      <c r="DO393">
        <v>0.31</v>
      </c>
      <c r="DP393">
        <v>420</v>
      </c>
      <c r="DQ393">
        <v>20</v>
      </c>
      <c r="DR393">
        <v>0.08</v>
      </c>
      <c r="DS393">
        <v>0.06</v>
      </c>
      <c r="DT393">
        <v>0</v>
      </c>
      <c r="DU393">
        <v>0</v>
      </c>
      <c r="DV393" t="s">
        <v>274</v>
      </c>
      <c r="DW393">
        <v>100</v>
      </c>
      <c r="DX393">
        <v>100</v>
      </c>
      <c r="DY393">
        <v>0.15</v>
      </c>
      <c r="DZ393">
        <v>0.326</v>
      </c>
      <c r="EA393">
        <v>-0.278027610152098</v>
      </c>
      <c r="EB393">
        <v>0.00106189765250334</v>
      </c>
      <c r="EC393">
        <v>-8.23004791133579e-07</v>
      </c>
      <c r="ED393">
        <v>1.95222372915411e-10</v>
      </c>
      <c r="EE393">
        <v>0.0605696754882689</v>
      </c>
      <c r="EF393">
        <v>0.0242991256848972</v>
      </c>
      <c r="EG393">
        <v>-0.00102667963148939</v>
      </c>
      <c r="EH393">
        <v>2.21636158600722e-05</v>
      </c>
      <c r="EI393">
        <v>2</v>
      </c>
      <c r="EJ393">
        <v>2037</v>
      </c>
      <c r="EK393">
        <v>1</v>
      </c>
      <c r="EL393">
        <v>24</v>
      </c>
      <c r="EM393">
        <v>17.3</v>
      </c>
      <c r="EN393">
        <v>17.2</v>
      </c>
      <c r="EO393">
        <v>2</v>
      </c>
      <c r="EP393">
        <v>511.299</v>
      </c>
      <c r="EQ393">
        <v>529.088</v>
      </c>
      <c r="ER393">
        <v>22.6957</v>
      </c>
      <c r="ES393">
        <v>25.3786</v>
      </c>
      <c r="ET393">
        <v>30.0002</v>
      </c>
      <c r="EU393">
        <v>25.2617</v>
      </c>
      <c r="EV393">
        <v>25.2334</v>
      </c>
      <c r="EW393">
        <v>51.2416</v>
      </c>
      <c r="EX393">
        <v>26.2972</v>
      </c>
      <c r="EY393">
        <v>100</v>
      </c>
      <c r="EZ393">
        <v>22.73</v>
      </c>
      <c r="FA393">
        <v>1269.34</v>
      </c>
      <c r="FB393">
        <v>20</v>
      </c>
      <c r="FC393">
        <v>102.328</v>
      </c>
      <c r="FD393">
        <v>102.102</v>
      </c>
    </row>
    <row r="394" spans="1:160">
      <c r="A394">
        <v>378</v>
      </c>
      <c r="B394">
        <v>1604418982.1</v>
      </c>
      <c r="C394">
        <v>753</v>
      </c>
      <c r="D394" t="s">
        <v>1027</v>
      </c>
      <c r="E394" t="s">
        <v>1028</v>
      </c>
      <c r="F394">
        <v>1604418982.1</v>
      </c>
      <c r="G394">
        <f>BY394*AE394*(BU394-BV394)/(100*BN394*(1000-AE394*BU394))</f>
        <v>0</v>
      </c>
      <c r="H394">
        <f>BY394*AE394*(BT394-BS394*(1000-AE394*BV394)/(1000-AE394*BU394))/(100*BN394)</f>
        <v>0</v>
      </c>
      <c r="I394">
        <f>BS394 - IF(AE394&gt;1, H394*BN394*100.0/(AG394*CG394), 0)</f>
        <v>0</v>
      </c>
      <c r="J394">
        <f>((P394-G394/2)*I394-H394)/(P394+G394/2)</f>
        <v>0</v>
      </c>
      <c r="K394">
        <f>J394*(BZ394+CA394)/1000.0</f>
        <v>0</v>
      </c>
      <c r="L394">
        <f>(BS394 - IF(AE394&gt;1, H394*BN394*100.0/(AG394*CG394), 0))*(BZ394+CA394)/1000.0</f>
        <v>0</v>
      </c>
      <c r="M394">
        <f>2.0/((1/O394-1/N394)+SIGN(O394)*SQRT((1/O394-1/N394)*(1/O394-1/N394) + 4*BO394/((BO394+1)*(BO394+1))*(2*1/O394*1/N394-1/N394*1/N394)))</f>
        <v>0</v>
      </c>
      <c r="N394">
        <f>IF(LEFT(BP394,1)&lt;&gt;"0",IF(LEFT(BP394,1)="1",3.0,BQ394),$D$5+$E$5*(CG394*BZ394/($K$5*1000))+$F$5*(CG394*BZ394/($K$5*1000))*MAX(MIN(BN394,$J$5),$I$5)*MAX(MIN(BN394,$J$5),$I$5)+$G$5*MAX(MIN(BN394,$J$5),$I$5)*(CG394*BZ394/($K$5*1000))+$H$5*(CG394*BZ394/($K$5*1000))*(CG394*BZ394/($K$5*1000)))</f>
        <v>0</v>
      </c>
      <c r="O394">
        <f>G394*(1000-(1000*0.61365*exp(17.502*S394/(240.97+S394))/(BZ394+CA394)+BU394)/2)/(1000*0.61365*exp(17.502*S394/(240.97+S394))/(BZ394+CA394)-BU394)</f>
        <v>0</v>
      </c>
      <c r="P394">
        <f>1/((BO394+1)/(M394/1.6)+1/(N394/1.37)) + BO394/((BO394+1)/(M394/1.6) + BO394/(N394/1.37))</f>
        <v>0</v>
      </c>
      <c r="Q394">
        <f>(BK394*BM394)</f>
        <v>0</v>
      </c>
      <c r="R394">
        <f>(CB394+(Q394+2*0.95*5.67E-8*(((CB394+$B$7)+273)^4-(CB394+273)^4)-44100*G394)/(1.84*29.3*N394+8*0.95*5.67E-8*(CB394+273)^3))</f>
        <v>0</v>
      </c>
      <c r="S394">
        <f>($C$7*CC394+$D$7*CD394+$E$7*R394)</f>
        <v>0</v>
      </c>
      <c r="T394">
        <f>0.61365*exp(17.502*S394/(240.97+S394))</f>
        <v>0</v>
      </c>
      <c r="U394">
        <f>(V394/W394*100)</f>
        <v>0</v>
      </c>
      <c r="V394">
        <f>BU394*(BZ394+CA394)/1000</f>
        <v>0</v>
      </c>
      <c r="W394">
        <f>0.61365*exp(17.502*CB394/(240.97+CB394))</f>
        <v>0</v>
      </c>
      <c r="X394">
        <f>(T394-BU394*(BZ394+CA394)/1000)</f>
        <v>0</v>
      </c>
      <c r="Y394">
        <f>(-G394*44100)</f>
        <v>0</v>
      </c>
      <c r="Z394">
        <f>2*29.3*N394*0.92*(CB394-S394)</f>
        <v>0</v>
      </c>
      <c r="AA394">
        <f>2*0.95*5.67E-8*(((CB394+$B$7)+273)^4-(S394+273)^4)</f>
        <v>0</v>
      </c>
      <c r="AB394">
        <f>Q394+AA394+Y394+Z394</f>
        <v>0</v>
      </c>
      <c r="AC394">
        <v>0</v>
      </c>
      <c r="AD394">
        <v>0</v>
      </c>
      <c r="AE394">
        <f>IF(AC394*$H$13&gt;=AG394,1.0,(AG394/(AG394-AC394*$H$13)))</f>
        <v>0</v>
      </c>
      <c r="AF394">
        <f>(AE394-1)*100</f>
        <v>0</v>
      </c>
      <c r="AG394">
        <f>MAX(0,($B$13+$C$13*CG394)/(1+$D$13*CG394)*BZ394/(CB394+273)*$E$13)</f>
        <v>0</v>
      </c>
      <c r="AH394" t="s">
        <v>271</v>
      </c>
      <c r="AI394" t="s">
        <v>271</v>
      </c>
      <c r="AJ394">
        <v>0</v>
      </c>
      <c r="AK394">
        <v>0</v>
      </c>
      <c r="AL394">
        <f>AK394-AJ394</f>
        <v>0</v>
      </c>
      <c r="AM394">
        <f>AL394/AK394</f>
        <v>0</v>
      </c>
      <c r="AN394">
        <v>0</v>
      </c>
      <c r="AO394" t="s">
        <v>271</v>
      </c>
      <c r="AP394" t="s">
        <v>271</v>
      </c>
      <c r="AQ394">
        <v>0</v>
      </c>
      <c r="AR394">
        <v>0</v>
      </c>
      <c r="AS394">
        <f>1-AQ394/AR394</f>
        <v>0</v>
      </c>
      <c r="AT394">
        <v>0.5</v>
      </c>
      <c r="AU394">
        <f>BK394</f>
        <v>0</v>
      </c>
      <c r="AV394">
        <f>H394</f>
        <v>0</v>
      </c>
      <c r="AW394">
        <f>AS394*AT394*AU394</f>
        <v>0</v>
      </c>
      <c r="AX394">
        <f>BC394/AR394</f>
        <v>0</v>
      </c>
      <c r="AY394">
        <f>(AV394-AN394)/AU394</f>
        <v>0</v>
      </c>
      <c r="AZ394">
        <f>(AK394-AR394)/AR394</f>
        <v>0</v>
      </c>
      <c r="BA394" t="s">
        <v>271</v>
      </c>
      <c r="BB394">
        <v>0</v>
      </c>
      <c r="BC394">
        <f>AR394-BB394</f>
        <v>0</v>
      </c>
      <c r="BD394">
        <f>(AR394-AQ394)/(AR394-BB394)</f>
        <v>0</v>
      </c>
      <c r="BE394">
        <f>(AK394-AR394)/(AK394-BB394)</f>
        <v>0</v>
      </c>
      <c r="BF394">
        <f>(AR394-AQ394)/(AR394-AJ394)</f>
        <v>0</v>
      </c>
      <c r="BG394">
        <f>(AK394-AR394)/(AK394-AJ394)</f>
        <v>0</v>
      </c>
      <c r="BH394">
        <f>(BD394*BB394/AQ394)</f>
        <v>0</v>
      </c>
      <c r="BI394">
        <f>(1-BH394)</f>
        <v>0</v>
      </c>
      <c r="BJ394">
        <f>$B$11*CH394+$C$11*CI394+$F$11*CJ394*(1-CM394)</f>
        <v>0</v>
      </c>
      <c r="BK394">
        <f>BJ394*BL394</f>
        <v>0</v>
      </c>
      <c r="BL394">
        <f>($B$11*$D$9+$C$11*$D$9+$F$11*((CW394+CO394)/MAX(CW394+CO394+CX394, 0.1)*$I$9+CX394/MAX(CW394+CO394+CX394, 0.1)*$J$9))/($B$11+$C$11+$F$11)</f>
        <v>0</v>
      </c>
      <c r="BM394">
        <f>($B$11*$K$9+$C$11*$K$9+$F$11*((CW394+CO394)/MAX(CW394+CO394+CX394, 0.1)*$P$9+CX394/MAX(CW394+CO394+CX394, 0.1)*$Q$9))/($B$11+$C$11+$F$11)</f>
        <v>0</v>
      </c>
      <c r="BN394">
        <v>6</v>
      </c>
      <c r="BO394">
        <v>0.5</v>
      </c>
      <c r="BP394" t="s">
        <v>272</v>
      </c>
      <c r="BQ394">
        <v>2</v>
      </c>
      <c r="BR394">
        <v>1604418982.1</v>
      </c>
      <c r="BS394">
        <v>1204</v>
      </c>
      <c r="BT394">
        <v>1262.68</v>
      </c>
      <c r="BU394">
        <v>21.5867</v>
      </c>
      <c r="BV394">
        <v>20.0052</v>
      </c>
      <c r="BW394">
        <v>1203.85</v>
      </c>
      <c r="BX394">
        <v>21.2606</v>
      </c>
      <c r="BY394">
        <v>499.939</v>
      </c>
      <c r="BZ394">
        <v>100.522</v>
      </c>
      <c r="CA394">
        <v>0.099743</v>
      </c>
      <c r="CB394">
        <v>25.1602</v>
      </c>
      <c r="CC394">
        <v>25.0092</v>
      </c>
      <c r="CD394">
        <v>999.9</v>
      </c>
      <c r="CE394">
        <v>0</v>
      </c>
      <c r="CF394">
        <v>0</v>
      </c>
      <c r="CG394">
        <v>10011.2</v>
      </c>
      <c r="CH394">
        <v>0</v>
      </c>
      <c r="CI394">
        <v>1.06395</v>
      </c>
      <c r="CJ394">
        <v>1200.07</v>
      </c>
      <c r="CK394">
        <v>0.967003</v>
      </c>
      <c r="CL394">
        <v>0.0329973</v>
      </c>
      <c r="CM394">
        <v>0</v>
      </c>
      <c r="CN394">
        <v>2.4889</v>
      </c>
      <c r="CO394">
        <v>0</v>
      </c>
      <c r="CP394">
        <v>10799.4</v>
      </c>
      <c r="CQ394">
        <v>11402.1</v>
      </c>
      <c r="CR394">
        <v>38.062</v>
      </c>
      <c r="CS394">
        <v>41.125</v>
      </c>
      <c r="CT394">
        <v>39.5</v>
      </c>
      <c r="CU394">
        <v>39.875</v>
      </c>
      <c r="CV394">
        <v>38.312</v>
      </c>
      <c r="CW394">
        <v>1160.47</v>
      </c>
      <c r="CX394">
        <v>39.6</v>
      </c>
      <c r="CY394">
        <v>0</v>
      </c>
      <c r="CZ394">
        <v>1604418982.1</v>
      </c>
      <c r="DA394">
        <v>0</v>
      </c>
      <c r="DB394">
        <v>2.63032692307692</v>
      </c>
      <c r="DC394">
        <v>-0.335210256985979</v>
      </c>
      <c r="DD394">
        <v>72.4034187545578</v>
      </c>
      <c r="DE394">
        <v>10789.9538461538</v>
      </c>
      <c r="DF394">
        <v>15</v>
      </c>
      <c r="DG394">
        <v>1604417947.1</v>
      </c>
      <c r="DH394" t="s">
        <v>273</v>
      </c>
      <c r="DI394">
        <v>1604417940.1</v>
      </c>
      <c r="DJ394">
        <v>1604417947.1</v>
      </c>
      <c r="DK394">
        <v>1</v>
      </c>
      <c r="DL394">
        <v>-0.134</v>
      </c>
      <c r="DM394">
        <v>0.013</v>
      </c>
      <c r="DN394">
        <v>0.037</v>
      </c>
      <c r="DO394">
        <v>0.31</v>
      </c>
      <c r="DP394">
        <v>420</v>
      </c>
      <c r="DQ394">
        <v>20</v>
      </c>
      <c r="DR394">
        <v>0.08</v>
      </c>
      <c r="DS394">
        <v>0.06</v>
      </c>
      <c r="DT394">
        <v>0</v>
      </c>
      <c r="DU394">
        <v>0</v>
      </c>
      <c r="DV394" t="s">
        <v>274</v>
      </c>
      <c r="DW394">
        <v>100</v>
      </c>
      <c r="DX394">
        <v>100</v>
      </c>
      <c r="DY394">
        <v>0.15</v>
      </c>
      <c r="DZ394">
        <v>0.3261</v>
      </c>
      <c r="EA394">
        <v>-0.278027610152098</v>
      </c>
      <c r="EB394">
        <v>0.00106189765250334</v>
      </c>
      <c r="EC394">
        <v>-8.23004791133579e-07</v>
      </c>
      <c r="ED394">
        <v>1.95222372915411e-10</v>
      </c>
      <c r="EE394">
        <v>0.0605696754882689</v>
      </c>
      <c r="EF394">
        <v>0.0242991256848972</v>
      </c>
      <c r="EG394">
        <v>-0.00102667963148939</v>
      </c>
      <c r="EH394">
        <v>2.21636158600722e-05</v>
      </c>
      <c r="EI394">
        <v>2</v>
      </c>
      <c r="EJ394">
        <v>2037</v>
      </c>
      <c r="EK394">
        <v>1</v>
      </c>
      <c r="EL394">
        <v>24</v>
      </c>
      <c r="EM394">
        <v>17.4</v>
      </c>
      <c r="EN394">
        <v>17.2</v>
      </c>
      <c r="EO394">
        <v>2</v>
      </c>
      <c r="EP394">
        <v>511.294</v>
      </c>
      <c r="EQ394">
        <v>529.08</v>
      </c>
      <c r="ER394">
        <v>22.7075</v>
      </c>
      <c r="ES394">
        <v>25.3797</v>
      </c>
      <c r="ET394">
        <v>30.0001</v>
      </c>
      <c r="EU394">
        <v>25.2628</v>
      </c>
      <c r="EV394">
        <v>25.2344</v>
      </c>
      <c r="EW394">
        <v>51.3607</v>
      </c>
      <c r="EX394">
        <v>26.2972</v>
      </c>
      <c r="EY394">
        <v>100</v>
      </c>
      <c r="EZ394">
        <v>22.73</v>
      </c>
      <c r="FA394">
        <v>1274.36</v>
      </c>
      <c r="FB394">
        <v>20</v>
      </c>
      <c r="FC394">
        <v>102.328</v>
      </c>
      <c r="FD394">
        <v>102.102</v>
      </c>
    </row>
    <row r="395" spans="1:160">
      <c r="A395">
        <v>379</v>
      </c>
      <c r="B395">
        <v>1604418984.1</v>
      </c>
      <c r="C395">
        <v>755</v>
      </c>
      <c r="D395" t="s">
        <v>1029</v>
      </c>
      <c r="E395" t="s">
        <v>1030</v>
      </c>
      <c r="F395">
        <v>1604418984.1</v>
      </c>
      <c r="G395">
        <f>BY395*AE395*(BU395-BV395)/(100*BN395*(1000-AE395*BU395))</f>
        <v>0</v>
      </c>
      <c r="H395">
        <f>BY395*AE395*(BT395-BS395*(1000-AE395*BV395)/(1000-AE395*BU395))/(100*BN395)</f>
        <v>0</v>
      </c>
      <c r="I395">
        <f>BS395 - IF(AE395&gt;1, H395*BN395*100.0/(AG395*CG395), 0)</f>
        <v>0</v>
      </c>
      <c r="J395">
        <f>((P395-G395/2)*I395-H395)/(P395+G395/2)</f>
        <v>0</v>
      </c>
      <c r="K395">
        <f>J395*(BZ395+CA395)/1000.0</f>
        <v>0</v>
      </c>
      <c r="L395">
        <f>(BS395 - IF(AE395&gt;1, H395*BN395*100.0/(AG395*CG395), 0))*(BZ395+CA395)/1000.0</f>
        <v>0</v>
      </c>
      <c r="M395">
        <f>2.0/((1/O395-1/N395)+SIGN(O395)*SQRT((1/O395-1/N395)*(1/O395-1/N395) + 4*BO395/((BO395+1)*(BO395+1))*(2*1/O395*1/N395-1/N395*1/N395)))</f>
        <v>0</v>
      </c>
      <c r="N395">
        <f>IF(LEFT(BP395,1)&lt;&gt;"0",IF(LEFT(BP395,1)="1",3.0,BQ395),$D$5+$E$5*(CG395*BZ395/($K$5*1000))+$F$5*(CG395*BZ395/($K$5*1000))*MAX(MIN(BN395,$J$5),$I$5)*MAX(MIN(BN395,$J$5),$I$5)+$G$5*MAX(MIN(BN395,$J$5),$I$5)*(CG395*BZ395/($K$5*1000))+$H$5*(CG395*BZ395/($K$5*1000))*(CG395*BZ395/($K$5*1000)))</f>
        <v>0</v>
      </c>
      <c r="O395">
        <f>G395*(1000-(1000*0.61365*exp(17.502*S395/(240.97+S395))/(BZ395+CA395)+BU395)/2)/(1000*0.61365*exp(17.502*S395/(240.97+S395))/(BZ395+CA395)-BU395)</f>
        <v>0</v>
      </c>
      <c r="P395">
        <f>1/((BO395+1)/(M395/1.6)+1/(N395/1.37)) + BO395/((BO395+1)/(M395/1.6) + BO395/(N395/1.37))</f>
        <v>0</v>
      </c>
      <c r="Q395">
        <f>(BK395*BM395)</f>
        <v>0</v>
      </c>
      <c r="R395">
        <f>(CB395+(Q395+2*0.95*5.67E-8*(((CB395+$B$7)+273)^4-(CB395+273)^4)-44100*G395)/(1.84*29.3*N395+8*0.95*5.67E-8*(CB395+273)^3))</f>
        <v>0</v>
      </c>
      <c r="S395">
        <f>($C$7*CC395+$D$7*CD395+$E$7*R395)</f>
        <v>0</v>
      </c>
      <c r="T395">
        <f>0.61365*exp(17.502*S395/(240.97+S395))</f>
        <v>0</v>
      </c>
      <c r="U395">
        <f>(V395/W395*100)</f>
        <v>0</v>
      </c>
      <c r="V395">
        <f>BU395*(BZ395+CA395)/1000</f>
        <v>0</v>
      </c>
      <c r="W395">
        <f>0.61365*exp(17.502*CB395/(240.97+CB395))</f>
        <v>0</v>
      </c>
      <c r="X395">
        <f>(T395-BU395*(BZ395+CA395)/1000)</f>
        <v>0</v>
      </c>
      <c r="Y395">
        <f>(-G395*44100)</f>
        <v>0</v>
      </c>
      <c r="Z395">
        <f>2*29.3*N395*0.92*(CB395-S395)</f>
        <v>0</v>
      </c>
      <c r="AA395">
        <f>2*0.95*5.67E-8*(((CB395+$B$7)+273)^4-(S395+273)^4)</f>
        <v>0</v>
      </c>
      <c r="AB395">
        <f>Q395+AA395+Y395+Z395</f>
        <v>0</v>
      </c>
      <c r="AC395">
        <v>0</v>
      </c>
      <c r="AD395">
        <v>0</v>
      </c>
      <c r="AE395">
        <f>IF(AC395*$H$13&gt;=AG395,1.0,(AG395/(AG395-AC395*$H$13)))</f>
        <v>0</v>
      </c>
      <c r="AF395">
        <f>(AE395-1)*100</f>
        <v>0</v>
      </c>
      <c r="AG395">
        <f>MAX(0,($B$13+$C$13*CG395)/(1+$D$13*CG395)*BZ395/(CB395+273)*$E$13)</f>
        <v>0</v>
      </c>
      <c r="AH395" t="s">
        <v>271</v>
      </c>
      <c r="AI395" t="s">
        <v>271</v>
      </c>
      <c r="AJ395">
        <v>0</v>
      </c>
      <c r="AK395">
        <v>0</v>
      </c>
      <c r="AL395">
        <f>AK395-AJ395</f>
        <v>0</v>
      </c>
      <c r="AM395">
        <f>AL395/AK395</f>
        <v>0</v>
      </c>
      <c r="AN395">
        <v>0</v>
      </c>
      <c r="AO395" t="s">
        <v>271</v>
      </c>
      <c r="AP395" t="s">
        <v>271</v>
      </c>
      <c r="AQ395">
        <v>0</v>
      </c>
      <c r="AR395">
        <v>0</v>
      </c>
      <c r="AS395">
        <f>1-AQ395/AR395</f>
        <v>0</v>
      </c>
      <c r="AT395">
        <v>0.5</v>
      </c>
      <c r="AU395">
        <f>BK395</f>
        <v>0</v>
      </c>
      <c r="AV395">
        <f>H395</f>
        <v>0</v>
      </c>
      <c r="AW395">
        <f>AS395*AT395*AU395</f>
        <v>0</v>
      </c>
      <c r="AX395">
        <f>BC395/AR395</f>
        <v>0</v>
      </c>
      <c r="AY395">
        <f>(AV395-AN395)/AU395</f>
        <v>0</v>
      </c>
      <c r="AZ395">
        <f>(AK395-AR395)/AR395</f>
        <v>0</v>
      </c>
      <c r="BA395" t="s">
        <v>271</v>
      </c>
      <c r="BB395">
        <v>0</v>
      </c>
      <c r="BC395">
        <f>AR395-BB395</f>
        <v>0</v>
      </c>
      <c r="BD395">
        <f>(AR395-AQ395)/(AR395-BB395)</f>
        <v>0</v>
      </c>
      <c r="BE395">
        <f>(AK395-AR395)/(AK395-BB395)</f>
        <v>0</v>
      </c>
      <c r="BF395">
        <f>(AR395-AQ395)/(AR395-AJ395)</f>
        <v>0</v>
      </c>
      <c r="BG395">
        <f>(AK395-AR395)/(AK395-AJ395)</f>
        <v>0</v>
      </c>
      <c r="BH395">
        <f>(BD395*BB395/AQ395)</f>
        <v>0</v>
      </c>
      <c r="BI395">
        <f>(1-BH395)</f>
        <v>0</v>
      </c>
      <c r="BJ395">
        <f>$B$11*CH395+$C$11*CI395+$F$11*CJ395*(1-CM395)</f>
        <v>0</v>
      </c>
      <c r="BK395">
        <f>BJ395*BL395</f>
        <v>0</v>
      </c>
      <c r="BL395">
        <f>($B$11*$D$9+$C$11*$D$9+$F$11*((CW395+CO395)/MAX(CW395+CO395+CX395, 0.1)*$I$9+CX395/MAX(CW395+CO395+CX395, 0.1)*$J$9))/($B$11+$C$11+$F$11)</f>
        <v>0</v>
      </c>
      <c r="BM395">
        <f>($B$11*$K$9+$C$11*$K$9+$F$11*((CW395+CO395)/MAX(CW395+CO395+CX395, 0.1)*$P$9+CX395/MAX(CW395+CO395+CX395, 0.1)*$Q$9))/($B$11+$C$11+$F$11)</f>
        <v>0</v>
      </c>
      <c r="BN395">
        <v>6</v>
      </c>
      <c r="BO395">
        <v>0.5</v>
      </c>
      <c r="BP395" t="s">
        <v>272</v>
      </c>
      <c r="BQ395">
        <v>2</v>
      </c>
      <c r="BR395">
        <v>1604418984.1</v>
      </c>
      <c r="BS395">
        <v>1207.3</v>
      </c>
      <c r="BT395">
        <v>1265.95</v>
      </c>
      <c r="BU395">
        <v>21.5947</v>
      </c>
      <c r="BV395">
        <v>20.0057</v>
      </c>
      <c r="BW395">
        <v>1207.15</v>
      </c>
      <c r="BX395">
        <v>21.2686</v>
      </c>
      <c r="BY395">
        <v>500.044</v>
      </c>
      <c r="BZ395">
        <v>100.522</v>
      </c>
      <c r="CA395">
        <v>0.100362</v>
      </c>
      <c r="CB395">
        <v>25.1611</v>
      </c>
      <c r="CC395">
        <v>25.0078</v>
      </c>
      <c r="CD395">
        <v>999.9</v>
      </c>
      <c r="CE395">
        <v>0</v>
      </c>
      <c r="CF395">
        <v>0</v>
      </c>
      <c r="CG395">
        <v>9976.25</v>
      </c>
      <c r="CH395">
        <v>0</v>
      </c>
      <c r="CI395">
        <v>1.06395</v>
      </c>
      <c r="CJ395">
        <v>1200.06</v>
      </c>
      <c r="CK395">
        <v>0.967003</v>
      </c>
      <c r="CL395">
        <v>0.0329973</v>
      </c>
      <c r="CM395">
        <v>0</v>
      </c>
      <c r="CN395">
        <v>2.6607</v>
      </c>
      <c r="CO395">
        <v>0</v>
      </c>
      <c r="CP395">
        <v>10801.1</v>
      </c>
      <c r="CQ395">
        <v>11402</v>
      </c>
      <c r="CR395">
        <v>38</v>
      </c>
      <c r="CS395">
        <v>41.125</v>
      </c>
      <c r="CT395">
        <v>39.5</v>
      </c>
      <c r="CU395">
        <v>39.875</v>
      </c>
      <c r="CV395">
        <v>38.312</v>
      </c>
      <c r="CW395">
        <v>1160.46</v>
      </c>
      <c r="CX395">
        <v>39.6</v>
      </c>
      <c r="CY395">
        <v>0</v>
      </c>
      <c r="CZ395">
        <v>1604418983.9</v>
      </c>
      <c r="DA395">
        <v>0</v>
      </c>
      <c r="DB395">
        <v>2.59468</v>
      </c>
      <c r="DC395">
        <v>0.271099999302171</v>
      </c>
      <c r="DD395">
        <v>73.3846152135167</v>
      </c>
      <c r="DE395">
        <v>10792.488</v>
      </c>
      <c r="DF395">
        <v>15</v>
      </c>
      <c r="DG395">
        <v>1604417947.1</v>
      </c>
      <c r="DH395" t="s">
        <v>273</v>
      </c>
      <c r="DI395">
        <v>1604417940.1</v>
      </c>
      <c r="DJ395">
        <v>1604417947.1</v>
      </c>
      <c r="DK395">
        <v>1</v>
      </c>
      <c r="DL395">
        <v>-0.134</v>
      </c>
      <c r="DM395">
        <v>0.013</v>
      </c>
      <c r="DN395">
        <v>0.037</v>
      </c>
      <c r="DO395">
        <v>0.31</v>
      </c>
      <c r="DP395">
        <v>420</v>
      </c>
      <c r="DQ395">
        <v>20</v>
      </c>
      <c r="DR395">
        <v>0.08</v>
      </c>
      <c r="DS395">
        <v>0.06</v>
      </c>
      <c r="DT395">
        <v>0</v>
      </c>
      <c r="DU395">
        <v>0</v>
      </c>
      <c r="DV395" t="s">
        <v>274</v>
      </c>
      <c r="DW395">
        <v>100</v>
      </c>
      <c r="DX395">
        <v>100</v>
      </c>
      <c r="DY395">
        <v>0.15</v>
      </c>
      <c r="DZ395">
        <v>0.3261</v>
      </c>
      <c r="EA395">
        <v>-0.278027610152098</v>
      </c>
      <c r="EB395">
        <v>0.00106189765250334</v>
      </c>
      <c r="EC395">
        <v>-8.23004791133579e-07</v>
      </c>
      <c r="ED395">
        <v>1.95222372915411e-10</v>
      </c>
      <c r="EE395">
        <v>0.0605696754882689</v>
      </c>
      <c r="EF395">
        <v>0.0242991256848972</v>
      </c>
      <c r="EG395">
        <v>-0.00102667963148939</v>
      </c>
      <c r="EH395">
        <v>2.21636158600722e-05</v>
      </c>
      <c r="EI395">
        <v>2</v>
      </c>
      <c r="EJ395">
        <v>2037</v>
      </c>
      <c r="EK395">
        <v>1</v>
      </c>
      <c r="EL395">
        <v>24</v>
      </c>
      <c r="EM395">
        <v>17.4</v>
      </c>
      <c r="EN395">
        <v>17.3</v>
      </c>
      <c r="EO395">
        <v>2</v>
      </c>
      <c r="EP395">
        <v>511.431</v>
      </c>
      <c r="EQ395">
        <v>528.976</v>
      </c>
      <c r="ER395">
        <v>22.722</v>
      </c>
      <c r="ES395">
        <v>25.3808</v>
      </c>
      <c r="ET395">
        <v>30.0001</v>
      </c>
      <c r="EU395">
        <v>25.2636</v>
      </c>
      <c r="EV395">
        <v>25.2354</v>
      </c>
      <c r="EW395">
        <v>51.4483</v>
      </c>
      <c r="EX395">
        <v>26.2972</v>
      </c>
      <c r="EY395">
        <v>100</v>
      </c>
      <c r="EZ395">
        <v>22.7227</v>
      </c>
      <c r="FA395">
        <v>1274.36</v>
      </c>
      <c r="FB395">
        <v>20</v>
      </c>
      <c r="FC395">
        <v>102.326</v>
      </c>
      <c r="FD395">
        <v>102.101</v>
      </c>
    </row>
    <row r="396" spans="1:160">
      <c r="A396">
        <v>380</v>
      </c>
      <c r="B396">
        <v>1604418986.1</v>
      </c>
      <c r="C396">
        <v>757</v>
      </c>
      <c r="D396" t="s">
        <v>1031</v>
      </c>
      <c r="E396" t="s">
        <v>1032</v>
      </c>
      <c r="F396">
        <v>1604418986.1</v>
      </c>
      <c r="G396">
        <f>BY396*AE396*(BU396-BV396)/(100*BN396*(1000-AE396*BU396))</f>
        <v>0</v>
      </c>
      <c r="H396">
        <f>BY396*AE396*(BT396-BS396*(1000-AE396*BV396)/(1000-AE396*BU396))/(100*BN396)</f>
        <v>0</v>
      </c>
      <c r="I396">
        <f>BS396 - IF(AE396&gt;1, H396*BN396*100.0/(AG396*CG396), 0)</f>
        <v>0</v>
      </c>
      <c r="J396">
        <f>((P396-G396/2)*I396-H396)/(P396+G396/2)</f>
        <v>0</v>
      </c>
      <c r="K396">
        <f>J396*(BZ396+CA396)/1000.0</f>
        <v>0</v>
      </c>
      <c r="L396">
        <f>(BS396 - IF(AE396&gt;1, H396*BN396*100.0/(AG396*CG396), 0))*(BZ396+CA396)/1000.0</f>
        <v>0</v>
      </c>
      <c r="M396">
        <f>2.0/((1/O396-1/N396)+SIGN(O396)*SQRT((1/O396-1/N396)*(1/O396-1/N396) + 4*BO396/((BO396+1)*(BO396+1))*(2*1/O396*1/N396-1/N396*1/N396)))</f>
        <v>0</v>
      </c>
      <c r="N396">
        <f>IF(LEFT(BP396,1)&lt;&gt;"0",IF(LEFT(BP396,1)="1",3.0,BQ396),$D$5+$E$5*(CG396*BZ396/($K$5*1000))+$F$5*(CG396*BZ396/($K$5*1000))*MAX(MIN(BN396,$J$5),$I$5)*MAX(MIN(BN396,$J$5),$I$5)+$G$5*MAX(MIN(BN396,$J$5),$I$5)*(CG396*BZ396/($K$5*1000))+$H$5*(CG396*BZ396/($K$5*1000))*(CG396*BZ396/($K$5*1000)))</f>
        <v>0</v>
      </c>
      <c r="O396">
        <f>G396*(1000-(1000*0.61365*exp(17.502*S396/(240.97+S396))/(BZ396+CA396)+BU396)/2)/(1000*0.61365*exp(17.502*S396/(240.97+S396))/(BZ396+CA396)-BU396)</f>
        <v>0</v>
      </c>
      <c r="P396">
        <f>1/((BO396+1)/(M396/1.6)+1/(N396/1.37)) + BO396/((BO396+1)/(M396/1.6) + BO396/(N396/1.37))</f>
        <v>0</v>
      </c>
      <c r="Q396">
        <f>(BK396*BM396)</f>
        <v>0</v>
      </c>
      <c r="R396">
        <f>(CB396+(Q396+2*0.95*5.67E-8*(((CB396+$B$7)+273)^4-(CB396+273)^4)-44100*G396)/(1.84*29.3*N396+8*0.95*5.67E-8*(CB396+273)^3))</f>
        <v>0</v>
      </c>
      <c r="S396">
        <f>($C$7*CC396+$D$7*CD396+$E$7*R396)</f>
        <v>0</v>
      </c>
      <c r="T396">
        <f>0.61365*exp(17.502*S396/(240.97+S396))</f>
        <v>0</v>
      </c>
      <c r="U396">
        <f>(V396/W396*100)</f>
        <v>0</v>
      </c>
      <c r="V396">
        <f>BU396*(BZ396+CA396)/1000</f>
        <v>0</v>
      </c>
      <c r="W396">
        <f>0.61365*exp(17.502*CB396/(240.97+CB396))</f>
        <v>0</v>
      </c>
      <c r="X396">
        <f>(T396-BU396*(BZ396+CA396)/1000)</f>
        <v>0</v>
      </c>
      <c r="Y396">
        <f>(-G396*44100)</f>
        <v>0</v>
      </c>
      <c r="Z396">
        <f>2*29.3*N396*0.92*(CB396-S396)</f>
        <v>0</v>
      </c>
      <c r="AA396">
        <f>2*0.95*5.67E-8*(((CB396+$B$7)+273)^4-(S396+273)^4)</f>
        <v>0</v>
      </c>
      <c r="AB396">
        <f>Q396+AA396+Y396+Z396</f>
        <v>0</v>
      </c>
      <c r="AC396">
        <v>0</v>
      </c>
      <c r="AD396">
        <v>0</v>
      </c>
      <c r="AE396">
        <f>IF(AC396*$H$13&gt;=AG396,1.0,(AG396/(AG396-AC396*$H$13)))</f>
        <v>0</v>
      </c>
      <c r="AF396">
        <f>(AE396-1)*100</f>
        <v>0</v>
      </c>
      <c r="AG396">
        <f>MAX(0,($B$13+$C$13*CG396)/(1+$D$13*CG396)*BZ396/(CB396+273)*$E$13)</f>
        <v>0</v>
      </c>
      <c r="AH396" t="s">
        <v>271</v>
      </c>
      <c r="AI396" t="s">
        <v>271</v>
      </c>
      <c r="AJ396">
        <v>0</v>
      </c>
      <c r="AK396">
        <v>0</v>
      </c>
      <c r="AL396">
        <f>AK396-AJ396</f>
        <v>0</v>
      </c>
      <c r="AM396">
        <f>AL396/AK396</f>
        <v>0</v>
      </c>
      <c r="AN396">
        <v>0</v>
      </c>
      <c r="AO396" t="s">
        <v>271</v>
      </c>
      <c r="AP396" t="s">
        <v>271</v>
      </c>
      <c r="AQ396">
        <v>0</v>
      </c>
      <c r="AR396">
        <v>0</v>
      </c>
      <c r="AS396">
        <f>1-AQ396/AR396</f>
        <v>0</v>
      </c>
      <c r="AT396">
        <v>0.5</v>
      </c>
      <c r="AU396">
        <f>BK396</f>
        <v>0</v>
      </c>
      <c r="AV396">
        <f>H396</f>
        <v>0</v>
      </c>
      <c r="AW396">
        <f>AS396*AT396*AU396</f>
        <v>0</v>
      </c>
      <c r="AX396">
        <f>BC396/AR396</f>
        <v>0</v>
      </c>
      <c r="AY396">
        <f>(AV396-AN396)/AU396</f>
        <v>0</v>
      </c>
      <c r="AZ396">
        <f>(AK396-AR396)/AR396</f>
        <v>0</v>
      </c>
      <c r="BA396" t="s">
        <v>271</v>
      </c>
      <c r="BB396">
        <v>0</v>
      </c>
      <c r="BC396">
        <f>AR396-BB396</f>
        <v>0</v>
      </c>
      <c r="BD396">
        <f>(AR396-AQ396)/(AR396-BB396)</f>
        <v>0</v>
      </c>
      <c r="BE396">
        <f>(AK396-AR396)/(AK396-BB396)</f>
        <v>0</v>
      </c>
      <c r="BF396">
        <f>(AR396-AQ396)/(AR396-AJ396)</f>
        <v>0</v>
      </c>
      <c r="BG396">
        <f>(AK396-AR396)/(AK396-AJ396)</f>
        <v>0</v>
      </c>
      <c r="BH396">
        <f>(BD396*BB396/AQ396)</f>
        <v>0</v>
      </c>
      <c r="BI396">
        <f>(1-BH396)</f>
        <v>0</v>
      </c>
      <c r="BJ396">
        <f>$B$11*CH396+$C$11*CI396+$F$11*CJ396*(1-CM396)</f>
        <v>0</v>
      </c>
      <c r="BK396">
        <f>BJ396*BL396</f>
        <v>0</v>
      </c>
      <c r="BL396">
        <f>($B$11*$D$9+$C$11*$D$9+$F$11*((CW396+CO396)/MAX(CW396+CO396+CX396, 0.1)*$I$9+CX396/MAX(CW396+CO396+CX396, 0.1)*$J$9))/($B$11+$C$11+$F$11)</f>
        <v>0</v>
      </c>
      <c r="BM396">
        <f>($B$11*$K$9+$C$11*$K$9+$F$11*((CW396+CO396)/MAX(CW396+CO396+CX396, 0.1)*$P$9+CX396/MAX(CW396+CO396+CX396, 0.1)*$Q$9))/($B$11+$C$11+$F$11)</f>
        <v>0</v>
      </c>
      <c r="BN396">
        <v>6</v>
      </c>
      <c r="BO396">
        <v>0.5</v>
      </c>
      <c r="BP396" t="s">
        <v>272</v>
      </c>
      <c r="BQ396">
        <v>2</v>
      </c>
      <c r="BR396">
        <v>1604418986.1</v>
      </c>
      <c r="BS396">
        <v>1210.67</v>
      </c>
      <c r="BT396">
        <v>1269.37</v>
      </c>
      <c r="BU396">
        <v>21.6046</v>
      </c>
      <c r="BV396">
        <v>20.0065</v>
      </c>
      <c r="BW396">
        <v>1210.52</v>
      </c>
      <c r="BX396">
        <v>21.2783</v>
      </c>
      <c r="BY396">
        <v>499.995</v>
      </c>
      <c r="BZ396">
        <v>100.522</v>
      </c>
      <c r="CA396">
        <v>0.100079</v>
      </c>
      <c r="CB396">
        <v>25.1605</v>
      </c>
      <c r="CC396">
        <v>25.0032</v>
      </c>
      <c r="CD396">
        <v>999.9</v>
      </c>
      <c r="CE396">
        <v>0</v>
      </c>
      <c r="CF396">
        <v>0</v>
      </c>
      <c r="CG396">
        <v>9991.88</v>
      </c>
      <c r="CH396">
        <v>0</v>
      </c>
      <c r="CI396">
        <v>1.06395</v>
      </c>
      <c r="CJ396">
        <v>1200.06</v>
      </c>
      <c r="CK396">
        <v>0.967003</v>
      </c>
      <c r="CL396">
        <v>0.0329973</v>
      </c>
      <c r="CM396">
        <v>0</v>
      </c>
      <c r="CN396">
        <v>2.6004</v>
      </c>
      <c r="CO396">
        <v>0</v>
      </c>
      <c r="CP396">
        <v>10803.8</v>
      </c>
      <c r="CQ396">
        <v>11402</v>
      </c>
      <c r="CR396">
        <v>38.062</v>
      </c>
      <c r="CS396">
        <v>41.125</v>
      </c>
      <c r="CT396">
        <v>39.5</v>
      </c>
      <c r="CU396">
        <v>39.875</v>
      </c>
      <c r="CV396">
        <v>38.312</v>
      </c>
      <c r="CW396">
        <v>1160.46</v>
      </c>
      <c r="CX396">
        <v>39.6</v>
      </c>
      <c r="CY396">
        <v>0</v>
      </c>
      <c r="CZ396">
        <v>1604418986.3</v>
      </c>
      <c r="DA396">
        <v>0</v>
      </c>
      <c r="DB396">
        <v>2.610248</v>
      </c>
      <c r="DC396">
        <v>0.567469229807206</v>
      </c>
      <c r="DD396">
        <v>65.9692308333533</v>
      </c>
      <c r="DE396">
        <v>10795.176</v>
      </c>
      <c r="DF396">
        <v>15</v>
      </c>
      <c r="DG396">
        <v>1604417947.1</v>
      </c>
      <c r="DH396" t="s">
        <v>273</v>
      </c>
      <c r="DI396">
        <v>1604417940.1</v>
      </c>
      <c r="DJ396">
        <v>1604417947.1</v>
      </c>
      <c r="DK396">
        <v>1</v>
      </c>
      <c r="DL396">
        <v>-0.134</v>
      </c>
      <c r="DM396">
        <v>0.013</v>
      </c>
      <c r="DN396">
        <v>0.037</v>
      </c>
      <c r="DO396">
        <v>0.31</v>
      </c>
      <c r="DP396">
        <v>420</v>
      </c>
      <c r="DQ396">
        <v>20</v>
      </c>
      <c r="DR396">
        <v>0.08</v>
      </c>
      <c r="DS396">
        <v>0.06</v>
      </c>
      <c r="DT396">
        <v>0</v>
      </c>
      <c r="DU396">
        <v>0</v>
      </c>
      <c r="DV396" t="s">
        <v>274</v>
      </c>
      <c r="DW396">
        <v>100</v>
      </c>
      <c r="DX396">
        <v>100</v>
      </c>
      <c r="DY396">
        <v>0.15</v>
      </c>
      <c r="DZ396">
        <v>0.3263</v>
      </c>
      <c r="EA396">
        <v>-0.278027610152098</v>
      </c>
      <c r="EB396">
        <v>0.00106189765250334</v>
      </c>
      <c r="EC396">
        <v>-8.23004791133579e-07</v>
      </c>
      <c r="ED396">
        <v>1.95222372915411e-10</v>
      </c>
      <c r="EE396">
        <v>0.0605696754882689</v>
      </c>
      <c r="EF396">
        <v>0.0242991256848972</v>
      </c>
      <c r="EG396">
        <v>-0.00102667963148939</v>
      </c>
      <c r="EH396">
        <v>2.21636158600722e-05</v>
      </c>
      <c r="EI396">
        <v>2</v>
      </c>
      <c r="EJ396">
        <v>2037</v>
      </c>
      <c r="EK396">
        <v>1</v>
      </c>
      <c r="EL396">
        <v>24</v>
      </c>
      <c r="EM396">
        <v>17.4</v>
      </c>
      <c r="EN396">
        <v>17.3</v>
      </c>
      <c r="EO396">
        <v>2</v>
      </c>
      <c r="EP396">
        <v>511.316</v>
      </c>
      <c r="EQ396">
        <v>529.014</v>
      </c>
      <c r="ER396">
        <v>22.7269</v>
      </c>
      <c r="ES396">
        <v>25.3818</v>
      </c>
      <c r="ET396">
        <v>30.0005</v>
      </c>
      <c r="EU396">
        <v>25.2636</v>
      </c>
      <c r="EV396">
        <v>25.2354</v>
      </c>
      <c r="EW396">
        <v>51.5791</v>
      </c>
      <c r="EX396">
        <v>26.2972</v>
      </c>
      <c r="EY396">
        <v>100</v>
      </c>
      <c r="EZ396">
        <v>22.7227</v>
      </c>
      <c r="FA396">
        <v>1279.42</v>
      </c>
      <c r="FB396">
        <v>20</v>
      </c>
      <c r="FC396">
        <v>102.326</v>
      </c>
      <c r="FD396">
        <v>102.1</v>
      </c>
    </row>
    <row r="397" spans="1:160">
      <c r="A397">
        <v>381</v>
      </c>
      <c r="B397">
        <v>1604418988.1</v>
      </c>
      <c r="C397">
        <v>759</v>
      </c>
      <c r="D397" t="s">
        <v>1033</v>
      </c>
      <c r="E397" t="s">
        <v>1034</v>
      </c>
      <c r="F397">
        <v>1604418988.1</v>
      </c>
      <c r="G397">
        <f>BY397*AE397*(BU397-BV397)/(100*BN397*(1000-AE397*BU397))</f>
        <v>0</v>
      </c>
      <c r="H397">
        <f>BY397*AE397*(BT397-BS397*(1000-AE397*BV397)/(1000-AE397*BU397))/(100*BN397)</f>
        <v>0</v>
      </c>
      <c r="I397">
        <f>BS397 - IF(AE397&gt;1, H397*BN397*100.0/(AG397*CG397), 0)</f>
        <v>0</v>
      </c>
      <c r="J397">
        <f>((P397-G397/2)*I397-H397)/(P397+G397/2)</f>
        <v>0</v>
      </c>
      <c r="K397">
        <f>J397*(BZ397+CA397)/1000.0</f>
        <v>0</v>
      </c>
      <c r="L397">
        <f>(BS397 - IF(AE397&gt;1, H397*BN397*100.0/(AG397*CG397), 0))*(BZ397+CA397)/1000.0</f>
        <v>0</v>
      </c>
      <c r="M397">
        <f>2.0/((1/O397-1/N397)+SIGN(O397)*SQRT((1/O397-1/N397)*(1/O397-1/N397) + 4*BO397/((BO397+1)*(BO397+1))*(2*1/O397*1/N397-1/N397*1/N397)))</f>
        <v>0</v>
      </c>
      <c r="N397">
        <f>IF(LEFT(BP397,1)&lt;&gt;"0",IF(LEFT(BP397,1)="1",3.0,BQ397),$D$5+$E$5*(CG397*BZ397/($K$5*1000))+$F$5*(CG397*BZ397/($K$5*1000))*MAX(MIN(BN397,$J$5),$I$5)*MAX(MIN(BN397,$J$5),$I$5)+$G$5*MAX(MIN(BN397,$J$5),$I$5)*(CG397*BZ397/($K$5*1000))+$H$5*(CG397*BZ397/($K$5*1000))*(CG397*BZ397/($K$5*1000)))</f>
        <v>0</v>
      </c>
      <c r="O397">
        <f>G397*(1000-(1000*0.61365*exp(17.502*S397/(240.97+S397))/(BZ397+CA397)+BU397)/2)/(1000*0.61365*exp(17.502*S397/(240.97+S397))/(BZ397+CA397)-BU397)</f>
        <v>0</v>
      </c>
      <c r="P397">
        <f>1/((BO397+1)/(M397/1.6)+1/(N397/1.37)) + BO397/((BO397+1)/(M397/1.6) + BO397/(N397/1.37))</f>
        <v>0</v>
      </c>
      <c r="Q397">
        <f>(BK397*BM397)</f>
        <v>0</v>
      </c>
      <c r="R397">
        <f>(CB397+(Q397+2*0.95*5.67E-8*(((CB397+$B$7)+273)^4-(CB397+273)^4)-44100*G397)/(1.84*29.3*N397+8*0.95*5.67E-8*(CB397+273)^3))</f>
        <v>0</v>
      </c>
      <c r="S397">
        <f>($C$7*CC397+$D$7*CD397+$E$7*R397)</f>
        <v>0</v>
      </c>
      <c r="T397">
        <f>0.61365*exp(17.502*S397/(240.97+S397))</f>
        <v>0</v>
      </c>
      <c r="U397">
        <f>(V397/W397*100)</f>
        <v>0</v>
      </c>
      <c r="V397">
        <f>BU397*(BZ397+CA397)/1000</f>
        <v>0</v>
      </c>
      <c r="W397">
        <f>0.61365*exp(17.502*CB397/(240.97+CB397))</f>
        <v>0</v>
      </c>
      <c r="X397">
        <f>(T397-BU397*(BZ397+CA397)/1000)</f>
        <v>0</v>
      </c>
      <c r="Y397">
        <f>(-G397*44100)</f>
        <v>0</v>
      </c>
      <c r="Z397">
        <f>2*29.3*N397*0.92*(CB397-S397)</f>
        <v>0</v>
      </c>
      <c r="AA397">
        <f>2*0.95*5.67E-8*(((CB397+$B$7)+273)^4-(S397+273)^4)</f>
        <v>0</v>
      </c>
      <c r="AB397">
        <f>Q397+AA397+Y397+Z397</f>
        <v>0</v>
      </c>
      <c r="AC397">
        <v>0</v>
      </c>
      <c r="AD397">
        <v>0</v>
      </c>
      <c r="AE397">
        <f>IF(AC397*$H$13&gt;=AG397,1.0,(AG397/(AG397-AC397*$H$13)))</f>
        <v>0</v>
      </c>
      <c r="AF397">
        <f>(AE397-1)*100</f>
        <v>0</v>
      </c>
      <c r="AG397">
        <f>MAX(0,($B$13+$C$13*CG397)/(1+$D$13*CG397)*BZ397/(CB397+273)*$E$13)</f>
        <v>0</v>
      </c>
      <c r="AH397" t="s">
        <v>271</v>
      </c>
      <c r="AI397" t="s">
        <v>271</v>
      </c>
      <c r="AJ397">
        <v>0</v>
      </c>
      <c r="AK397">
        <v>0</v>
      </c>
      <c r="AL397">
        <f>AK397-AJ397</f>
        <v>0</v>
      </c>
      <c r="AM397">
        <f>AL397/AK397</f>
        <v>0</v>
      </c>
      <c r="AN397">
        <v>0</v>
      </c>
      <c r="AO397" t="s">
        <v>271</v>
      </c>
      <c r="AP397" t="s">
        <v>271</v>
      </c>
      <c r="AQ397">
        <v>0</v>
      </c>
      <c r="AR397">
        <v>0</v>
      </c>
      <c r="AS397">
        <f>1-AQ397/AR397</f>
        <v>0</v>
      </c>
      <c r="AT397">
        <v>0.5</v>
      </c>
      <c r="AU397">
        <f>BK397</f>
        <v>0</v>
      </c>
      <c r="AV397">
        <f>H397</f>
        <v>0</v>
      </c>
      <c r="AW397">
        <f>AS397*AT397*AU397</f>
        <v>0</v>
      </c>
      <c r="AX397">
        <f>BC397/AR397</f>
        <v>0</v>
      </c>
      <c r="AY397">
        <f>(AV397-AN397)/AU397</f>
        <v>0</v>
      </c>
      <c r="AZ397">
        <f>(AK397-AR397)/AR397</f>
        <v>0</v>
      </c>
      <c r="BA397" t="s">
        <v>271</v>
      </c>
      <c r="BB397">
        <v>0</v>
      </c>
      <c r="BC397">
        <f>AR397-BB397</f>
        <v>0</v>
      </c>
      <c r="BD397">
        <f>(AR397-AQ397)/(AR397-BB397)</f>
        <v>0</v>
      </c>
      <c r="BE397">
        <f>(AK397-AR397)/(AK397-BB397)</f>
        <v>0</v>
      </c>
      <c r="BF397">
        <f>(AR397-AQ397)/(AR397-AJ397)</f>
        <v>0</v>
      </c>
      <c r="BG397">
        <f>(AK397-AR397)/(AK397-AJ397)</f>
        <v>0</v>
      </c>
      <c r="BH397">
        <f>(BD397*BB397/AQ397)</f>
        <v>0</v>
      </c>
      <c r="BI397">
        <f>(1-BH397)</f>
        <v>0</v>
      </c>
      <c r="BJ397">
        <f>$B$11*CH397+$C$11*CI397+$F$11*CJ397*(1-CM397)</f>
        <v>0</v>
      </c>
      <c r="BK397">
        <f>BJ397*BL397</f>
        <v>0</v>
      </c>
      <c r="BL397">
        <f>($B$11*$D$9+$C$11*$D$9+$F$11*((CW397+CO397)/MAX(CW397+CO397+CX397, 0.1)*$I$9+CX397/MAX(CW397+CO397+CX397, 0.1)*$J$9))/($B$11+$C$11+$F$11)</f>
        <v>0</v>
      </c>
      <c r="BM397">
        <f>($B$11*$K$9+$C$11*$K$9+$F$11*((CW397+CO397)/MAX(CW397+CO397+CX397, 0.1)*$P$9+CX397/MAX(CW397+CO397+CX397, 0.1)*$Q$9))/($B$11+$C$11+$F$11)</f>
        <v>0</v>
      </c>
      <c r="BN397">
        <v>6</v>
      </c>
      <c r="BO397">
        <v>0.5</v>
      </c>
      <c r="BP397" t="s">
        <v>272</v>
      </c>
      <c r="BQ397">
        <v>2</v>
      </c>
      <c r="BR397">
        <v>1604418988.1</v>
      </c>
      <c r="BS397">
        <v>1214.01</v>
      </c>
      <c r="BT397">
        <v>1272.7</v>
      </c>
      <c r="BU397">
        <v>21.6118</v>
      </c>
      <c r="BV397">
        <v>20.0078</v>
      </c>
      <c r="BW397">
        <v>1213.86</v>
      </c>
      <c r="BX397">
        <v>21.2855</v>
      </c>
      <c r="BY397">
        <v>500.007</v>
      </c>
      <c r="BZ397">
        <v>100.522</v>
      </c>
      <c r="CA397">
        <v>0.0995877</v>
      </c>
      <c r="CB397">
        <v>25.1613</v>
      </c>
      <c r="CC397">
        <v>24.9948</v>
      </c>
      <c r="CD397">
        <v>999.9</v>
      </c>
      <c r="CE397">
        <v>0</v>
      </c>
      <c r="CF397">
        <v>0</v>
      </c>
      <c r="CG397">
        <v>10043.1</v>
      </c>
      <c r="CH397">
        <v>0</v>
      </c>
      <c r="CI397">
        <v>1.06395</v>
      </c>
      <c r="CJ397">
        <v>1199.75</v>
      </c>
      <c r="CK397">
        <v>0.966994</v>
      </c>
      <c r="CL397">
        <v>0.0330056</v>
      </c>
      <c r="CM397">
        <v>0</v>
      </c>
      <c r="CN397">
        <v>2.3764</v>
      </c>
      <c r="CO397">
        <v>0</v>
      </c>
      <c r="CP397">
        <v>10802.2</v>
      </c>
      <c r="CQ397">
        <v>11399.1</v>
      </c>
      <c r="CR397">
        <v>38.062</v>
      </c>
      <c r="CS397">
        <v>41.125</v>
      </c>
      <c r="CT397">
        <v>39.5</v>
      </c>
      <c r="CU397">
        <v>39.875</v>
      </c>
      <c r="CV397">
        <v>38.312</v>
      </c>
      <c r="CW397">
        <v>1160.15</v>
      </c>
      <c r="CX397">
        <v>39.6</v>
      </c>
      <c r="CY397">
        <v>0</v>
      </c>
      <c r="CZ397">
        <v>1604418988.1</v>
      </c>
      <c r="DA397">
        <v>0</v>
      </c>
      <c r="DB397">
        <v>2.61318461538462</v>
      </c>
      <c r="DC397">
        <v>0.414994876042488</v>
      </c>
      <c r="DD397">
        <v>65.1247863246931</v>
      </c>
      <c r="DE397">
        <v>10796.7423076923</v>
      </c>
      <c r="DF397">
        <v>15</v>
      </c>
      <c r="DG397">
        <v>1604417947.1</v>
      </c>
      <c r="DH397" t="s">
        <v>273</v>
      </c>
      <c r="DI397">
        <v>1604417940.1</v>
      </c>
      <c r="DJ397">
        <v>1604417947.1</v>
      </c>
      <c r="DK397">
        <v>1</v>
      </c>
      <c r="DL397">
        <v>-0.134</v>
      </c>
      <c r="DM397">
        <v>0.013</v>
      </c>
      <c r="DN397">
        <v>0.037</v>
      </c>
      <c r="DO397">
        <v>0.31</v>
      </c>
      <c r="DP397">
        <v>420</v>
      </c>
      <c r="DQ397">
        <v>20</v>
      </c>
      <c r="DR397">
        <v>0.08</v>
      </c>
      <c r="DS397">
        <v>0.06</v>
      </c>
      <c r="DT397">
        <v>0</v>
      </c>
      <c r="DU397">
        <v>0</v>
      </c>
      <c r="DV397" t="s">
        <v>274</v>
      </c>
      <c r="DW397">
        <v>100</v>
      </c>
      <c r="DX397">
        <v>100</v>
      </c>
      <c r="DY397">
        <v>0.15</v>
      </c>
      <c r="DZ397">
        <v>0.3263</v>
      </c>
      <c r="EA397">
        <v>-0.278027610152098</v>
      </c>
      <c r="EB397">
        <v>0.00106189765250334</v>
      </c>
      <c r="EC397">
        <v>-8.23004791133579e-07</v>
      </c>
      <c r="ED397">
        <v>1.95222372915411e-10</v>
      </c>
      <c r="EE397">
        <v>0.0605696754882689</v>
      </c>
      <c r="EF397">
        <v>0.0242991256848972</v>
      </c>
      <c r="EG397">
        <v>-0.00102667963148939</v>
      </c>
      <c r="EH397">
        <v>2.21636158600722e-05</v>
      </c>
      <c r="EI397">
        <v>2</v>
      </c>
      <c r="EJ397">
        <v>2037</v>
      </c>
      <c r="EK397">
        <v>1</v>
      </c>
      <c r="EL397">
        <v>24</v>
      </c>
      <c r="EM397">
        <v>17.5</v>
      </c>
      <c r="EN397">
        <v>17.4</v>
      </c>
      <c r="EO397">
        <v>2</v>
      </c>
      <c r="EP397">
        <v>511.436</v>
      </c>
      <c r="EQ397">
        <v>528.899</v>
      </c>
      <c r="ER397">
        <v>22.7264</v>
      </c>
      <c r="ES397">
        <v>25.3829</v>
      </c>
      <c r="ET397">
        <v>30.0007</v>
      </c>
      <c r="EU397">
        <v>25.2643</v>
      </c>
      <c r="EV397">
        <v>25.2354</v>
      </c>
      <c r="EW397">
        <v>51.6998</v>
      </c>
      <c r="EX397">
        <v>26.2972</v>
      </c>
      <c r="EY397">
        <v>100</v>
      </c>
      <c r="EZ397">
        <v>22.7197</v>
      </c>
      <c r="FA397">
        <v>1284.52</v>
      </c>
      <c r="FB397">
        <v>20</v>
      </c>
      <c r="FC397">
        <v>102.328</v>
      </c>
      <c r="FD397">
        <v>102.1</v>
      </c>
    </row>
    <row r="398" spans="1:160">
      <c r="A398">
        <v>382</v>
      </c>
      <c r="B398">
        <v>1604418990.1</v>
      </c>
      <c r="C398">
        <v>761</v>
      </c>
      <c r="D398" t="s">
        <v>1035</v>
      </c>
      <c r="E398" t="s">
        <v>1036</v>
      </c>
      <c r="F398">
        <v>1604418990.1</v>
      </c>
      <c r="G398">
        <f>BY398*AE398*(BU398-BV398)/(100*BN398*(1000-AE398*BU398))</f>
        <v>0</v>
      </c>
      <c r="H398">
        <f>BY398*AE398*(BT398-BS398*(1000-AE398*BV398)/(1000-AE398*BU398))/(100*BN398)</f>
        <v>0</v>
      </c>
      <c r="I398">
        <f>BS398 - IF(AE398&gt;1, H398*BN398*100.0/(AG398*CG398), 0)</f>
        <v>0</v>
      </c>
      <c r="J398">
        <f>((P398-G398/2)*I398-H398)/(P398+G398/2)</f>
        <v>0</v>
      </c>
      <c r="K398">
        <f>J398*(BZ398+CA398)/1000.0</f>
        <v>0</v>
      </c>
      <c r="L398">
        <f>(BS398 - IF(AE398&gt;1, H398*BN398*100.0/(AG398*CG398), 0))*(BZ398+CA398)/1000.0</f>
        <v>0</v>
      </c>
      <c r="M398">
        <f>2.0/((1/O398-1/N398)+SIGN(O398)*SQRT((1/O398-1/N398)*(1/O398-1/N398) + 4*BO398/((BO398+1)*(BO398+1))*(2*1/O398*1/N398-1/N398*1/N398)))</f>
        <v>0</v>
      </c>
      <c r="N398">
        <f>IF(LEFT(BP398,1)&lt;&gt;"0",IF(LEFT(BP398,1)="1",3.0,BQ398),$D$5+$E$5*(CG398*BZ398/($K$5*1000))+$F$5*(CG398*BZ398/($K$5*1000))*MAX(MIN(BN398,$J$5),$I$5)*MAX(MIN(BN398,$J$5),$I$5)+$G$5*MAX(MIN(BN398,$J$5),$I$5)*(CG398*BZ398/($K$5*1000))+$H$5*(CG398*BZ398/($K$5*1000))*(CG398*BZ398/($K$5*1000)))</f>
        <v>0</v>
      </c>
      <c r="O398">
        <f>G398*(1000-(1000*0.61365*exp(17.502*S398/(240.97+S398))/(BZ398+CA398)+BU398)/2)/(1000*0.61365*exp(17.502*S398/(240.97+S398))/(BZ398+CA398)-BU398)</f>
        <v>0</v>
      </c>
      <c r="P398">
        <f>1/((BO398+1)/(M398/1.6)+1/(N398/1.37)) + BO398/((BO398+1)/(M398/1.6) + BO398/(N398/1.37))</f>
        <v>0</v>
      </c>
      <c r="Q398">
        <f>(BK398*BM398)</f>
        <v>0</v>
      </c>
      <c r="R398">
        <f>(CB398+(Q398+2*0.95*5.67E-8*(((CB398+$B$7)+273)^4-(CB398+273)^4)-44100*G398)/(1.84*29.3*N398+8*0.95*5.67E-8*(CB398+273)^3))</f>
        <v>0</v>
      </c>
      <c r="S398">
        <f>($C$7*CC398+$D$7*CD398+$E$7*R398)</f>
        <v>0</v>
      </c>
      <c r="T398">
        <f>0.61365*exp(17.502*S398/(240.97+S398))</f>
        <v>0</v>
      </c>
      <c r="U398">
        <f>(V398/W398*100)</f>
        <v>0</v>
      </c>
      <c r="V398">
        <f>BU398*(BZ398+CA398)/1000</f>
        <v>0</v>
      </c>
      <c r="W398">
        <f>0.61365*exp(17.502*CB398/(240.97+CB398))</f>
        <v>0</v>
      </c>
      <c r="X398">
        <f>(T398-BU398*(BZ398+CA398)/1000)</f>
        <v>0</v>
      </c>
      <c r="Y398">
        <f>(-G398*44100)</f>
        <v>0</v>
      </c>
      <c r="Z398">
        <f>2*29.3*N398*0.92*(CB398-S398)</f>
        <v>0</v>
      </c>
      <c r="AA398">
        <f>2*0.95*5.67E-8*(((CB398+$B$7)+273)^4-(S398+273)^4)</f>
        <v>0</v>
      </c>
      <c r="AB398">
        <f>Q398+AA398+Y398+Z398</f>
        <v>0</v>
      </c>
      <c r="AC398">
        <v>0</v>
      </c>
      <c r="AD398">
        <v>0</v>
      </c>
      <c r="AE398">
        <f>IF(AC398*$H$13&gt;=AG398,1.0,(AG398/(AG398-AC398*$H$13)))</f>
        <v>0</v>
      </c>
      <c r="AF398">
        <f>(AE398-1)*100</f>
        <v>0</v>
      </c>
      <c r="AG398">
        <f>MAX(0,($B$13+$C$13*CG398)/(1+$D$13*CG398)*BZ398/(CB398+273)*$E$13)</f>
        <v>0</v>
      </c>
      <c r="AH398" t="s">
        <v>271</v>
      </c>
      <c r="AI398" t="s">
        <v>271</v>
      </c>
      <c r="AJ398">
        <v>0</v>
      </c>
      <c r="AK398">
        <v>0</v>
      </c>
      <c r="AL398">
        <f>AK398-AJ398</f>
        <v>0</v>
      </c>
      <c r="AM398">
        <f>AL398/AK398</f>
        <v>0</v>
      </c>
      <c r="AN398">
        <v>0</v>
      </c>
      <c r="AO398" t="s">
        <v>271</v>
      </c>
      <c r="AP398" t="s">
        <v>271</v>
      </c>
      <c r="AQ398">
        <v>0</v>
      </c>
      <c r="AR398">
        <v>0</v>
      </c>
      <c r="AS398">
        <f>1-AQ398/AR398</f>
        <v>0</v>
      </c>
      <c r="AT398">
        <v>0.5</v>
      </c>
      <c r="AU398">
        <f>BK398</f>
        <v>0</v>
      </c>
      <c r="AV398">
        <f>H398</f>
        <v>0</v>
      </c>
      <c r="AW398">
        <f>AS398*AT398*AU398</f>
        <v>0</v>
      </c>
      <c r="AX398">
        <f>BC398/AR398</f>
        <v>0</v>
      </c>
      <c r="AY398">
        <f>(AV398-AN398)/AU398</f>
        <v>0</v>
      </c>
      <c r="AZ398">
        <f>(AK398-AR398)/AR398</f>
        <v>0</v>
      </c>
      <c r="BA398" t="s">
        <v>271</v>
      </c>
      <c r="BB398">
        <v>0</v>
      </c>
      <c r="BC398">
        <f>AR398-BB398</f>
        <v>0</v>
      </c>
      <c r="BD398">
        <f>(AR398-AQ398)/(AR398-BB398)</f>
        <v>0</v>
      </c>
      <c r="BE398">
        <f>(AK398-AR398)/(AK398-BB398)</f>
        <v>0</v>
      </c>
      <c r="BF398">
        <f>(AR398-AQ398)/(AR398-AJ398)</f>
        <v>0</v>
      </c>
      <c r="BG398">
        <f>(AK398-AR398)/(AK398-AJ398)</f>
        <v>0</v>
      </c>
      <c r="BH398">
        <f>(BD398*BB398/AQ398)</f>
        <v>0</v>
      </c>
      <c r="BI398">
        <f>(1-BH398)</f>
        <v>0</v>
      </c>
      <c r="BJ398">
        <f>$B$11*CH398+$C$11*CI398+$F$11*CJ398*(1-CM398)</f>
        <v>0</v>
      </c>
      <c r="BK398">
        <f>BJ398*BL398</f>
        <v>0</v>
      </c>
      <c r="BL398">
        <f>($B$11*$D$9+$C$11*$D$9+$F$11*((CW398+CO398)/MAX(CW398+CO398+CX398, 0.1)*$I$9+CX398/MAX(CW398+CO398+CX398, 0.1)*$J$9))/($B$11+$C$11+$F$11)</f>
        <v>0</v>
      </c>
      <c r="BM398">
        <f>($B$11*$K$9+$C$11*$K$9+$F$11*((CW398+CO398)/MAX(CW398+CO398+CX398, 0.1)*$P$9+CX398/MAX(CW398+CO398+CX398, 0.1)*$Q$9))/($B$11+$C$11+$F$11)</f>
        <v>0</v>
      </c>
      <c r="BN398">
        <v>6</v>
      </c>
      <c r="BO398">
        <v>0.5</v>
      </c>
      <c r="BP398" t="s">
        <v>272</v>
      </c>
      <c r="BQ398">
        <v>2</v>
      </c>
      <c r="BR398">
        <v>1604418990.1</v>
      </c>
      <c r="BS398">
        <v>1217.28</v>
      </c>
      <c r="BT398">
        <v>1276.08</v>
      </c>
      <c r="BU398">
        <v>21.6141</v>
      </c>
      <c r="BV398">
        <v>20.0082</v>
      </c>
      <c r="BW398">
        <v>1217.13</v>
      </c>
      <c r="BX398">
        <v>21.2877</v>
      </c>
      <c r="BY398">
        <v>500.057</v>
      </c>
      <c r="BZ398">
        <v>100.521</v>
      </c>
      <c r="CA398">
        <v>0.0999807</v>
      </c>
      <c r="CB398">
        <v>25.1626</v>
      </c>
      <c r="CC398">
        <v>24.9909</v>
      </c>
      <c r="CD398">
        <v>999.9</v>
      </c>
      <c r="CE398">
        <v>0</v>
      </c>
      <c r="CF398">
        <v>0</v>
      </c>
      <c r="CG398">
        <v>10037.5</v>
      </c>
      <c r="CH398">
        <v>0</v>
      </c>
      <c r="CI398">
        <v>1.06115</v>
      </c>
      <c r="CJ398">
        <v>1200.06</v>
      </c>
      <c r="CK398">
        <v>0.967003</v>
      </c>
      <c r="CL398">
        <v>0.0329973</v>
      </c>
      <c r="CM398">
        <v>0</v>
      </c>
      <c r="CN398">
        <v>2.6543</v>
      </c>
      <c r="CO398">
        <v>0</v>
      </c>
      <c r="CP398">
        <v>10807.2</v>
      </c>
      <c r="CQ398">
        <v>11401.9</v>
      </c>
      <c r="CR398">
        <v>38.062</v>
      </c>
      <c r="CS398">
        <v>41.187</v>
      </c>
      <c r="CT398">
        <v>39.5</v>
      </c>
      <c r="CU398">
        <v>39.875</v>
      </c>
      <c r="CV398">
        <v>38.312</v>
      </c>
      <c r="CW398">
        <v>1160.46</v>
      </c>
      <c r="CX398">
        <v>39.6</v>
      </c>
      <c r="CY398">
        <v>0</v>
      </c>
      <c r="CZ398">
        <v>1604418989.9</v>
      </c>
      <c r="DA398">
        <v>0</v>
      </c>
      <c r="DB398">
        <v>2.614732</v>
      </c>
      <c r="DC398">
        <v>0.502284621187715</v>
      </c>
      <c r="DD398">
        <v>64.3692306801052</v>
      </c>
      <c r="DE398">
        <v>10799.188</v>
      </c>
      <c r="DF398">
        <v>15</v>
      </c>
      <c r="DG398">
        <v>1604417947.1</v>
      </c>
      <c r="DH398" t="s">
        <v>273</v>
      </c>
      <c r="DI398">
        <v>1604417940.1</v>
      </c>
      <c r="DJ398">
        <v>1604417947.1</v>
      </c>
      <c r="DK398">
        <v>1</v>
      </c>
      <c r="DL398">
        <v>-0.134</v>
      </c>
      <c r="DM398">
        <v>0.013</v>
      </c>
      <c r="DN398">
        <v>0.037</v>
      </c>
      <c r="DO398">
        <v>0.31</v>
      </c>
      <c r="DP398">
        <v>420</v>
      </c>
      <c r="DQ398">
        <v>20</v>
      </c>
      <c r="DR398">
        <v>0.08</v>
      </c>
      <c r="DS398">
        <v>0.06</v>
      </c>
      <c r="DT398">
        <v>0</v>
      </c>
      <c r="DU398">
        <v>0</v>
      </c>
      <c r="DV398" t="s">
        <v>274</v>
      </c>
      <c r="DW398">
        <v>100</v>
      </c>
      <c r="DX398">
        <v>100</v>
      </c>
      <c r="DY398">
        <v>0.15</v>
      </c>
      <c r="DZ398">
        <v>0.3264</v>
      </c>
      <c r="EA398">
        <v>-0.278027610152098</v>
      </c>
      <c r="EB398">
        <v>0.00106189765250334</v>
      </c>
      <c r="EC398">
        <v>-8.23004791133579e-07</v>
      </c>
      <c r="ED398">
        <v>1.95222372915411e-10</v>
      </c>
      <c r="EE398">
        <v>0.0605696754882689</v>
      </c>
      <c r="EF398">
        <v>0.0242991256848972</v>
      </c>
      <c r="EG398">
        <v>-0.00102667963148939</v>
      </c>
      <c r="EH398">
        <v>2.21636158600722e-05</v>
      </c>
      <c r="EI398">
        <v>2</v>
      </c>
      <c r="EJ398">
        <v>2037</v>
      </c>
      <c r="EK398">
        <v>1</v>
      </c>
      <c r="EL398">
        <v>24</v>
      </c>
      <c r="EM398">
        <v>17.5</v>
      </c>
      <c r="EN398">
        <v>17.4</v>
      </c>
      <c r="EO398">
        <v>2</v>
      </c>
      <c r="EP398">
        <v>511.459</v>
      </c>
      <c r="EQ398">
        <v>528.866</v>
      </c>
      <c r="ER398">
        <v>22.7257</v>
      </c>
      <c r="ES398">
        <v>25.3839</v>
      </c>
      <c r="ET398">
        <v>30.0005</v>
      </c>
      <c r="EU398">
        <v>25.2654</v>
      </c>
      <c r="EV398">
        <v>25.236</v>
      </c>
      <c r="EW398">
        <v>51.787</v>
      </c>
      <c r="EX398">
        <v>26.2972</v>
      </c>
      <c r="EY398">
        <v>100</v>
      </c>
      <c r="EZ398">
        <v>22.7197</v>
      </c>
      <c r="FA398">
        <v>1284.52</v>
      </c>
      <c r="FB398">
        <v>20</v>
      </c>
      <c r="FC398">
        <v>102.327</v>
      </c>
      <c r="FD398">
        <v>102.1</v>
      </c>
    </row>
    <row r="399" spans="1:160">
      <c r="A399">
        <v>383</v>
      </c>
      <c r="B399">
        <v>1604418992.1</v>
      </c>
      <c r="C399">
        <v>763</v>
      </c>
      <c r="D399" t="s">
        <v>1037</v>
      </c>
      <c r="E399" t="s">
        <v>1038</v>
      </c>
      <c r="F399">
        <v>1604418992.1</v>
      </c>
      <c r="G399">
        <f>BY399*AE399*(BU399-BV399)/(100*BN399*(1000-AE399*BU399))</f>
        <v>0</v>
      </c>
      <c r="H399">
        <f>BY399*AE399*(BT399-BS399*(1000-AE399*BV399)/(1000-AE399*BU399))/(100*BN399)</f>
        <v>0</v>
      </c>
      <c r="I399">
        <f>BS399 - IF(AE399&gt;1, H399*BN399*100.0/(AG399*CG399), 0)</f>
        <v>0</v>
      </c>
      <c r="J399">
        <f>((P399-G399/2)*I399-H399)/(P399+G399/2)</f>
        <v>0</v>
      </c>
      <c r="K399">
        <f>J399*(BZ399+CA399)/1000.0</f>
        <v>0</v>
      </c>
      <c r="L399">
        <f>(BS399 - IF(AE399&gt;1, H399*BN399*100.0/(AG399*CG399), 0))*(BZ399+CA399)/1000.0</f>
        <v>0</v>
      </c>
      <c r="M399">
        <f>2.0/((1/O399-1/N399)+SIGN(O399)*SQRT((1/O399-1/N399)*(1/O399-1/N399) + 4*BO399/((BO399+1)*(BO399+1))*(2*1/O399*1/N399-1/N399*1/N399)))</f>
        <v>0</v>
      </c>
      <c r="N399">
        <f>IF(LEFT(BP399,1)&lt;&gt;"0",IF(LEFT(BP399,1)="1",3.0,BQ399),$D$5+$E$5*(CG399*BZ399/($K$5*1000))+$F$5*(CG399*BZ399/($K$5*1000))*MAX(MIN(BN399,$J$5),$I$5)*MAX(MIN(BN399,$J$5),$I$5)+$G$5*MAX(MIN(BN399,$J$5),$I$5)*(CG399*BZ399/($K$5*1000))+$H$5*(CG399*BZ399/($K$5*1000))*(CG399*BZ399/($K$5*1000)))</f>
        <v>0</v>
      </c>
      <c r="O399">
        <f>G399*(1000-(1000*0.61365*exp(17.502*S399/(240.97+S399))/(BZ399+CA399)+BU399)/2)/(1000*0.61365*exp(17.502*S399/(240.97+S399))/(BZ399+CA399)-BU399)</f>
        <v>0</v>
      </c>
      <c r="P399">
        <f>1/((BO399+1)/(M399/1.6)+1/(N399/1.37)) + BO399/((BO399+1)/(M399/1.6) + BO399/(N399/1.37))</f>
        <v>0</v>
      </c>
      <c r="Q399">
        <f>(BK399*BM399)</f>
        <v>0</v>
      </c>
      <c r="R399">
        <f>(CB399+(Q399+2*0.95*5.67E-8*(((CB399+$B$7)+273)^4-(CB399+273)^4)-44100*G399)/(1.84*29.3*N399+8*0.95*5.67E-8*(CB399+273)^3))</f>
        <v>0</v>
      </c>
      <c r="S399">
        <f>($C$7*CC399+$D$7*CD399+$E$7*R399)</f>
        <v>0</v>
      </c>
      <c r="T399">
        <f>0.61365*exp(17.502*S399/(240.97+S399))</f>
        <v>0</v>
      </c>
      <c r="U399">
        <f>(V399/W399*100)</f>
        <v>0</v>
      </c>
      <c r="V399">
        <f>BU399*(BZ399+CA399)/1000</f>
        <v>0</v>
      </c>
      <c r="W399">
        <f>0.61365*exp(17.502*CB399/(240.97+CB399))</f>
        <v>0</v>
      </c>
      <c r="X399">
        <f>(T399-BU399*(BZ399+CA399)/1000)</f>
        <v>0</v>
      </c>
      <c r="Y399">
        <f>(-G399*44100)</f>
        <v>0</v>
      </c>
      <c r="Z399">
        <f>2*29.3*N399*0.92*(CB399-S399)</f>
        <v>0</v>
      </c>
      <c r="AA399">
        <f>2*0.95*5.67E-8*(((CB399+$B$7)+273)^4-(S399+273)^4)</f>
        <v>0</v>
      </c>
      <c r="AB399">
        <f>Q399+AA399+Y399+Z399</f>
        <v>0</v>
      </c>
      <c r="AC399">
        <v>0</v>
      </c>
      <c r="AD399">
        <v>0</v>
      </c>
      <c r="AE399">
        <f>IF(AC399*$H$13&gt;=AG399,1.0,(AG399/(AG399-AC399*$H$13)))</f>
        <v>0</v>
      </c>
      <c r="AF399">
        <f>(AE399-1)*100</f>
        <v>0</v>
      </c>
      <c r="AG399">
        <f>MAX(0,($B$13+$C$13*CG399)/(1+$D$13*CG399)*BZ399/(CB399+273)*$E$13)</f>
        <v>0</v>
      </c>
      <c r="AH399" t="s">
        <v>271</v>
      </c>
      <c r="AI399" t="s">
        <v>271</v>
      </c>
      <c r="AJ399">
        <v>0</v>
      </c>
      <c r="AK399">
        <v>0</v>
      </c>
      <c r="AL399">
        <f>AK399-AJ399</f>
        <v>0</v>
      </c>
      <c r="AM399">
        <f>AL399/AK399</f>
        <v>0</v>
      </c>
      <c r="AN399">
        <v>0</v>
      </c>
      <c r="AO399" t="s">
        <v>271</v>
      </c>
      <c r="AP399" t="s">
        <v>271</v>
      </c>
      <c r="AQ399">
        <v>0</v>
      </c>
      <c r="AR399">
        <v>0</v>
      </c>
      <c r="AS399">
        <f>1-AQ399/AR399</f>
        <v>0</v>
      </c>
      <c r="AT399">
        <v>0.5</v>
      </c>
      <c r="AU399">
        <f>BK399</f>
        <v>0</v>
      </c>
      <c r="AV399">
        <f>H399</f>
        <v>0</v>
      </c>
      <c r="AW399">
        <f>AS399*AT399*AU399</f>
        <v>0</v>
      </c>
      <c r="AX399">
        <f>BC399/AR399</f>
        <v>0</v>
      </c>
      <c r="AY399">
        <f>(AV399-AN399)/AU399</f>
        <v>0</v>
      </c>
      <c r="AZ399">
        <f>(AK399-AR399)/AR399</f>
        <v>0</v>
      </c>
      <c r="BA399" t="s">
        <v>271</v>
      </c>
      <c r="BB399">
        <v>0</v>
      </c>
      <c r="BC399">
        <f>AR399-BB399</f>
        <v>0</v>
      </c>
      <c r="BD399">
        <f>(AR399-AQ399)/(AR399-BB399)</f>
        <v>0</v>
      </c>
      <c r="BE399">
        <f>(AK399-AR399)/(AK399-BB399)</f>
        <v>0</v>
      </c>
      <c r="BF399">
        <f>(AR399-AQ399)/(AR399-AJ399)</f>
        <v>0</v>
      </c>
      <c r="BG399">
        <f>(AK399-AR399)/(AK399-AJ399)</f>
        <v>0</v>
      </c>
      <c r="BH399">
        <f>(BD399*BB399/AQ399)</f>
        <v>0</v>
      </c>
      <c r="BI399">
        <f>(1-BH399)</f>
        <v>0</v>
      </c>
      <c r="BJ399">
        <f>$B$11*CH399+$C$11*CI399+$F$11*CJ399*(1-CM399)</f>
        <v>0</v>
      </c>
      <c r="BK399">
        <f>BJ399*BL399</f>
        <v>0</v>
      </c>
      <c r="BL399">
        <f>($B$11*$D$9+$C$11*$D$9+$F$11*((CW399+CO399)/MAX(CW399+CO399+CX399, 0.1)*$I$9+CX399/MAX(CW399+CO399+CX399, 0.1)*$J$9))/($B$11+$C$11+$F$11)</f>
        <v>0</v>
      </c>
      <c r="BM399">
        <f>($B$11*$K$9+$C$11*$K$9+$F$11*((CW399+CO399)/MAX(CW399+CO399+CX399, 0.1)*$P$9+CX399/MAX(CW399+CO399+CX399, 0.1)*$Q$9))/($B$11+$C$11+$F$11)</f>
        <v>0</v>
      </c>
      <c r="BN399">
        <v>6</v>
      </c>
      <c r="BO399">
        <v>0.5</v>
      </c>
      <c r="BP399" t="s">
        <v>272</v>
      </c>
      <c r="BQ399">
        <v>2</v>
      </c>
      <c r="BR399">
        <v>1604418992.1</v>
      </c>
      <c r="BS399">
        <v>1220.55</v>
      </c>
      <c r="BT399">
        <v>1279.53</v>
      </c>
      <c r="BU399">
        <v>21.6152</v>
      </c>
      <c r="BV399">
        <v>20.0072</v>
      </c>
      <c r="BW399">
        <v>1220.4</v>
      </c>
      <c r="BX399">
        <v>21.2888</v>
      </c>
      <c r="BY399">
        <v>499.998</v>
      </c>
      <c r="BZ399">
        <v>100.522</v>
      </c>
      <c r="CA399">
        <v>0.100259</v>
      </c>
      <c r="CB399">
        <v>25.1626</v>
      </c>
      <c r="CC399">
        <v>24.9992</v>
      </c>
      <c r="CD399">
        <v>999.9</v>
      </c>
      <c r="CE399">
        <v>0</v>
      </c>
      <c r="CF399">
        <v>0</v>
      </c>
      <c r="CG399">
        <v>9982.5</v>
      </c>
      <c r="CH399">
        <v>0</v>
      </c>
      <c r="CI399">
        <v>1.01915</v>
      </c>
      <c r="CJ399">
        <v>1200.05</v>
      </c>
      <c r="CK399">
        <v>0.967003</v>
      </c>
      <c r="CL399">
        <v>0.0329973</v>
      </c>
      <c r="CM399">
        <v>0</v>
      </c>
      <c r="CN399">
        <v>2.8556</v>
      </c>
      <c r="CO399">
        <v>0</v>
      </c>
      <c r="CP399">
        <v>10810.4</v>
      </c>
      <c r="CQ399">
        <v>11401.9</v>
      </c>
      <c r="CR399">
        <v>38.062</v>
      </c>
      <c r="CS399">
        <v>41.125</v>
      </c>
      <c r="CT399">
        <v>39.5</v>
      </c>
      <c r="CU399">
        <v>39.875</v>
      </c>
      <c r="CV399">
        <v>38.312</v>
      </c>
      <c r="CW399">
        <v>1160.45</v>
      </c>
      <c r="CX399">
        <v>39.6</v>
      </c>
      <c r="CY399">
        <v>0</v>
      </c>
      <c r="CZ399">
        <v>1604418992.3</v>
      </c>
      <c r="DA399">
        <v>0</v>
      </c>
      <c r="DB399">
        <v>2.640168</v>
      </c>
      <c r="DC399">
        <v>-0.307538461661763</v>
      </c>
      <c r="DD399">
        <v>63.2230770515219</v>
      </c>
      <c r="DE399">
        <v>10801.956</v>
      </c>
      <c r="DF399">
        <v>15</v>
      </c>
      <c r="DG399">
        <v>1604417947.1</v>
      </c>
      <c r="DH399" t="s">
        <v>273</v>
      </c>
      <c r="DI399">
        <v>1604417940.1</v>
      </c>
      <c r="DJ399">
        <v>1604417947.1</v>
      </c>
      <c r="DK399">
        <v>1</v>
      </c>
      <c r="DL399">
        <v>-0.134</v>
      </c>
      <c r="DM399">
        <v>0.013</v>
      </c>
      <c r="DN399">
        <v>0.037</v>
      </c>
      <c r="DO399">
        <v>0.31</v>
      </c>
      <c r="DP399">
        <v>420</v>
      </c>
      <c r="DQ399">
        <v>20</v>
      </c>
      <c r="DR399">
        <v>0.08</v>
      </c>
      <c r="DS399">
        <v>0.06</v>
      </c>
      <c r="DT399">
        <v>0</v>
      </c>
      <c r="DU399">
        <v>0</v>
      </c>
      <c r="DV399" t="s">
        <v>274</v>
      </c>
      <c r="DW399">
        <v>100</v>
      </c>
      <c r="DX399">
        <v>100</v>
      </c>
      <c r="DY399">
        <v>0.15</v>
      </c>
      <c r="DZ399">
        <v>0.3264</v>
      </c>
      <c r="EA399">
        <v>-0.278027610152098</v>
      </c>
      <c r="EB399">
        <v>0.00106189765250334</v>
      </c>
      <c r="EC399">
        <v>-8.23004791133579e-07</v>
      </c>
      <c r="ED399">
        <v>1.95222372915411e-10</v>
      </c>
      <c r="EE399">
        <v>0.0605696754882689</v>
      </c>
      <c r="EF399">
        <v>0.0242991256848972</v>
      </c>
      <c r="EG399">
        <v>-0.00102667963148939</v>
      </c>
      <c r="EH399">
        <v>2.21636158600722e-05</v>
      </c>
      <c r="EI399">
        <v>2</v>
      </c>
      <c r="EJ399">
        <v>2037</v>
      </c>
      <c r="EK399">
        <v>1</v>
      </c>
      <c r="EL399">
        <v>24</v>
      </c>
      <c r="EM399">
        <v>17.5</v>
      </c>
      <c r="EN399">
        <v>17.4</v>
      </c>
      <c r="EO399">
        <v>2</v>
      </c>
      <c r="EP399">
        <v>511.377</v>
      </c>
      <c r="EQ399">
        <v>529.03</v>
      </c>
      <c r="ER399">
        <v>22.7249</v>
      </c>
      <c r="ES399">
        <v>25.385</v>
      </c>
      <c r="ET399">
        <v>30.0004</v>
      </c>
      <c r="EU399">
        <v>25.2658</v>
      </c>
      <c r="EV399">
        <v>25.2371</v>
      </c>
      <c r="EW399">
        <v>51.9199</v>
      </c>
      <c r="EX399">
        <v>26.2972</v>
      </c>
      <c r="EY399">
        <v>100</v>
      </c>
      <c r="EZ399">
        <v>22.7197</v>
      </c>
      <c r="FA399">
        <v>1289.6</v>
      </c>
      <c r="FB399">
        <v>20</v>
      </c>
      <c r="FC399">
        <v>102.326</v>
      </c>
      <c r="FD399">
        <v>102.099</v>
      </c>
    </row>
    <row r="400" spans="1:160">
      <c r="A400">
        <v>384</v>
      </c>
      <c r="B400">
        <v>1604418994.1</v>
      </c>
      <c r="C400">
        <v>765</v>
      </c>
      <c r="D400" t="s">
        <v>1039</v>
      </c>
      <c r="E400" t="s">
        <v>1040</v>
      </c>
      <c r="F400">
        <v>1604418994.1</v>
      </c>
      <c r="G400">
        <f>BY400*AE400*(BU400-BV400)/(100*BN400*(1000-AE400*BU400))</f>
        <v>0</v>
      </c>
      <c r="H400">
        <f>BY400*AE400*(BT400-BS400*(1000-AE400*BV400)/(1000-AE400*BU400))/(100*BN400)</f>
        <v>0</v>
      </c>
      <c r="I400">
        <f>BS400 - IF(AE400&gt;1, H400*BN400*100.0/(AG400*CG400), 0)</f>
        <v>0</v>
      </c>
      <c r="J400">
        <f>((P400-G400/2)*I400-H400)/(P400+G400/2)</f>
        <v>0</v>
      </c>
      <c r="K400">
        <f>J400*(BZ400+CA400)/1000.0</f>
        <v>0</v>
      </c>
      <c r="L400">
        <f>(BS400 - IF(AE400&gt;1, H400*BN400*100.0/(AG400*CG400), 0))*(BZ400+CA400)/1000.0</f>
        <v>0</v>
      </c>
      <c r="M400">
        <f>2.0/((1/O400-1/N400)+SIGN(O400)*SQRT((1/O400-1/N400)*(1/O400-1/N400) + 4*BO400/((BO400+1)*(BO400+1))*(2*1/O400*1/N400-1/N400*1/N400)))</f>
        <v>0</v>
      </c>
      <c r="N400">
        <f>IF(LEFT(BP400,1)&lt;&gt;"0",IF(LEFT(BP400,1)="1",3.0,BQ400),$D$5+$E$5*(CG400*BZ400/($K$5*1000))+$F$5*(CG400*BZ400/($K$5*1000))*MAX(MIN(BN400,$J$5),$I$5)*MAX(MIN(BN400,$J$5),$I$5)+$G$5*MAX(MIN(BN400,$J$5),$I$5)*(CG400*BZ400/($K$5*1000))+$H$5*(CG400*BZ400/($K$5*1000))*(CG400*BZ400/($K$5*1000)))</f>
        <v>0</v>
      </c>
      <c r="O400">
        <f>G400*(1000-(1000*0.61365*exp(17.502*S400/(240.97+S400))/(BZ400+CA400)+BU400)/2)/(1000*0.61365*exp(17.502*S400/(240.97+S400))/(BZ400+CA400)-BU400)</f>
        <v>0</v>
      </c>
      <c r="P400">
        <f>1/((BO400+1)/(M400/1.6)+1/(N400/1.37)) + BO400/((BO400+1)/(M400/1.6) + BO400/(N400/1.37))</f>
        <v>0</v>
      </c>
      <c r="Q400">
        <f>(BK400*BM400)</f>
        <v>0</v>
      </c>
      <c r="R400">
        <f>(CB400+(Q400+2*0.95*5.67E-8*(((CB400+$B$7)+273)^4-(CB400+273)^4)-44100*G400)/(1.84*29.3*N400+8*0.95*5.67E-8*(CB400+273)^3))</f>
        <v>0</v>
      </c>
      <c r="S400">
        <f>($C$7*CC400+$D$7*CD400+$E$7*R400)</f>
        <v>0</v>
      </c>
      <c r="T400">
        <f>0.61365*exp(17.502*S400/(240.97+S400))</f>
        <v>0</v>
      </c>
      <c r="U400">
        <f>(V400/W400*100)</f>
        <v>0</v>
      </c>
      <c r="V400">
        <f>BU400*(BZ400+CA400)/1000</f>
        <v>0</v>
      </c>
      <c r="W400">
        <f>0.61365*exp(17.502*CB400/(240.97+CB400))</f>
        <v>0</v>
      </c>
      <c r="X400">
        <f>(T400-BU400*(BZ400+CA400)/1000)</f>
        <v>0</v>
      </c>
      <c r="Y400">
        <f>(-G400*44100)</f>
        <v>0</v>
      </c>
      <c r="Z400">
        <f>2*29.3*N400*0.92*(CB400-S400)</f>
        <v>0</v>
      </c>
      <c r="AA400">
        <f>2*0.95*5.67E-8*(((CB400+$B$7)+273)^4-(S400+273)^4)</f>
        <v>0</v>
      </c>
      <c r="AB400">
        <f>Q400+AA400+Y400+Z400</f>
        <v>0</v>
      </c>
      <c r="AC400">
        <v>0</v>
      </c>
      <c r="AD400">
        <v>0</v>
      </c>
      <c r="AE400">
        <f>IF(AC400*$H$13&gt;=AG400,1.0,(AG400/(AG400-AC400*$H$13)))</f>
        <v>0</v>
      </c>
      <c r="AF400">
        <f>(AE400-1)*100</f>
        <v>0</v>
      </c>
      <c r="AG400">
        <f>MAX(0,($B$13+$C$13*CG400)/(1+$D$13*CG400)*BZ400/(CB400+273)*$E$13)</f>
        <v>0</v>
      </c>
      <c r="AH400" t="s">
        <v>271</v>
      </c>
      <c r="AI400" t="s">
        <v>271</v>
      </c>
      <c r="AJ400">
        <v>0</v>
      </c>
      <c r="AK400">
        <v>0</v>
      </c>
      <c r="AL400">
        <f>AK400-AJ400</f>
        <v>0</v>
      </c>
      <c r="AM400">
        <f>AL400/AK400</f>
        <v>0</v>
      </c>
      <c r="AN400">
        <v>0</v>
      </c>
      <c r="AO400" t="s">
        <v>271</v>
      </c>
      <c r="AP400" t="s">
        <v>271</v>
      </c>
      <c r="AQ400">
        <v>0</v>
      </c>
      <c r="AR400">
        <v>0</v>
      </c>
      <c r="AS400">
        <f>1-AQ400/AR400</f>
        <v>0</v>
      </c>
      <c r="AT400">
        <v>0.5</v>
      </c>
      <c r="AU400">
        <f>BK400</f>
        <v>0</v>
      </c>
      <c r="AV400">
        <f>H400</f>
        <v>0</v>
      </c>
      <c r="AW400">
        <f>AS400*AT400*AU400</f>
        <v>0</v>
      </c>
      <c r="AX400">
        <f>BC400/AR400</f>
        <v>0</v>
      </c>
      <c r="AY400">
        <f>(AV400-AN400)/AU400</f>
        <v>0</v>
      </c>
      <c r="AZ400">
        <f>(AK400-AR400)/AR400</f>
        <v>0</v>
      </c>
      <c r="BA400" t="s">
        <v>271</v>
      </c>
      <c r="BB400">
        <v>0</v>
      </c>
      <c r="BC400">
        <f>AR400-BB400</f>
        <v>0</v>
      </c>
      <c r="BD400">
        <f>(AR400-AQ400)/(AR400-BB400)</f>
        <v>0</v>
      </c>
      <c r="BE400">
        <f>(AK400-AR400)/(AK400-BB400)</f>
        <v>0</v>
      </c>
      <c r="BF400">
        <f>(AR400-AQ400)/(AR400-AJ400)</f>
        <v>0</v>
      </c>
      <c r="BG400">
        <f>(AK400-AR400)/(AK400-AJ400)</f>
        <v>0</v>
      </c>
      <c r="BH400">
        <f>(BD400*BB400/AQ400)</f>
        <v>0</v>
      </c>
      <c r="BI400">
        <f>(1-BH400)</f>
        <v>0</v>
      </c>
      <c r="BJ400">
        <f>$B$11*CH400+$C$11*CI400+$F$11*CJ400*(1-CM400)</f>
        <v>0</v>
      </c>
      <c r="BK400">
        <f>BJ400*BL400</f>
        <v>0</v>
      </c>
      <c r="BL400">
        <f>($B$11*$D$9+$C$11*$D$9+$F$11*((CW400+CO400)/MAX(CW400+CO400+CX400, 0.1)*$I$9+CX400/MAX(CW400+CO400+CX400, 0.1)*$J$9))/($B$11+$C$11+$F$11)</f>
        <v>0</v>
      </c>
      <c r="BM400">
        <f>($B$11*$K$9+$C$11*$K$9+$F$11*((CW400+CO400)/MAX(CW400+CO400+CX400, 0.1)*$P$9+CX400/MAX(CW400+CO400+CX400, 0.1)*$Q$9))/($B$11+$C$11+$F$11)</f>
        <v>0</v>
      </c>
      <c r="BN400">
        <v>6</v>
      </c>
      <c r="BO400">
        <v>0.5</v>
      </c>
      <c r="BP400" t="s">
        <v>272</v>
      </c>
      <c r="BQ400">
        <v>2</v>
      </c>
      <c r="BR400">
        <v>1604418994.1</v>
      </c>
      <c r="BS400">
        <v>1223.86</v>
      </c>
      <c r="BT400">
        <v>1282.76</v>
      </c>
      <c r="BU400">
        <v>21.6173</v>
      </c>
      <c r="BV400">
        <v>20.0054</v>
      </c>
      <c r="BW400">
        <v>1223.71</v>
      </c>
      <c r="BX400">
        <v>21.2909</v>
      </c>
      <c r="BY400">
        <v>500.03</v>
      </c>
      <c r="BZ400">
        <v>100.522</v>
      </c>
      <c r="CA400">
        <v>0.0998418</v>
      </c>
      <c r="CB400">
        <v>25.1621</v>
      </c>
      <c r="CC400">
        <v>25.0101</v>
      </c>
      <c r="CD400">
        <v>999.9</v>
      </c>
      <c r="CE400">
        <v>0</v>
      </c>
      <c r="CF400">
        <v>0</v>
      </c>
      <c r="CG400">
        <v>10012.5</v>
      </c>
      <c r="CH400">
        <v>0</v>
      </c>
      <c r="CI400">
        <v>1.00795</v>
      </c>
      <c r="CJ400">
        <v>1200.05</v>
      </c>
      <c r="CK400">
        <v>0.967003</v>
      </c>
      <c r="CL400">
        <v>0.0329973</v>
      </c>
      <c r="CM400">
        <v>0</v>
      </c>
      <c r="CN400">
        <v>2.6499</v>
      </c>
      <c r="CO400">
        <v>0</v>
      </c>
      <c r="CP400">
        <v>10812.2</v>
      </c>
      <c r="CQ400">
        <v>11401.9</v>
      </c>
      <c r="CR400">
        <v>38.062</v>
      </c>
      <c r="CS400">
        <v>41.125</v>
      </c>
      <c r="CT400">
        <v>39.5</v>
      </c>
      <c r="CU400">
        <v>39.875</v>
      </c>
      <c r="CV400">
        <v>38.312</v>
      </c>
      <c r="CW400">
        <v>1160.45</v>
      </c>
      <c r="CX400">
        <v>39.6</v>
      </c>
      <c r="CY400">
        <v>0</v>
      </c>
      <c r="CZ400">
        <v>1604418994.1</v>
      </c>
      <c r="DA400">
        <v>0</v>
      </c>
      <c r="DB400">
        <v>2.63111538461538</v>
      </c>
      <c r="DC400">
        <v>-0.670700854308358</v>
      </c>
      <c r="DD400">
        <v>63.5247863066664</v>
      </c>
      <c r="DE400">
        <v>10803.4346153846</v>
      </c>
      <c r="DF400">
        <v>15</v>
      </c>
      <c r="DG400">
        <v>1604417947.1</v>
      </c>
      <c r="DH400" t="s">
        <v>273</v>
      </c>
      <c r="DI400">
        <v>1604417940.1</v>
      </c>
      <c r="DJ400">
        <v>1604417947.1</v>
      </c>
      <c r="DK400">
        <v>1</v>
      </c>
      <c r="DL400">
        <v>-0.134</v>
      </c>
      <c r="DM400">
        <v>0.013</v>
      </c>
      <c r="DN400">
        <v>0.037</v>
      </c>
      <c r="DO400">
        <v>0.31</v>
      </c>
      <c r="DP400">
        <v>420</v>
      </c>
      <c r="DQ400">
        <v>20</v>
      </c>
      <c r="DR400">
        <v>0.08</v>
      </c>
      <c r="DS400">
        <v>0.06</v>
      </c>
      <c r="DT400">
        <v>0</v>
      </c>
      <c r="DU400">
        <v>0</v>
      </c>
      <c r="DV400" t="s">
        <v>274</v>
      </c>
      <c r="DW400">
        <v>100</v>
      </c>
      <c r="DX400">
        <v>100</v>
      </c>
      <c r="DY400">
        <v>0.15</v>
      </c>
      <c r="DZ400">
        <v>0.3264</v>
      </c>
      <c r="EA400">
        <v>-0.278027610152098</v>
      </c>
      <c r="EB400">
        <v>0.00106189765250334</v>
      </c>
      <c r="EC400">
        <v>-8.23004791133579e-07</v>
      </c>
      <c r="ED400">
        <v>1.95222372915411e-10</v>
      </c>
      <c r="EE400">
        <v>0.0605696754882689</v>
      </c>
      <c r="EF400">
        <v>0.0242991256848972</v>
      </c>
      <c r="EG400">
        <v>-0.00102667963148939</v>
      </c>
      <c r="EH400">
        <v>2.21636158600722e-05</v>
      </c>
      <c r="EI400">
        <v>2</v>
      </c>
      <c r="EJ400">
        <v>2037</v>
      </c>
      <c r="EK400">
        <v>1</v>
      </c>
      <c r="EL400">
        <v>24</v>
      </c>
      <c r="EM400">
        <v>17.6</v>
      </c>
      <c r="EN400">
        <v>17.4</v>
      </c>
      <c r="EO400">
        <v>2</v>
      </c>
      <c r="EP400">
        <v>511.511</v>
      </c>
      <c r="EQ400">
        <v>528.94</v>
      </c>
      <c r="ER400">
        <v>22.7235</v>
      </c>
      <c r="ES400">
        <v>25.3861</v>
      </c>
      <c r="ET400">
        <v>30.0004</v>
      </c>
      <c r="EU400">
        <v>25.2665</v>
      </c>
      <c r="EV400">
        <v>25.2376</v>
      </c>
      <c r="EW400">
        <v>52.0427</v>
      </c>
      <c r="EX400">
        <v>26.2972</v>
      </c>
      <c r="EY400">
        <v>100</v>
      </c>
      <c r="EZ400">
        <v>22.7234</v>
      </c>
      <c r="FA400">
        <v>1294.63</v>
      </c>
      <c r="FB400">
        <v>20</v>
      </c>
      <c r="FC400">
        <v>102.326</v>
      </c>
      <c r="FD400">
        <v>102.098</v>
      </c>
    </row>
    <row r="401" spans="1:160">
      <c r="A401">
        <v>385</v>
      </c>
      <c r="B401">
        <v>1604418996.1</v>
      </c>
      <c r="C401">
        <v>767</v>
      </c>
      <c r="D401" t="s">
        <v>1041</v>
      </c>
      <c r="E401" t="s">
        <v>1042</v>
      </c>
      <c r="F401">
        <v>1604418996.1</v>
      </c>
      <c r="G401">
        <f>BY401*AE401*(BU401-BV401)/(100*BN401*(1000-AE401*BU401))</f>
        <v>0</v>
      </c>
      <c r="H401">
        <f>BY401*AE401*(BT401-BS401*(1000-AE401*BV401)/(1000-AE401*BU401))/(100*BN401)</f>
        <v>0</v>
      </c>
      <c r="I401">
        <f>BS401 - IF(AE401&gt;1, H401*BN401*100.0/(AG401*CG401), 0)</f>
        <v>0</v>
      </c>
      <c r="J401">
        <f>((P401-G401/2)*I401-H401)/(P401+G401/2)</f>
        <v>0</v>
      </c>
      <c r="K401">
        <f>J401*(BZ401+CA401)/1000.0</f>
        <v>0</v>
      </c>
      <c r="L401">
        <f>(BS401 - IF(AE401&gt;1, H401*BN401*100.0/(AG401*CG401), 0))*(BZ401+CA401)/1000.0</f>
        <v>0</v>
      </c>
      <c r="M401">
        <f>2.0/((1/O401-1/N401)+SIGN(O401)*SQRT((1/O401-1/N401)*(1/O401-1/N401) + 4*BO401/((BO401+1)*(BO401+1))*(2*1/O401*1/N401-1/N401*1/N401)))</f>
        <v>0</v>
      </c>
      <c r="N401">
        <f>IF(LEFT(BP401,1)&lt;&gt;"0",IF(LEFT(BP401,1)="1",3.0,BQ401),$D$5+$E$5*(CG401*BZ401/($K$5*1000))+$F$5*(CG401*BZ401/($K$5*1000))*MAX(MIN(BN401,$J$5),$I$5)*MAX(MIN(BN401,$J$5),$I$5)+$G$5*MAX(MIN(BN401,$J$5),$I$5)*(CG401*BZ401/($K$5*1000))+$H$5*(CG401*BZ401/($K$5*1000))*(CG401*BZ401/($K$5*1000)))</f>
        <v>0</v>
      </c>
      <c r="O401">
        <f>G401*(1000-(1000*0.61365*exp(17.502*S401/(240.97+S401))/(BZ401+CA401)+BU401)/2)/(1000*0.61365*exp(17.502*S401/(240.97+S401))/(BZ401+CA401)-BU401)</f>
        <v>0</v>
      </c>
      <c r="P401">
        <f>1/((BO401+1)/(M401/1.6)+1/(N401/1.37)) + BO401/((BO401+1)/(M401/1.6) + BO401/(N401/1.37))</f>
        <v>0</v>
      </c>
      <c r="Q401">
        <f>(BK401*BM401)</f>
        <v>0</v>
      </c>
      <c r="R401">
        <f>(CB401+(Q401+2*0.95*5.67E-8*(((CB401+$B$7)+273)^4-(CB401+273)^4)-44100*G401)/(1.84*29.3*N401+8*0.95*5.67E-8*(CB401+273)^3))</f>
        <v>0</v>
      </c>
      <c r="S401">
        <f>($C$7*CC401+$D$7*CD401+$E$7*R401)</f>
        <v>0</v>
      </c>
      <c r="T401">
        <f>0.61365*exp(17.502*S401/(240.97+S401))</f>
        <v>0</v>
      </c>
      <c r="U401">
        <f>(V401/W401*100)</f>
        <v>0</v>
      </c>
      <c r="V401">
        <f>BU401*(BZ401+CA401)/1000</f>
        <v>0</v>
      </c>
      <c r="W401">
        <f>0.61365*exp(17.502*CB401/(240.97+CB401))</f>
        <v>0</v>
      </c>
      <c r="X401">
        <f>(T401-BU401*(BZ401+CA401)/1000)</f>
        <v>0</v>
      </c>
      <c r="Y401">
        <f>(-G401*44100)</f>
        <v>0</v>
      </c>
      <c r="Z401">
        <f>2*29.3*N401*0.92*(CB401-S401)</f>
        <v>0</v>
      </c>
      <c r="AA401">
        <f>2*0.95*5.67E-8*(((CB401+$B$7)+273)^4-(S401+273)^4)</f>
        <v>0</v>
      </c>
      <c r="AB401">
        <f>Q401+AA401+Y401+Z401</f>
        <v>0</v>
      </c>
      <c r="AC401">
        <v>0</v>
      </c>
      <c r="AD401">
        <v>0</v>
      </c>
      <c r="AE401">
        <f>IF(AC401*$H$13&gt;=AG401,1.0,(AG401/(AG401-AC401*$H$13)))</f>
        <v>0</v>
      </c>
      <c r="AF401">
        <f>(AE401-1)*100</f>
        <v>0</v>
      </c>
      <c r="AG401">
        <f>MAX(0,($B$13+$C$13*CG401)/(1+$D$13*CG401)*BZ401/(CB401+273)*$E$13)</f>
        <v>0</v>
      </c>
      <c r="AH401" t="s">
        <v>271</v>
      </c>
      <c r="AI401" t="s">
        <v>271</v>
      </c>
      <c r="AJ401">
        <v>0</v>
      </c>
      <c r="AK401">
        <v>0</v>
      </c>
      <c r="AL401">
        <f>AK401-AJ401</f>
        <v>0</v>
      </c>
      <c r="AM401">
        <f>AL401/AK401</f>
        <v>0</v>
      </c>
      <c r="AN401">
        <v>0</v>
      </c>
      <c r="AO401" t="s">
        <v>271</v>
      </c>
      <c r="AP401" t="s">
        <v>271</v>
      </c>
      <c r="AQ401">
        <v>0</v>
      </c>
      <c r="AR401">
        <v>0</v>
      </c>
      <c r="AS401">
        <f>1-AQ401/AR401</f>
        <v>0</v>
      </c>
      <c r="AT401">
        <v>0.5</v>
      </c>
      <c r="AU401">
        <f>BK401</f>
        <v>0</v>
      </c>
      <c r="AV401">
        <f>H401</f>
        <v>0</v>
      </c>
      <c r="AW401">
        <f>AS401*AT401*AU401</f>
        <v>0</v>
      </c>
      <c r="AX401">
        <f>BC401/AR401</f>
        <v>0</v>
      </c>
      <c r="AY401">
        <f>(AV401-AN401)/AU401</f>
        <v>0</v>
      </c>
      <c r="AZ401">
        <f>(AK401-AR401)/AR401</f>
        <v>0</v>
      </c>
      <c r="BA401" t="s">
        <v>271</v>
      </c>
      <c r="BB401">
        <v>0</v>
      </c>
      <c r="BC401">
        <f>AR401-BB401</f>
        <v>0</v>
      </c>
      <c r="BD401">
        <f>(AR401-AQ401)/(AR401-BB401)</f>
        <v>0</v>
      </c>
      <c r="BE401">
        <f>(AK401-AR401)/(AK401-BB401)</f>
        <v>0</v>
      </c>
      <c r="BF401">
        <f>(AR401-AQ401)/(AR401-AJ401)</f>
        <v>0</v>
      </c>
      <c r="BG401">
        <f>(AK401-AR401)/(AK401-AJ401)</f>
        <v>0</v>
      </c>
      <c r="BH401">
        <f>(BD401*BB401/AQ401)</f>
        <v>0</v>
      </c>
      <c r="BI401">
        <f>(1-BH401)</f>
        <v>0</v>
      </c>
      <c r="BJ401">
        <f>$B$11*CH401+$C$11*CI401+$F$11*CJ401*(1-CM401)</f>
        <v>0</v>
      </c>
      <c r="BK401">
        <f>BJ401*BL401</f>
        <v>0</v>
      </c>
      <c r="BL401">
        <f>($B$11*$D$9+$C$11*$D$9+$F$11*((CW401+CO401)/MAX(CW401+CO401+CX401, 0.1)*$I$9+CX401/MAX(CW401+CO401+CX401, 0.1)*$J$9))/($B$11+$C$11+$F$11)</f>
        <v>0</v>
      </c>
      <c r="BM401">
        <f>($B$11*$K$9+$C$11*$K$9+$F$11*((CW401+CO401)/MAX(CW401+CO401+CX401, 0.1)*$P$9+CX401/MAX(CW401+CO401+CX401, 0.1)*$Q$9))/($B$11+$C$11+$F$11)</f>
        <v>0</v>
      </c>
      <c r="BN401">
        <v>6</v>
      </c>
      <c r="BO401">
        <v>0.5</v>
      </c>
      <c r="BP401" t="s">
        <v>272</v>
      </c>
      <c r="BQ401">
        <v>2</v>
      </c>
      <c r="BR401">
        <v>1604418996.1</v>
      </c>
      <c r="BS401">
        <v>1227.16</v>
      </c>
      <c r="BT401">
        <v>1286.07</v>
      </c>
      <c r="BU401">
        <v>21.6209</v>
      </c>
      <c r="BV401">
        <v>20.005</v>
      </c>
      <c r="BW401">
        <v>1227.01</v>
      </c>
      <c r="BX401">
        <v>21.2944</v>
      </c>
      <c r="BY401">
        <v>500.037</v>
      </c>
      <c r="BZ401">
        <v>100.522</v>
      </c>
      <c r="CA401">
        <v>0.099826</v>
      </c>
      <c r="CB401">
        <v>25.1628</v>
      </c>
      <c r="CC401">
        <v>25.0103</v>
      </c>
      <c r="CD401">
        <v>999.9</v>
      </c>
      <c r="CE401">
        <v>0</v>
      </c>
      <c r="CF401">
        <v>0</v>
      </c>
      <c r="CG401">
        <v>10044.4</v>
      </c>
      <c r="CH401">
        <v>0</v>
      </c>
      <c r="CI401">
        <v>1.03595</v>
      </c>
      <c r="CJ401">
        <v>1200.05</v>
      </c>
      <c r="CK401">
        <v>0.967003</v>
      </c>
      <c r="CL401">
        <v>0.0329973</v>
      </c>
      <c r="CM401">
        <v>0</v>
      </c>
      <c r="CN401">
        <v>2.9244</v>
      </c>
      <c r="CO401">
        <v>0</v>
      </c>
      <c r="CP401">
        <v>10813.7</v>
      </c>
      <c r="CQ401">
        <v>11401.9</v>
      </c>
      <c r="CR401">
        <v>38.062</v>
      </c>
      <c r="CS401">
        <v>41.187</v>
      </c>
      <c r="CT401">
        <v>39.5</v>
      </c>
      <c r="CU401">
        <v>39.875</v>
      </c>
      <c r="CV401">
        <v>38.312</v>
      </c>
      <c r="CW401">
        <v>1160.45</v>
      </c>
      <c r="CX401">
        <v>39.6</v>
      </c>
      <c r="CY401">
        <v>0</v>
      </c>
      <c r="CZ401">
        <v>1604418995.9</v>
      </c>
      <c r="DA401">
        <v>0</v>
      </c>
      <c r="DB401">
        <v>2.629452</v>
      </c>
      <c r="DC401">
        <v>0.184538469733532</v>
      </c>
      <c r="DD401">
        <v>64.7153845496461</v>
      </c>
      <c r="DE401">
        <v>10805.728</v>
      </c>
      <c r="DF401">
        <v>15</v>
      </c>
      <c r="DG401">
        <v>1604417947.1</v>
      </c>
      <c r="DH401" t="s">
        <v>273</v>
      </c>
      <c r="DI401">
        <v>1604417940.1</v>
      </c>
      <c r="DJ401">
        <v>1604417947.1</v>
      </c>
      <c r="DK401">
        <v>1</v>
      </c>
      <c r="DL401">
        <v>-0.134</v>
      </c>
      <c r="DM401">
        <v>0.013</v>
      </c>
      <c r="DN401">
        <v>0.037</v>
      </c>
      <c r="DO401">
        <v>0.31</v>
      </c>
      <c r="DP401">
        <v>420</v>
      </c>
      <c r="DQ401">
        <v>20</v>
      </c>
      <c r="DR401">
        <v>0.08</v>
      </c>
      <c r="DS401">
        <v>0.06</v>
      </c>
      <c r="DT401">
        <v>0</v>
      </c>
      <c r="DU401">
        <v>0</v>
      </c>
      <c r="DV401" t="s">
        <v>274</v>
      </c>
      <c r="DW401">
        <v>100</v>
      </c>
      <c r="DX401">
        <v>100</v>
      </c>
      <c r="DY401">
        <v>0.15</v>
      </c>
      <c r="DZ401">
        <v>0.3265</v>
      </c>
      <c r="EA401">
        <v>-0.278027610152098</v>
      </c>
      <c r="EB401">
        <v>0.00106189765250334</v>
      </c>
      <c r="EC401">
        <v>-8.23004791133579e-07</v>
      </c>
      <c r="ED401">
        <v>1.95222372915411e-10</v>
      </c>
      <c r="EE401">
        <v>0.0605696754882689</v>
      </c>
      <c r="EF401">
        <v>0.0242991256848972</v>
      </c>
      <c r="EG401">
        <v>-0.00102667963148939</v>
      </c>
      <c r="EH401">
        <v>2.21636158600722e-05</v>
      </c>
      <c r="EI401">
        <v>2</v>
      </c>
      <c r="EJ401">
        <v>2037</v>
      </c>
      <c r="EK401">
        <v>1</v>
      </c>
      <c r="EL401">
        <v>24</v>
      </c>
      <c r="EM401">
        <v>17.6</v>
      </c>
      <c r="EN401">
        <v>17.5</v>
      </c>
      <c r="EO401">
        <v>2</v>
      </c>
      <c r="EP401">
        <v>511.449</v>
      </c>
      <c r="EQ401">
        <v>528.912</v>
      </c>
      <c r="ER401">
        <v>22.7235</v>
      </c>
      <c r="ES401">
        <v>25.3872</v>
      </c>
      <c r="ET401">
        <v>30.0004</v>
      </c>
      <c r="EU401">
        <v>25.2675</v>
      </c>
      <c r="EV401">
        <v>25.2387</v>
      </c>
      <c r="EW401">
        <v>52.131</v>
      </c>
      <c r="EX401">
        <v>26.2972</v>
      </c>
      <c r="EY401">
        <v>100</v>
      </c>
      <c r="EZ401">
        <v>22.7234</v>
      </c>
      <c r="FA401">
        <v>1294.63</v>
      </c>
      <c r="FB401">
        <v>20</v>
      </c>
      <c r="FC401">
        <v>102.326</v>
      </c>
      <c r="FD401">
        <v>102.097</v>
      </c>
    </row>
    <row r="402" spans="1:160">
      <c r="A402">
        <v>386</v>
      </c>
      <c r="B402">
        <v>1604418998.1</v>
      </c>
      <c r="C402">
        <v>769</v>
      </c>
      <c r="D402" t="s">
        <v>1043</v>
      </c>
      <c r="E402" t="s">
        <v>1044</v>
      </c>
      <c r="F402">
        <v>1604418998.1</v>
      </c>
      <c r="G402">
        <f>BY402*AE402*(BU402-BV402)/(100*BN402*(1000-AE402*BU402))</f>
        <v>0</v>
      </c>
      <c r="H402">
        <f>BY402*AE402*(BT402-BS402*(1000-AE402*BV402)/(1000-AE402*BU402))/(100*BN402)</f>
        <v>0</v>
      </c>
      <c r="I402">
        <f>BS402 - IF(AE402&gt;1, H402*BN402*100.0/(AG402*CG402), 0)</f>
        <v>0</v>
      </c>
      <c r="J402">
        <f>((P402-G402/2)*I402-H402)/(P402+G402/2)</f>
        <v>0</v>
      </c>
      <c r="K402">
        <f>J402*(BZ402+CA402)/1000.0</f>
        <v>0</v>
      </c>
      <c r="L402">
        <f>(BS402 - IF(AE402&gt;1, H402*BN402*100.0/(AG402*CG402), 0))*(BZ402+CA402)/1000.0</f>
        <v>0</v>
      </c>
      <c r="M402">
        <f>2.0/((1/O402-1/N402)+SIGN(O402)*SQRT((1/O402-1/N402)*(1/O402-1/N402) + 4*BO402/((BO402+1)*(BO402+1))*(2*1/O402*1/N402-1/N402*1/N402)))</f>
        <v>0</v>
      </c>
      <c r="N402">
        <f>IF(LEFT(BP402,1)&lt;&gt;"0",IF(LEFT(BP402,1)="1",3.0,BQ402),$D$5+$E$5*(CG402*BZ402/($K$5*1000))+$F$5*(CG402*BZ402/($K$5*1000))*MAX(MIN(BN402,$J$5),$I$5)*MAX(MIN(BN402,$J$5),$I$5)+$G$5*MAX(MIN(BN402,$J$5),$I$5)*(CG402*BZ402/($K$5*1000))+$H$5*(CG402*BZ402/($K$5*1000))*(CG402*BZ402/($K$5*1000)))</f>
        <v>0</v>
      </c>
      <c r="O402">
        <f>G402*(1000-(1000*0.61365*exp(17.502*S402/(240.97+S402))/(BZ402+CA402)+BU402)/2)/(1000*0.61365*exp(17.502*S402/(240.97+S402))/(BZ402+CA402)-BU402)</f>
        <v>0</v>
      </c>
      <c r="P402">
        <f>1/((BO402+1)/(M402/1.6)+1/(N402/1.37)) + BO402/((BO402+1)/(M402/1.6) + BO402/(N402/1.37))</f>
        <v>0</v>
      </c>
      <c r="Q402">
        <f>(BK402*BM402)</f>
        <v>0</v>
      </c>
      <c r="R402">
        <f>(CB402+(Q402+2*0.95*5.67E-8*(((CB402+$B$7)+273)^4-(CB402+273)^4)-44100*G402)/(1.84*29.3*N402+8*0.95*5.67E-8*(CB402+273)^3))</f>
        <v>0</v>
      </c>
      <c r="S402">
        <f>($C$7*CC402+$D$7*CD402+$E$7*R402)</f>
        <v>0</v>
      </c>
      <c r="T402">
        <f>0.61365*exp(17.502*S402/(240.97+S402))</f>
        <v>0</v>
      </c>
      <c r="U402">
        <f>(V402/W402*100)</f>
        <v>0</v>
      </c>
      <c r="V402">
        <f>BU402*(BZ402+CA402)/1000</f>
        <v>0</v>
      </c>
      <c r="W402">
        <f>0.61365*exp(17.502*CB402/(240.97+CB402))</f>
        <v>0</v>
      </c>
      <c r="X402">
        <f>(T402-BU402*(BZ402+CA402)/1000)</f>
        <v>0</v>
      </c>
      <c r="Y402">
        <f>(-G402*44100)</f>
        <v>0</v>
      </c>
      <c r="Z402">
        <f>2*29.3*N402*0.92*(CB402-S402)</f>
        <v>0</v>
      </c>
      <c r="AA402">
        <f>2*0.95*5.67E-8*(((CB402+$B$7)+273)^4-(S402+273)^4)</f>
        <v>0</v>
      </c>
      <c r="AB402">
        <f>Q402+AA402+Y402+Z402</f>
        <v>0</v>
      </c>
      <c r="AC402">
        <v>0</v>
      </c>
      <c r="AD402">
        <v>0</v>
      </c>
      <c r="AE402">
        <f>IF(AC402*$H$13&gt;=AG402,1.0,(AG402/(AG402-AC402*$H$13)))</f>
        <v>0</v>
      </c>
      <c r="AF402">
        <f>(AE402-1)*100</f>
        <v>0</v>
      </c>
      <c r="AG402">
        <f>MAX(0,($B$13+$C$13*CG402)/(1+$D$13*CG402)*BZ402/(CB402+273)*$E$13)</f>
        <v>0</v>
      </c>
      <c r="AH402" t="s">
        <v>271</v>
      </c>
      <c r="AI402" t="s">
        <v>271</v>
      </c>
      <c r="AJ402">
        <v>0</v>
      </c>
      <c r="AK402">
        <v>0</v>
      </c>
      <c r="AL402">
        <f>AK402-AJ402</f>
        <v>0</v>
      </c>
      <c r="AM402">
        <f>AL402/AK402</f>
        <v>0</v>
      </c>
      <c r="AN402">
        <v>0</v>
      </c>
      <c r="AO402" t="s">
        <v>271</v>
      </c>
      <c r="AP402" t="s">
        <v>271</v>
      </c>
      <c r="AQ402">
        <v>0</v>
      </c>
      <c r="AR402">
        <v>0</v>
      </c>
      <c r="AS402">
        <f>1-AQ402/AR402</f>
        <v>0</v>
      </c>
      <c r="AT402">
        <v>0.5</v>
      </c>
      <c r="AU402">
        <f>BK402</f>
        <v>0</v>
      </c>
      <c r="AV402">
        <f>H402</f>
        <v>0</v>
      </c>
      <c r="AW402">
        <f>AS402*AT402*AU402</f>
        <v>0</v>
      </c>
      <c r="AX402">
        <f>BC402/AR402</f>
        <v>0</v>
      </c>
      <c r="AY402">
        <f>(AV402-AN402)/AU402</f>
        <v>0</v>
      </c>
      <c r="AZ402">
        <f>(AK402-AR402)/AR402</f>
        <v>0</v>
      </c>
      <c r="BA402" t="s">
        <v>271</v>
      </c>
      <c r="BB402">
        <v>0</v>
      </c>
      <c r="BC402">
        <f>AR402-BB402</f>
        <v>0</v>
      </c>
      <c r="BD402">
        <f>(AR402-AQ402)/(AR402-BB402)</f>
        <v>0</v>
      </c>
      <c r="BE402">
        <f>(AK402-AR402)/(AK402-BB402)</f>
        <v>0</v>
      </c>
      <c r="BF402">
        <f>(AR402-AQ402)/(AR402-AJ402)</f>
        <v>0</v>
      </c>
      <c r="BG402">
        <f>(AK402-AR402)/(AK402-AJ402)</f>
        <v>0</v>
      </c>
      <c r="BH402">
        <f>(BD402*BB402/AQ402)</f>
        <v>0</v>
      </c>
      <c r="BI402">
        <f>(1-BH402)</f>
        <v>0</v>
      </c>
      <c r="BJ402">
        <f>$B$11*CH402+$C$11*CI402+$F$11*CJ402*(1-CM402)</f>
        <v>0</v>
      </c>
      <c r="BK402">
        <f>BJ402*BL402</f>
        <v>0</v>
      </c>
      <c r="BL402">
        <f>($B$11*$D$9+$C$11*$D$9+$F$11*((CW402+CO402)/MAX(CW402+CO402+CX402, 0.1)*$I$9+CX402/MAX(CW402+CO402+CX402, 0.1)*$J$9))/($B$11+$C$11+$F$11)</f>
        <v>0</v>
      </c>
      <c r="BM402">
        <f>($B$11*$K$9+$C$11*$K$9+$F$11*((CW402+CO402)/MAX(CW402+CO402+CX402, 0.1)*$P$9+CX402/MAX(CW402+CO402+CX402, 0.1)*$Q$9))/($B$11+$C$11+$F$11)</f>
        <v>0</v>
      </c>
      <c r="BN402">
        <v>6</v>
      </c>
      <c r="BO402">
        <v>0.5</v>
      </c>
      <c r="BP402" t="s">
        <v>272</v>
      </c>
      <c r="BQ402">
        <v>2</v>
      </c>
      <c r="BR402">
        <v>1604418998.1</v>
      </c>
      <c r="BS402">
        <v>1230.42</v>
      </c>
      <c r="BT402">
        <v>1289.67</v>
      </c>
      <c r="BU402">
        <v>21.6217</v>
      </c>
      <c r="BV402">
        <v>20.0043</v>
      </c>
      <c r="BW402">
        <v>1230.28</v>
      </c>
      <c r="BX402">
        <v>21.2952</v>
      </c>
      <c r="BY402">
        <v>499.944</v>
      </c>
      <c r="BZ402">
        <v>100.523</v>
      </c>
      <c r="CA402">
        <v>0.0999905</v>
      </c>
      <c r="CB402">
        <v>25.1635</v>
      </c>
      <c r="CC402">
        <v>25.0098</v>
      </c>
      <c r="CD402">
        <v>999.9</v>
      </c>
      <c r="CE402">
        <v>0</v>
      </c>
      <c r="CF402">
        <v>0</v>
      </c>
      <c r="CG402">
        <v>10010</v>
      </c>
      <c r="CH402">
        <v>0</v>
      </c>
      <c r="CI402">
        <v>1.00795</v>
      </c>
      <c r="CJ402">
        <v>1200.06</v>
      </c>
      <c r="CK402">
        <v>0.967003</v>
      </c>
      <c r="CL402">
        <v>0.0329973</v>
      </c>
      <c r="CM402">
        <v>0</v>
      </c>
      <c r="CN402">
        <v>3.016</v>
      </c>
      <c r="CO402">
        <v>0</v>
      </c>
      <c r="CP402">
        <v>10815</v>
      </c>
      <c r="CQ402">
        <v>11402</v>
      </c>
      <c r="CR402">
        <v>38.062</v>
      </c>
      <c r="CS402">
        <v>41.125</v>
      </c>
      <c r="CT402">
        <v>39.5</v>
      </c>
      <c r="CU402">
        <v>39.875</v>
      </c>
      <c r="CV402">
        <v>38.312</v>
      </c>
      <c r="CW402">
        <v>1160.46</v>
      </c>
      <c r="CX402">
        <v>39.6</v>
      </c>
      <c r="CY402">
        <v>0</v>
      </c>
      <c r="CZ402">
        <v>1604418998.3</v>
      </c>
      <c r="DA402">
        <v>0</v>
      </c>
      <c r="DB402">
        <v>2.642268</v>
      </c>
      <c r="DC402">
        <v>0.101723081765802</v>
      </c>
      <c r="DD402">
        <v>62.0846155047265</v>
      </c>
      <c r="DE402">
        <v>10807.904</v>
      </c>
      <c r="DF402">
        <v>15</v>
      </c>
      <c r="DG402">
        <v>1604417947.1</v>
      </c>
      <c r="DH402" t="s">
        <v>273</v>
      </c>
      <c r="DI402">
        <v>1604417940.1</v>
      </c>
      <c r="DJ402">
        <v>1604417947.1</v>
      </c>
      <c r="DK402">
        <v>1</v>
      </c>
      <c r="DL402">
        <v>-0.134</v>
      </c>
      <c r="DM402">
        <v>0.013</v>
      </c>
      <c r="DN402">
        <v>0.037</v>
      </c>
      <c r="DO402">
        <v>0.31</v>
      </c>
      <c r="DP402">
        <v>420</v>
      </c>
      <c r="DQ402">
        <v>20</v>
      </c>
      <c r="DR402">
        <v>0.08</v>
      </c>
      <c r="DS402">
        <v>0.06</v>
      </c>
      <c r="DT402">
        <v>0</v>
      </c>
      <c r="DU402">
        <v>0</v>
      </c>
      <c r="DV402" t="s">
        <v>274</v>
      </c>
      <c r="DW402">
        <v>100</v>
      </c>
      <c r="DX402">
        <v>100</v>
      </c>
      <c r="DY402">
        <v>0.14</v>
      </c>
      <c r="DZ402">
        <v>0.3265</v>
      </c>
      <c r="EA402">
        <v>-0.278027610152098</v>
      </c>
      <c r="EB402">
        <v>0.00106189765250334</v>
      </c>
      <c r="EC402">
        <v>-8.23004791133579e-07</v>
      </c>
      <c r="ED402">
        <v>1.95222372915411e-10</v>
      </c>
      <c r="EE402">
        <v>0.0605696754882689</v>
      </c>
      <c r="EF402">
        <v>0.0242991256848972</v>
      </c>
      <c r="EG402">
        <v>-0.00102667963148939</v>
      </c>
      <c r="EH402">
        <v>2.21636158600722e-05</v>
      </c>
      <c r="EI402">
        <v>2</v>
      </c>
      <c r="EJ402">
        <v>2037</v>
      </c>
      <c r="EK402">
        <v>1</v>
      </c>
      <c r="EL402">
        <v>24</v>
      </c>
      <c r="EM402">
        <v>17.6</v>
      </c>
      <c r="EN402">
        <v>17.5</v>
      </c>
      <c r="EO402">
        <v>2</v>
      </c>
      <c r="EP402">
        <v>511.311</v>
      </c>
      <c r="EQ402">
        <v>529.134</v>
      </c>
      <c r="ER402">
        <v>22.7245</v>
      </c>
      <c r="ES402">
        <v>25.3883</v>
      </c>
      <c r="ET402">
        <v>30.0004</v>
      </c>
      <c r="EU402">
        <v>25.2681</v>
      </c>
      <c r="EV402">
        <v>25.2397</v>
      </c>
      <c r="EW402">
        <v>52.258</v>
      </c>
      <c r="EX402">
        <v>26.2972</v>
      </c>
      <c r="EY402">
        <v>100</v>
      </c>
      <c r="EZ402">
        <v>22.724</v>
      </c>
      <c r="FA402">
        <v>1299.68</v>
      </c>
      <c r="FB402">
        <v>20</v>
      </c>
      <c r="FC402">
        <v>102.326</v>
      </c>
      <c r="FD402">
        <v>102.095</v>
      </c>
    </row>
    <row r="403" spans="1:160">
      <c r="A403">
        <v>387</v>
      </c>
      <c r="B403">
        <v>1604419000.1</v>
      </c>
      <c r="C403">
        <v>771</v>
      </c>
      <c r="D403" t="s">
        <v>1045</v>
      </c>
      <c r="E403" t="s">
        <v>1046</v>
      </c>
      <c r="F403">
        <v>1604419000.1</v>
      </c>
      <c r="G403">
        <f>BY403*AE403*(BU403-BV403)/(100*BN403*(1000-AE403*BU403))</f>
        <v>0</v>
      </c>
      <c r="H403">
        <f>BY403*AE403*(BT403-BS403*(1000-AE403*BV403)/(1000-AE403*BU403))/(100*BN403)</f>
        <v>0</v>
      </c>
      <c r="I403">
        <f>BS403 - IF(AE403&gt;1, H403*BN403*100.0/(AG403*CG403), 0)</f>
        <v>0</v>
      </c>
      <c r="J403">
        <f>((P403-G403/2)*I403-H403)/(P403+G403/2)</f>
        <v>0</v>
      </c>
      <c r="K403">
        <f>J403*(BZ403+CA403)/1000.0</f>
        <v>0</v>
      </c>
      <c r="L403">
        <f>(BS403 - IF(AE403&gt;1, H403*BN403*100.0/(AG403*CG403), 0))*(BZ403+CA403)/1000.0</f>
        <v>0</v>
      </c>
      <c r="M403">
        <f>2.0/((1/O403-1/N403)+SIGN(O403)*SQRT((1/O403-1/N403)*(1/O403-1/N403) + 4*BO403/((BO403+1)*(BO403+1))*(2*1/O403*1/N403-1/N403*1/N403)))</f>
        <v>0</v>
      </c>
      <c r="N403">
        <f>IF(LEFT(BP403,1)&lt;&gt;"0",IF(LEFT(BP403,1)="1",3.0,BQ403),$D$5+$E$5*(CG403*BZ403/($K$5*1000))+$F$5*(CG403*BZ403/($K$5*1000))*MAX(MIN(BN403,$J$5),$I$5)*MAX(MIN(BN403,$J$5),$I$5)+$G$5*MAX(MIN(BN403,$J$5),$I$5)*(CG403*BZ403/($K$5*1000))+$H$5*(CG403*BZ403/($K$5*1000))*(CG403*BZ403/($K$5*1000)))</f>
        <v>0</v>
      </c>
      <c r="O403">
        <f>G403*(1000-(1000*0.61365*exp(17.502*S403/(240.97+S403))/(BZ403+CA403)+BU403)/2)/(1000*0.61365*exp(17.502*S403/(240.97+S403))/(BZ403+CA403)-BU403)</f>
        <v>0</v>
      </c>
      <c r="P403">
        <f>1/((BO403+1)/(M403/1.6)+1/(N403/1.37)) + BO403/((BO403+1)/(M403/1.6) + BO403/(N403/1.37))</f>
        <v>0</v>
      </c>
      <c r="Q403">
        <f>(BK403*BM403)</f>
        <v>0</v>
      </c>
      <c r="R403">
        <f>(CB403+(Q403+2*0.95*5.67E-8*(((CB403+$B$7)+273)^4-(CB403+273)^4)-44100*G403)/(1.84*29.3*N403+8*0.95*5.67E-8*(CB403+273)^3))</f>
        <v>0</v>
      </c>
      <c r="S403">
        <f>($C$7*CC403+$D$7*CD403+$E$7*R403)</f>
        <v>0</v>
      </c>
      <c r="T403">
        <f>0.61365*exp(17.502*S403/(240.97+S403))</f>
        <v>0</v>
      </c>
      <c r="U403">
        <f>(V403/W403*100)</f>
        <v>0</v>
      </c>
      <c r="V403">
        <f>BU403*(BZ403+CA403)/1000</f>
        <v>0</v>
      </c>
      <c r="W403">
        <f>0.61365*exp(17.502*CB403/(240.97+CB403))</f>
        <v>0</v>
      </c>
      <c r="X403">
        <f>(T403-BU403*(BZ403+CA403)/1000)</f>
        <v>0</v>
      </c>
      <c r="Y403">
        <f>(-G403*44100)</f>
        <v>0</v>
      </c>
      <c r="Z403">
        <f>2*29.3*N403*0.92*(CB403-S403)</f>
        <v>0</v>
      </c>
      <c r="AA403">
        <f>2*0.95*5.67E-8*(((CB403+$B$7)+273)^4-(S403+273)^4)</f>
        <v>0</v>
      </c>
      <c r="AB403">
        <f>Q403+AA403+Y403+Z403</f>
        <v>0</v>
      </c>
      <c r="AC403">
        <v>0</v>
      </c>
      <c r="AD403">
        <v>0</v>
      </c>
      <c r="AE403">
        <f>IF(AC403*$H$13&gt;=AG403,1.0,(AG403/(AG403-AC403*$H$13)))</f>
        <v>0</v>
      </c>
      <c r="AF403">
        <f>(AE403-1)*100</f>
        <v>0</v>
      </c>
      <c r="AG403">
        <f>MAX(0,($B$13+$C$13*CG403)/(1+$D$13*CG403)*BZ403/(CB403+273)*$E$13)</f>
        <v>0</v>
      </c>
      <c r="AH403" t="s">
        <v>271</v>
      </c>
      <c r="AI403" t="s">
        <v>271</v>
      </c>
      <c r="AJ403">
        <v>0</v>
      </c>
      <c r="AK403">
        <v>0</v>
      </c>
      <c r="AL403">
        <f>AK403-AJ403</f>
        <v>0</v>
      </c>
      <c r="AM403">
        <f>AL403/AK403</f>
        <v>0</v>
      </c>
      <c r="AN403">
        <v>0</v>
      </c>
      <c r="AO403" t="s">
        <v>271</v>
      </c>
      <c r="AP403" t="s">
        <v>271</v>
      </c>
      <c r="AQ403">
        <v>0</v>
      </c>
      <c r="AR403">
        <v>0</v>
      </c>
      <c r="AS403">
        <f>1-AQ403/AR403</f>
        <v>0</v>
      </c>
      <c r="AT403">
        <v>0.5</v>
      </c>
      <c r="AU403">
        <f>BK403</f>
        <v>0</v>
      </c>
      <c r="AV403">
        <f>H403</f>
        <v>0</v>
      </c>
      <c r="AW403">
        <f>AS403*AT403*AU403</f>
        <v>0</v>
      </c>
      <c r="AX403">
        <f>BC403/AR403</f>
        <v>0</v>
      </c>
      <c r="AY403">
        <f>(AV403-AN403)/AU403</f>
        <v>0</v>
      </c>
      <c r="AZ403">
        <f>(AK403-AR403)/AR403</f>
        <v>0</v>
      </c>
      <c r="BA403" t="s">
        <v>271</v>
      </c>
      <c r="BB403">
        <v>0</v>
      </c>
      <c r="BC403">
        <f>AR403-BB403</f>
        <v>0</v>
      </c>
      <c r="BD403">
        <f>(AR403-AQ403)/(AR403-BB403)</f>
        <v>0</v>
      </c>
      <c r="BE403">
        <f>(AK403-AR403)/(AK403-BB403)</f>
        <v>0</v>
      </c>
      <c r="BF403">
        <f>(AR403-AQ403)/(AR403-AJ403)</f>
        <v>0</v>
      </c>
      <c r="BG403">
        <f>(AK403-AR403)/(AK403-AJ403)</f>
        <v>0</v>
      </c>
      <c r="BH403">
        <f>(BD403*BB403/AQ403)</f>
        <v>0</v>
      </c>
      <c r="BI403">
        <f>(1-BH403)</f>
        <v>0</v>
      </c>
      <c r="BJ403">
        <f>$B$11*CH403+$C$11*CI403+$F$11*CJ403*(1-CM403)</f>
        <v>0</v>
      </c>
      <c r="BK403">
        <f>BJ403*BL403</f>
        <v>0</v>
      </c>
      <c r="BL403">
        <f>($B$11*$D$9+$C$11*$D$9+$F$11*((CW403+CO403)/MAX(CW403+CO403+CX403, 0.1)*$I$9+CX403/MAX(CW403+CO403+CX403, 0.1)*$J$9))/($B$11+$C$11+$F$11)</f>
        <v>0</v>
      </c>
      <c r="BM403">
        <f>($B$11*$K$9+$C$11*$K$9+$F$11*((CW403+CO403)/MAX(CW403+CO403+CX403, 0.1)*$P$9+CX403/MAX(CW403+CO403+CX403, 0.1)*$Q$9))/($B$11+$C$11+$F$11)</f>
        <v>0</v>
      </c>
      <c r="BN403">
        <v>6</v>
      </c>
      <c r="BO403">
        <v>0.5</v>
      </c>
      <c r="BP403" t="s">
        <v>272</v>
      </c>
      <c r="BQ403">
        <v>2</v>
      </c>
      <c r="BR403">
        <v>1604419000.1</v>
      </c>
      <c r="BS403">
        <v>1233.81</v>
      </c>
      <c r="BT403">
        <v>1293.06</v>
      </c>
      <c r="BU403">
        <v>21.6219</v>
      </c>
      <c r="BV403">
        <v>20.0045</v>
      </c>
      <c r="BW403">
        <v>1233.67</v>
      </c>
      <c r="BX403">
        <v>21.2954</v>
      </c>
      <c r="BY403">
        <v>500.053</v>
      </c>
      <c r="BZ403">
        <v>100.524</v>
      </c>
      <c r="CA403">
        <v>0.0999953</v>
      </c>
      <c r="CB403">
        <v>25.1624</v>
      </c>
      <c r="CC403">
        <v>25.0138</v>
      </c>
      <c r="CD403">
        <v>999.9</v>
      </c>
      <c r="CE403">
        <v>0</v>
      </c>
      <c r="CF403">
        <v>0</v>
      </c>
      <c r="CG403">
        <v>10014.4</v>
      </c>
      <c r="CH403">
        <v>0</v>
      </c>
      <c r="CI403">
        <v>0.979953</v>
      </c>
      <c r="CJ403">
        <v>1200.05</v>
      </c>
      <c r="CK403">
        <v>0.967003</v>
      </c>
      <c r="CL403">
        <v>0.0329973</v>
      </c>
      <c r="CM403">
        <v>0</v>
      </c>
      <c r="CN403">
        <v>2.7363</v>
      </c>
      <c r="CO403">
        <v>0</v>
      </c>
      <c r="CP403">
        <v>10816.8</v>
      </c>
      <c r="CQ403">
        <v>11401.9</v>
      </c>
      <c r="CR403">
        <v>38.062</v>
      </c>
      <c r="CS403">
        <v>41.187</v>
      </c>
      <c r="CT403">
        <v>39.5</v>
      </c>
      <c r="CU403">
        <v>39.875</v>
      </c>
      <c r="CV403">
        <v>38.312</v>
      </c>
      <c r="CW403">
        <v>1160.45</v>
      </c>
      <c r="CX403">
        <v>39.6</v>
      </c>
      <c r="CY403">
        <v>0</v>
      </c>
      <c r="CZ403">
        <v>1604419000.1</v>
      </c>
      <c r="DA403">
        <v>0</v>
      </c>
      <c r="DB403">
        <v>2.63197692307692</v>
      </c>
      <c r="DC403">
        <v>-0.143268375822475</v>
      </c>
      <c r="DD403">
        <v>60.0854701074089</v>
      </c>
      <c r="DE403">
        <v>10809.5192307692</v>
      </c>
      <c r="DF403">
        <v>15</v>
      </c>
      <c r="DG403">
        <v>1604417947.1</v>
      </c>
      <c r="DH403" t="s">
        <v>273</v>
      </c>
      <c r="DI403">
        <v>1604417940.1</v>
      </c>
      <c r="DJ403">
        <v>1604417947.1</v>
      </c>
      <c r="DK403">
        <v>1</v>
      </c>
      <c r="DL403">
        <v>-0.134</v>
      </c>
      <c r="DM403">
        <v>0.013</v>
      </c>
      <c r="DN403">
        <v>0.037</v>
      </c>
      <c r="DO403">
        <v>0.31</v>
      </c>
      <c r="DP403">
        <v>420</v>
      </c>
      <c r="DQ403">
        <v>20</v>
      </c>
      <c r="DR403">
        <v>0.08</v>
      </c>
      <c r="DS403">
        <v>0.06</v>
      </c>
      <c r="DT403">
        <v>0</v>
      </c>
      <c r="DU403">
        <v>0</v>
      </c>
      <c r="DV403" t="s">
        <v>274</v>
      </c>
      <c r="DW403">
        <v>100</v>
      </c>
      <c r="DX403">
        <v>100</v>
      </c>
      <c r="DY403">
        <v>0.14</v>
      </c>
      <c r="DZ403">
        <v>0.3265</v>
      </c>
      <c r="EA403">
        <v>-0.278027610152098</v>
      </c>
      <c r="EB403">
        <v>0.00106189765250334</v>
      </c>
      <c r="EC403">
        <v>-8.23004791133579e-07</v>
      </c>
      <c r="ED403">
        <v>1.95222372915411e-10</v>
      </c>
      <c r="EE403">
        <v>0.0605696754882689</v>
      </c>
      <c r="EF403">
        <v>0.0242991256848972</v>
      </c>
      <c r="EG403">
        <v>-0.00102667963148939</v>
      </c>
      <c r="EH403">
        <v>2.21636158600722e-05</v>
      </c>
      <c r="EI403">
        <v>2</v>
      </c>
      <c r="EJ403">
        <v>2037</v>
      </c>
      <c r="EK403">
        <v>1</v>
      </c>
      <c r="EL403">
        <v>24</v>
      </c>
      <c r="EM403">
        <v>17.7</v>
      </c>
      <c r="EN403">
        <v>17.6</v>
      </c>
      <c r="EO403">
        <v>2</v>
      </c>
      <c r="EP403">
        <v>511.461</v>
      </c>
      <c r="EQ403">
        <v>529.038</v>
      </c>
      <c r="ER403">
        <v>22.7251</v>
      </c>
      <c r="ES403">
        <v>25.3893</v>
      </c>
      <c r="ET403">
        <v>30.0003</v>
      </c>
      <c r="EU403">
        <v>25.269</v>
      </c>
      <c r="EV403">
        <v>25.2397</v>
      </c>
      <c r="EW403">
        <v>52.3787</v>
      </c>
      <c r="EX403">
        <v>26.2972</v>
      </c>
      <c r="EY403">
        <v>100</v>
      </c>
      <c r="EZ403">
        <v>22.724</v>
      </c>
      <c r="FA403">
        <v>1304.76</v>
      </c>
      <c r="FB403">
        <v>20</v>
      </c>
      <c r="FC403">
        <v>102.327</v>
      </c>
      <c r="FD403">
        <v>102.095</v>
      </c>
    </row>
    <row r="404" spans="1:160">
      <c r="A404">
        <v>388</v>
      </c>
      <c r="B404">
        <v>1604419002.1</v>
      </c>
      <c r="C404">
        <v>773</v>
      </c>
      <c r="D404" t="s">
        <v>1047</v>
      </c>
      <c r="E404" t="s">
        <v>1048</v>
      </c>
      <c r="F404">
        <v>1604419002.1</v>
      </c>
      <c r="G404">
        <f>BY404*AE404*(BU404-BV404)/(100*BN404*(1000-AE404*BU404))</f>
        <v>0</v>
      </c>
      <c r="H404">
        <f>BY404*AE404*(BT404-BS404*(1000-AE404*BV404)/(1000-AE404*BU404))/(100*BN404)</f>
        <v>0</v>
      </c>
      <c r="I404">
        <f>BS404 - IF(AE404&gt;1, H404*BN404*100.0/(AG404*CG404), 0)</f>
        <v>0</v>
      </c>
      <c r="J404">
        <f>((P404-G404/2)*I404-H404)/(P404+G404/2)</f>
        <v>0</v>
      </c>
      <c r="K404">
        <f>J404*(BZ404+CA404)/1000.0</f>
        <v>0</v>
      </c>
      <c r="L404">
        <f>(BS404 - IF(AE404&gt;1, H404*BN404*100.0/(AG404*CG404), 0))*(BZ404+CA404)/1000.0</f>
        <v>0</v>
      </c>
      <c r="M404">
        <f>2.0/((1/O404-1/N404)+SIGN(O404)*SQRT((1/O404-1/N404)*(1/O404-1/N404) + 4*BO404/((BO404+1)*(BO404+1))*(2*1/O404*1/N404-1/N404*1/N404)))</f>
        <v>0</v>
      </c>
      <c r="N404">
        <f>IF(LEFT(BP404,1)&lt;&gt;"0",IF(LEFT(BP404,1)="1",3.0,BQ404),$D$5+$E$5*(CG404*BZ404/($K$5*1000))+$F$5*(CG404*BZ404/($K$5*1000))*MAX(MIN(BN404,$J$5),$I$5)*MAX(MIN(BN404,$J$5),$I$5)+$G$5*MAX(MIN(BN404,$J$5),$I$5)*(CG404*BZ404/($K$5*1000))+$H$5*(CG404*BZ404/($K$5*1000))*(CG404*BZ404/($K$5*1000)))</f>
        <v>0</v>
      </c>
      <c r="O404">
        <f>G404*(1000-(1000*0.61365*exp(17.502*S404/(240.97+S404))/(BZ404+CA404)+BU404)/2)/(1000*0.61365*exp(17.502*S404/(240.97+S404))/(BZ404+CA404)-BU404)</f>
        <v>0</v>
      </c>
      <c r="P404">
        <f>1/((BO404+1)/(M404/1.6)+1/(N404/1.37)) + BO404/((BO404+1)/(M404/1.6) + BO404/(N404/1.37))</f>
        <v>0</v>
      </c>
      <c r="Q404">
        <f>(BK404*BM404)</f>
        <v>0</v>
      </c>
      <c r="R404">
        <f>(CB404+(Q404+2*0.95*5.67E-8*(((CB404+$B$7)+273)^4-(CB404+273)^4)-44100*G404)/(1.84*29.3*N404+8*0.95*5.67E-8*(CB404+273)^3))</f>
        <v>0</v>
      </c>
      <c r="S404">
        <f>($C$7*CC404+$D$7*CD404+$E$7*R404)</f>
        <v>0</v>
      </c>
      <c r="T404">
        <f>0.61365*exp(17.502*S404/(240.97+S404))</f>
        <v>0</v>
      </c>
      <c r="U404">
        <f>(V404/W404*100)</f>
        <v>0</v>
      </c>
      <c r="V404">
        <f>BU404*(BZ404+CA404)/1000</f>
        <v>0</v>
      </c>
      <c r="W404">
        <f>0.61365*exp(17.502*CB404/(240.97+CB404))</f>
        <v>0</v>
      </c>
      <c r="X404">
        <f>(T404-BU404*(BZ404+CA404)/1000)</f>
        <v>0</v>
      </c>
      <c r="Y404">
        <f>(-G404*44100)</f>
        <v>0</v>
      </c>
      <c r="Z404">
        <f>2*29.3*N404*0.92*(CB404-S404)</f>
        <v>0</v>
      </c>
      <c r="AA404">
        <f>2*0.95*5.67E-8*(((CB404+$B$7)+273)^4-(S404+273)^4)</f>
        <v>0</v>
      </c>
      <c r="AB404">
        <f>Q404+AA404+Y404+Z404</f>
        <v>0</v>
      </c>
      <c r="AC404">
        <v>0</v>
      </c>
      <c r="AD404">
        <v>0</v>
      </c>
      <c r="AE404">
        <f>IF(AC404*$H$13&gt;=AG404,1.0,(AG404/(AG404-AC404*$H$13)))</f>
        <v>0</v>
      </c>
      <c r="AF404">
        <f>(AE404-1)*100</f>
        <v>0</v>
      </c>
      <c r="AG404">
        <f>MAX(0,($B$13+$C$13*CG404)/(1+$D$13*CG404)*BZ404/(CB404+273)*$E$13)</f>
        <v>0</v>
      </c>
      <c r="AH404" t="s">
        <v>271</v>
      </c>
      <c r="AI404" t="s">
        <v>271</v>
      </c>
      <c r="AJ404">
        <v>0</v>
      </c>
      <c r="AK404">
        <v>0</v>
      </c>
      <c r="AL404">
        <f>AK404-AJ404</f>
        <v>0</v>
      </c>
      <c r="AM404">
        <f>AL404/AK404</f>
        <v>0</v>
      </c>
      <c r="AN404">
        <v>0</v>
      </c>
      <c r="AO404" t="s">
        <v>271</v>
      </c>
      <c r="AP404" t="s">
        <v>271</v>
      </c>
      <c r="AQ404">
        <v>0</v>
      </c>
      <c r="AR404">
        <v>0</v>
      </c>
      <c r="AS404">
        <f>1-AQ404/AR404</f>
        <v>0</v>
      </c>
      <c r="AT404">
        <v>0.5</v>
      </c>
      <c r="AU404">
        <f>BK404</f>
        <v>0</v>
      </c>
      <c r="AV404">
        <f>H404</f>
        <v>0</v>
      </c>
      <c r="AW404">
        <f>AS404*AT404*AU404</f>
        <v>0</v>
      </c>
      <c r="AX404">
        <f>BC404/AR404</f>
        <v>0</v>
      </c>
      <c r="AY404">
        <f>(AV404-AN404)/AU404</f>
        <v>0</v>
      </c>
      <c r="AZ404">
        <f>(AK404-AR404)/AR404</f>
        <v>0</v>
      </c>
      <c r="BA404" t="s">
        <v>271</v>
      </c>
      <c r="BB404">
        <v>0</v>
      </c>
      <c r="BC404">
        <f>AR404-BB404</f>
        <v>0</v>
      </c>
      <c r="BD404">
        <f>(AR404-AQ404)/(AR404-BB404)</f>
        <v>0</v>
      </c>
      <c r="BE404">
        <f>(AK404-AR404)/(AK404-BB404)</f>
        <v>0</v>
      </c>
      <c r="BF404">
        <f>(AR404-AQ404)/(AR404-AJ404)</f>
        <v>0</v>
      </c>
      <c r="BG404">
        <f>(AK404-AR404)/(AK404-AJ404)</f>
        <v>0</v>
      </c>
      <c r="BH404">
        <f>(BD404*BB404/AQ404)</f>
        <v>0</v>
      </c>
      <c r="BI404">
        <f>(1-BH404)</f>
        <v>0</v>
      </c>
      <c r="BJ404">
        <f>$B$11*CH404+$C$11*CI404+$F$11*CJ404*(1-CM404)</f>
        <v>0</v>
      </c>
      <c r="BK404">
        <f>BJ404*BL404</f>
        <v>0</v>
      </c>
      <c r="BL404">
        <f>($B$11*$D$9+$C$11*$D$9+$F$11*((CW404+CO404)/MAX(CW404+CO404+CX404, 0.1)*$I$9+CX404/MAX(CW404+CO404+CX404, 0.1)*$J$9))/($B$11+$C$11+$F$11)</f>
        <v>0</v>
      </c>
      <c r="BM404">
        <f>($B$11*$K$9+$C$11*$K$9+$F$11*((CW404+CO404)/MAX(CW404+CO404+CX404, 0.1)*$P$9+CX404/MAX(CW404+CO404+CX404, 0.1)*$Q$9))/($B$11+$C$11+$F$11)</f>
        <v>0</v>
      </c>
      <c r="BN404">
        <v>6</v>
      </c>
      <c r="BO404">
        <v>0.5</v>
      </c>
      <c r="BP404" t="s">
        <v>272</v>
      </c>
      <c r="BQ404">
        <v>2</v>
      </c>
      <c r="BR404">
        <v>1604419002.1</v>
      </c>
      <c r="BS404">
        <v>1237.21</v>
      </c>
      <c r="BT404">
        <v>1296.32</v>
      </c>
      <c r="BU404">
        <v>21.6214</v>
      </c>
      <c r="BV404">
        <v>20.0055</v>
      </c>
      <c r="BW404">
        <v>1237.07</v>
      </c>
      <c r="BX404">
        <v>21.2949</v>
      </c>
      <c r="BY404">
        <v>500.045</v>
      </c>
      <c r="BZ404">
        <v>100.523</v>
      </c>
      <c r="CA404">
        <v>0.100219</v>
      </c>
      <c r="CB404">
        <v>25.1613</v>
      </c>
      <c r="CC404">
        <v>25.0099</v>
      </c>
      <c r="CD404">
        <v>999.9</v>
      </c>
      <c r="CE404">
        <v>0</v>
      </c>
      <c r="CF404">
        <v>0</v>
      </c>
      <c r="CG404">
        <v>9998.75</v>
      </c>
      <c r="CH404">
        <v>0</v>
      </c>
      <c r="CI404">
        <v>0.977153</v>
      </c>
      <c r="CJ404">
        <v>1199.76</v>
      </c>
      <c r="CK404">
        <v>0.966994</v>
      </c>
      <c r="CL404">
        <v>0.0330056</v>
      </c>
      <c r="CM404">
        <v>0</v>
      </c>
      <c r="CN404">
        <v>2.3886</v>
      </c>
      <c r="CO404">
        <v>0</v>
      </c>
      <c r="CP404">
        <v>10814.9</v>
      </c>
      <c r="CQ404">
        <v>11399.1</v>
      </c>
      <c r="CR404">
        <v>38.062</v>
      </c>
      <c r="CS404">
        <v>41.187</v>
      </c>
      <c r="CT404">
        <v>39.5</v>
      </c>
      <c r="CU404">
        <v>39.875</v>
      </c>
      <c r="CV404">
        <v>38.312</v>
      </c>
      <c r="CW404">
        <v>1160.16</v>
      </c>
      <c r="CX404">
        <v>39.6</v>
      </c>
      <c r="CY404">
        <v>0</v>
      </c>
      <c r="CZ404">
        <v>1604419001.9</v>
      </c>
      <c r="DA404">
        <v>0</v>
      </c>
      <c r="DB404">
        <v>2.596328</v>
      </c>
      <c r="DC404">
        <v>0.044292301664323</v>
      </c>
      <c r="DD404">
        <v>51.1769229743223</v>
      </c>
      <c r="DE404">
        <v>10811.356</v>
      </c>
      <c r="DF404">
        <v>15</v>
      </c>
      <c r="DG404">
        <v>1604417947.1</v>
      </c>
      <c r="DH404" t="s">
        <v>273</v>
      </c>
      <c r="DI404">
        <v>1604417940.1</v>
      </c>
      <c r="DJ404">
        <v>1604417947.1</v>
      </c>
      <c r="DK404">
        <v>1</v>
      </c>
      <c r="DL404">
        <v>-0.134</v>
      </c>
      <c r="DM404">
        <v>0.013</v>
      </c>
      <c r="DN404">
        <v>0.037</v>
      </c>
      <c r="DO404">
        <v>0.31</v>
      </c>
      <c r="DP404">
        <v>420</v>
      </c>
      <c r="DQ404">
        <v>20</v>
      </c>
      <c r="DR404">
        <v>0.08</v>
      </c>
      <c r="DS404">
        <v>0.06</v>
      </c>
      <c r="DT404">
        <v>0</v>
      </c>
      <c r="DU404">
        <v>0</v>
      </c>
      <c r="DV404" t="s">
        <v>274</v>
      </c>
      <c r="DW404">
        <v>100</v>
      </c>
      <c r="DX404">
        <v>100</v>
      </c>
      <c r="DY404">
        <v>0.14</v>
      </c>
      <c r="DZ404">
        <v>0.3265</v>
      </c>
      <c r="EA404">
        <v>-0.278027610152098</v>
      </c>
      <c r="EB404">
        <v>0.00106189765250334</v>
      </c>
      <c r="EC404">
        <v>-8.23004791133579e-07</v>
      </c>
      <c r="ED404">
        <v>1.95222372915411e-10</v>
      </c>
      <c r="EE404">
        <v>0.0605696754882689</v>
      </c>
      <c r="EF404">
        <v>0.0242991256848972</v>
      </c>
      <c r="EG404">
        <v>-0.00102667963148939</v>
      </c>
      <c r="EH404">
        <v>2.21636158600722e-05</v>
      </c>
      <c r="EI404">
        <v>2</v>
      </c>
      <c r="EJ404">
        <v>2037</v>
      </c>
      <c r="EK404">
        <v>1</v>
      </c>
      <c r="EL404">
        <v>24</v>
      </c>
      <c r="EM404">
        <v>17.7</v>
      </c>
      <c r="EN404">
        <v>17.6</v>
      </c>
      <c r="EO404">
        <v>2</v>
      </c>
      <c r="EP404">
        <v>511.428</v>
      </c>
      <c r="EQ404">
        <v>528.929</v>
      </c>
      <c r="ER404">
        <v>22.7253</v>
      </c>
      <c r="ES404">
        <v>25.3909</v>
      </c>
      <c r="ET404">
        <v>30.0004</v>
      </c>
      <c r="EU404">
        <v>25.2701</v>
      </c>
      <c r="EV404">
        <v>25.2403</v>
      </c>
      <c r="EW404">
        <v>52.4673</v>
      </c>
      <c r="EX404">
        <v>26.2972</v>
      </c>
      <c r="EY404">
        <v>100</v>
      </c>
      <c r="EZ404">
        <v>22.724</v>
      </c>
      <c r="FA404">
        <v>1304.76</v>
      </c>
      <c r="FB404">
        <v>20</v>
      </c>
      <c r="FC404">
        <v>102.326</v>
      </c>
      <c r="FD404">
        <v>102.095</v>
      </c>
    </row>
    <row r="405" spans="1:160">
      <c r="A405">
        <v>389</v>
      </c>
      <c r="B405">
        <v>1604419004.1</v>
      </c>
      <c r="C405">
        <v>775</v>
      </c>
      <c r="D405" t="s">
        <v>1049</v>
      </c>
      <c r="E405" t="s">
        <v>1050</v>
      </c>
      <c r="F405">
        <v>1604419004.1</v>
      </c>
      <c r="G405">
        <f>BY405*AE405*(BU405-BV405)/(100*BN405*(1000-AE405*BU405))</f>
        <v>0</v>
      </c>
      <c r="H405">
        <f>BY405*AE405*(BT405-BS405*(1000-AE405*BV405)/(1000-AE405*BU405))/(100*BN405)</f>
        <v>0</v>
      </c>
      <c r="I405">
        <f>BS405 - IF(AE405&gt;1, H405*BN405*100.0/(AG405*CG405), 0)</f>
        <v>0</v>
      </c>
      <c r="J405">
        <f>((P405-G405/2)*I405-H405)/(P405+G405/2)</f>
        <v>0</v>
      </c>
      <c r="K405">
        <f>J405*(BZ405+CA405)/1000.0</f>
        <v>0</v>
      </c>
      <c r="L405">
        <f>(BS405 - IF(AE405&gt;1, H405*BN405*100.0/(AG405*CG405), 0))*(BZ405+CA405)/1000.0</f>
        <v>0</v>
      </c>
      <c r="M405">
        <f>2.0/((1/O405-1/N405)+SIGN(O405)*SQRT((1/O405-1/N405)*(1/O405-1/N405) + 4*BO405/((BO405+1)*(BO405+1))*(2*1/O405*1/N405-1/N405*1/N405)))</f>
        <v>0</v>
      </c>
      <c r="N405">
        <f>IF(LEFT(BP405,1)&lt;&gt;"0",IF(LEFT(BP405,1)="1",3.0,BQ405),$D$5+$E$5*(CG405*BZ405/($K$5*1000))+$F$5*(CG405*BZ405/($K$5*1000))*MAX(MIN(BN405,$J$5),$I$5)*MAX(MIN(BN405,$J$5),$I$5)+$G$5*MAX(MIN(BN405,$J$5),$I$5)*(CG405*BZ405/($K$5*1000))+$H$5*(CG405*BZ405/($K$5*1000))*(CG405*BZ405/($K$5*1000)))</f>
        <v>0</v>
      </c>
      <c r="O405">
        <f>G405*(1000-(1000*0.61365*exp(17.502*S405/(240.97+S405))/(BZ405+CA405)+BU405)/2)/(1000*0.61365*exp(17.502*S405/(240.97+S405))/(BZ405+CA405)-BU405)</f>
        <v>0</v>
      </c>
      <c r="P405">
        <f>1/((BO405+1)/(M405/1.6)+1/(N405/1.37)) + BO405/((BO405+1)/(M405/1.6) + BO405/(N405/1.37))</f>
        <v>0</v>
      </c>
      <c r="Q405">
        <f>(BK405*BM405)</f>
        <v>0</v>
      </c>
      <c r="R405">
        <f>(CB405+(Q405+2*0.95*5.67E-8*(((CB405+$B$7)+273)^4-(CB405+273)^4)-44100*G405)/(1.84*29.3*N405+8*0.95*5.67E-8*(CB405+273)^3))</f>
        <v>0</v>
      </c>
      <c r="S405">
        <f>($C$7*CC405+$D$7*CD405+$E$7*R405)</f>
        <v>0</v>
      </c>
      <c r="T405">
        <f>0.61365*exp(17.502*S405/(240.97+S405))</f>
        <v>0</v>
      </c>
      <c r="U405">
        <f>(V405/W405*100)</f>
        <v>0</v>
      </c>
      <c r="V405">
        <f>BU405*(BZ405+CA405)/1000</f>
        <v>0</v>
      </c>
      <c r="W405">
        <f>0.61365*exp(17.502*CB405/(240.97+CB405))</f>
        <v>0</v>
      </c>
      <c r="X405">
        <f>(T405-BU405*(BZ405+CA405)/1000)</f>
        <v>0</v>
      </c>
      <c r="Y405">
        <f>(-G405*44100)</f>
        <v>0</v>
      </c>
      <c r="Z405">
        <f>2*29.3*N405*0.92*(CB405-S405)</f>
        <v>0</v>
      </c>
      <c r="AA405">
        <f>2*0.95*5.67E-8*(((CB405+$B$7)+273)^4-(S405+273)^4)</f>
        <v>0</v>
      </c>
      <c r="AB405">
        <f>Q405+AA405+Y405+Z405</f>
        <v>0</v>
      </c>
      <c r="AC405">
        <v>0</v>
      </c>
      <c r="AD405">
        <v>0</v>
      </c>
      <c r="AE405">
        <f>IF(AC405*$H$13&gt;=AG405,1.0,(AG405/(AG405-AC405*$H$13)))</f>
        <v>0</v>
      </c>
      <c r="AF405">
        <f>(AE405-1)*100</f>
        <v>0</v>
      </c>
      <c r="AG405">
        <f>MAX(0,($B$13+$C$13*CG405)/(1+$D$13*CG405)*BZ405/(CB405+273)*$E$13)</f>
        <v>0</v>
      </c>
      <c r="AH405" t="s">
        <v>271</v>
      </c>
      <c r="AI405" t="s">
        <v>271</v>
      </c>
      <c r="AJ405">
        <v>0</v>
      </c>
      <c r="AK405">
        <v>0</v>
      </c>
      <c r="AL405">
        <f>AK405-AJ405</f>
        <v>0</v>
      </c>
      <c r="AM405">
        <f>AL405/AK405</f>
        <v>0</v>
      </c>
      <c r="AN405">
        <v>0</v>
      </c>
      <c r="AO405" t="s">
        <v>271</v>
      </c>
      <c r="AP405" t="s">
        <v>271</v>
      </c>
      <c r="AQ405">
        <v>0</v>
      </c>
      <c r="AR405">
        <v>0</v>
      </c>
      <c r="AS405">
        <f>1-AQ405/AR405</f>
        <v>0</v>
      </c>
      <c r="AT405">
        <v>0.5</v>
      </c>
      <c r="AU405">
        <f>BK405</f>
        <v>0</v>
      </c>
      <c r="AV405">
        <f>H405</f>
        <v>0</v>
      </c>
      <c r="AW405">
        <f>AS405*AT405*AU405</f>
        <v>0</v>
      </c>
      <c r="AX405">
        <f>BC405/AR405</f>
        <v>0</v>
      </c>
      <c r="AY405">
        <f>(AV405-AN405)/AU405</f>
        <v>0</v>
      </c>
      <c r="AZ405">
        <f>(AK405-AR405)/AR405</f>
        <v>0</v>
      </c>
      <c r="BA405" t="s">
        <v>271</v>
      </c>
      <c r="BB405">
        <v>0</v>
      </c>
      <c r="BC405">
        <f>AR405-BB405</f>
        <v>0</v>
      </c>
      <c r="BD405">
        <f>(AR405-AQ405)/(AR405-BB405)</f>
        <v>0</v>
      </c>
      <c r="BE405">
        <f>(AK405-AR405)/(AK405-BB405)</f>
        <v>0</v>
      </c>
      <c r="BF405">
        <f>(AR405-AQ405)/(AR405-AJ405)</f>
        <v>0</v>
      </c>
      <c r="BG405">
        <f>(AK405-AR405)/(AK405-AJ405)</f>
        <v>0</v>
      </c>
      <c r="BH405">
        <f>(BD405*BB405/AQ405)</f>
        <v>0</v>
      </c>
      <c r="BI405">
        <f>(1-BH405)</f>
        <v>0</v>
      </c>
      <c r="BJ405">
        <f>$B$11*CH405+$C$11*CI405+$F$11*CJ405*(1-CM405)</f>
        <v>0</v>
      </c>
      <c r="BK405">
        <f>BJ405*BL405</f>
        <v>0</v>
      </c>
      <c r="BL405">
        <f>($B$11*$D$9+$C$11*$D$9+$F$11*((CW405+CO405)/MAX(CW405+CO405+CX405, 0.1)*$I$9+CX405/MAX(CW405+CO405+CX405, 0.1)*$J$9))/($B$11+$C$11+$F$11)</f>
        <v>0</v>
      </c>
      <c r="BM405">
        <f>($B$11*$K$9+$C$11*$K$9+$F$11*((CW405+CO405)/MAX(CW405+CO405+CX405, 0.1)*$P$9+CX405/MAX(CW405+CO405+CX405, 0.1)*$Q$9))/($B$11+$C$11+$F$11)</f>
        <v>0</v>
      </c>
      <c r="BN405">
        <v>6</v>
      </c>
      <c r="BO405">
        <v>0.5</v>
      </c>
      <c r="BP405" t="s">
        <v>272</v>
      </c>
      <c r="BQ405">
        <v>2</v>
      </c>
      <c r="BR405">
        <v>1604419004.1</v>
      </c>
      <c r="BS405">
        <v>1240.45</v>
      </c>
      <c r="BT405">
        <v>1299.76</v>
      </c>
      <c r="BU405">
        <v>21.6206</v>
      </c>
      <c r="BV405">
        <v>20.0038</v>
      </c>
      <c r="BW405">
        <v>1240.31</v>
      </c>
      <c r="BX405">
        <v>21.2941</v>
      </c>
      <c r="BY405">
        <v>499.995</v>
      </c>
      <c r="BZ405">
        <v>100.523</v>
      </c>
      <c r="CA405">
        <v>0.0995111</v>
      </c>
      <c r="CB405">
        <v>25.1616</v>
      </c>
      <c r="CC405">
        <v>25.0082</v>
      </c>
      <c r="CD405">
        <v>999.9</v>
      </c>
      <c r="CE405">
        <v>0</v>
      </c>
      <c r="CF405">
        <v>0</v>
      </c>
      <c r="CG405">
        <v>10048.8</v>
      </c>
      <c r="CH405">
        <v>0</v>
      </c>
      <c r="CI405">
        <v>0.968754</v>
      </c>
      <c r="CJ405">
        <v>1200.06</v>
      </c>
      <c r="CK405">
        <v>0.967003</v>
      </c>
      <c r="CL405">
        <v>0.0329973</v>
      </c>
      <c r="CM405">
        <v>0</v>
      </c>
      <c r="CN405">
        <v>2.5125</v>
      </c>
      <c r="CO405">
        <v>0</v>
      </c>
      <c r="CP405">
        <v>10820.7</v>
      </c>
      <c r="CQ405">
        <v>11402</v>
      </c>
      <c r="CR405">
        <v>38.062</v>
      </c>
      <c r="CS405">
        <v>41.187</v>
      </c>
      <c r="CT405">
        <v>39.5</v>
      </c>
      <c r="CU405">
        <v>39.875</v>
      </c>
      <c r="CV405">
        <v>38.312</v>
      </c>
      <c r="CW405">
        <v>1160.46</v>
      </c>
      <c r="CX405">
        <v>39.6</v>
      </c>
      <c r="CY405">
        <v>0</v>
      </c>
      <c r="CZ405">
        <v>1604419004.3</v>
      </c>
      <c r="DA405">
        <v>0</v>
      </c>
      <c r="DB405">
        <v>2.601644</v>
      </c>
      <c r="DC405">
        <v>-0.160076929631839</v>
      </c>
      <c r="DD405">
        <v>51.1846153809029</v>
      </c>
      <c r="DE405">
        <v>10813.708</v>
      </c>
      <c r="DF405">
        <v>15</v>
      </c>
      <c r="DG405">
        <v>1604417947.1</v>
      </c>
      <c r="DH405" t="s">
        <v>273</v>
      </c>
      <c r="DI405">
        <v>1604417940.1</v>
      </c>
      <c r="DJ405">
        <v>1604417947.1</v>
      </c>
      <c r="DK405">
        <v>1</v>
      </c>
      <c r="DL405">
        <v>-0.134</v>
      </c>
      <c r="DM405">
        <v>0.013</v>
      </c>
      <c r="DN405">
        <v>0.037</v>
      </c>
      <c r="DO405">
        <v>0.31</v>
      </c>
      <c r="DP405">
        <v>420</v>
      </c>
      <c r="DQ405">
        <v>20</v>
      </c>
      <c r="DR405">
        <v>0.08</v>
      </c>
      <c r="DS405">
        <v>0.06</v>
      </c>
      <c r="DT405">
        <v>0</v>
      </c>
      <c r="DU405">
        <v>0</v>
      </c>
      <c r="DV405" t="s">
        <v>274</v>
      </c>
      <c r="DW405">
        <v>100</v>
      </c>
      <c r="DX405">
        <v>100</v>
      </c>
      <c r="DY405">
        <v>0.14</v>
      </c>
      <c r="DZ405">
        <v>0.3265</v>
      </c>
      <c r="EA405">
        <v>-0.278027610152098</v>
      </c>
      <c r="EB405">
        <v>0.00106189765250334</v>
      </c>
      <c r="EC405">
        <v>-8.23004791133579e-07</v>
      </c>
      <c r="ED405">
        <v>1.95222372915411e-10</v>
      </c>
      <c r="EE405">
        <v>0.0605696754882689</v>
      </c>
      <c r="EF405">
        <v>0.0242991256848972</v>
      </c>
      <c r="EG405">
        <v>-0.00102667963148939</v>
      </c>
      <c r="EH405">
        <v>2.21636158600722e-05</v>
      </c>
      <c r="EI405">
        <v>2</v>
      </c>
      <c r="EJ405">
        <v>2037</v>
      </c>
      <c r="EK405">
        <v>1</v>
      </c>
      <c r="EL405">
        <v>24</v>
      </c>
      <c r="EM405">
        <v>17.7</v>
      </c>
      <c r="EN405">
        <v>17.6</v>
      </c>
      <c r="EO405">
        <v>2</v>
      </c>
      <c r="EP405">
        <v>511.376</v>
      </c>
      <c r="EQ405">
        <v>528.978</v>
      </c>
      <c r="ER405">
        <v>22.7251</v>
      </c>
      <c r="ES405">
        <v>25.392</v>
      </c>
      <c r="ET405">
        <v>30.0004</v>
      </c>
      <c r="EU405">
        <v>25.2708</v>
      </c>
      <c r="EV405">
        <v>25.2413</v>
      </c>
      <c r="EW405">
        <v>52.5764</v>
      </c>
      <c r="EX405">
        <v>26.2972</v>
      </c>
      <c r="EY405">
        <v>100</v>
      </c>
      <c r="EZ405">
        <v>22.7126</v>
      </c>
      <c r="FA405">
        <v>1309.8</v>
      </c>
      <c r="FB405">
        <v>20</v>
      </c>
      <c r="FC405">
        <v>102.325</v>
      </c>
      <c r="FD405">
        <v>102.095</v>
      </c>
    </row>
    <row r="406" spans="1:160">
      <c r="A406">
        <v>390</v>
      </c>
      <c r="B406">
        <v>1604419006.1</v>
      </c>
      <c r="C406">
        <v>777</v>
      </c>
      <c r="D406" t="s">
        <v>1051</v>
      </c>
      <c r="E406" t="s">
        <v>1052</v>
      </c>
      <c r="F406">
        <v>1604419006.1</v>
      </c>
      <c r="G406">
        <f>BY406*AE406*(BU406-BV406)/(100*BN406*(1000-AE406*BU406))</f>
        <v>0</v>
      </c>
      <c r="H406">
        <f>BY406*AE406*(BT406-BS406*(1000-AE406*BV406)/(1000-AE406*BU406))/(100*BN406)</f>
        <v>0</v>
      </c>
      <c r="I406">
        <f>BS406 - IF(AE406&gt;1, H406*BN406*100.0/(AG406*CG406), 0)</f>
        <v>0</v>
      </c>
      <c r="J406">
        <f>((P406-G406/2)*I406-H406)/(P406+G406/2)</f>
        <v>0</v>
      </c>
      <c r="K406">
        <f>J406*(BZ406+CA406)/1000.0</f>
        <v>0</v>
      </c>
      <c r="L406">
        <f>(BS406 - IF(AE406&gt;1, H406*BN406*100.0/(AG406*CG406), 0))*(BZ406+CA406)/1000.0</f>
        <v>0</v>
      </c>
      <c r="M406">
        <f>2.0/((1/O406-1/N406)+SIGN(O406)*SQRT((1/O406-1/N406)*(1/O406-1/N406) + 4*BO406/((BO406+1)*(BO406+1))*(2*1/O406*1/N406-1/N406*1/N406)))</f>
        <v>0</v>
      </c>
      <c r="N406">
        <f>IF(LEFT(BP406,1)&lt;&gt;"0",IF(LEFT(BP406,1)="1",3.0,BQ406),$D$5+$E$5*(CG406*BZ406/($K$5*1000))+$F$5*(CG406*BZ406/($K$5*1000))*MAX(MIN(BN406,$J$5),$I$5)*MAX(MIN(BN406,$J$5),$I$5)+$G$5*MAX(MIN(BN406,$J$5),$I$5)*(CG406*BZ406/($K$5*1000))+$H$5*(CG406*BZ406/($K$5*1000))*(CG406*BZ406/($K$5*1000)))</f>
        <v>0</v>
      </c>
      <c r="O406">
        <f>G406*(1000-(1000*0.61365*exp(17.502*S406/(240.97+S406))/(BZ406+CA406)+BU406)/2)/(1000*0.61365*exp(17.502*S406/(240.97+S406))/(BZ406+CA406)-BU406)</f>
        <v>0</v>
      </c>
      <c r="P406">
        <f>1/((BO406+1)/(M406/1.6)+1/(N406/1.37)) + BO406/((BO406+1)/(M406/1.6) + BO406/(N406/1.37))</f>
        <v>0</v>
      </c>
      <c r="Q406">
        <f>(BK406*BM406)</f>
        <v>0</v>
      </c>
      <c r="R406">
        <f>(CB406+(Q406+2*0.95*5.67E-8*(((CB406+$B$7)+273)^4-(CB406+273)^4)-44100*G406)/(1.84*29.3*N406+8*0.95*5.67E-8*(CB406+273)^3))</f>
        <v>0</v>
      </c>
      <c r="S406">
        <f>($C$7*CC406+$D$7*CD406+$E$7*R406)</f>
        <v>0</v>
      </c>
      <c r="T406">
        <f>0.61365*exp(17.502*S406/(240.97+S406))</f>
        <v>0</v>
      </c>
      <c r="U406">
        <f>(V406/W406*100)</f>
        <v>0</v>
      </c>
      <c r="V406">
        <f>BU406*(BZ406+CA406)/1000</f>
        <v>0</v>
      </c>
      <c r="W406">
        <f>0.61365*exp(17.502*CB406/(240.97+CB406))</f>
        <v>0</v>
      </c>
      <c r="X406">
        <f>(T406-BU406*(BZ406+CA406)/1000)</f>
        <v>0</v>
      </c>
      <c r="Y406">
        <f>(-G406*44100)</f>
        <v>0</v>
      </c>
      <c r="Z406">
        <f>2*29.3*N406*0.92*(CB406-S406)</f>
        <v>0</v>
      </c>
      <c r="AA406">
        <f>2*0.95*5.67E-8*(((CB406+$B$7)+273)^4-(S406+273)^4)</f>
        <v>0</v>
      </c>
      <c r="AB406">
        <f>Q406+AA406+Y406+Z406</f>
        <v>0</v>
      </c>
      <c r="AC406">
        <v>0</v>
      </c>
      <c r="AD406">
        <v>0</v>
      </c>
      <c r="AE406">
        <f>IF(AC406*$H$13&gt;=AG406,1.0,(AG406/(AG406-AC406*$H$13)))</f>
        <v>0</v>
      </c>
      <c r="AF406">
        <f>(AE406-1)*100</f>
        <v>0</v>
      </c>
      <c r="AG406">
        <f>MAX(0,($B$13+$C$13*CG406)/(1+$D$13*CG406)*BZ406/(CB406+273)*$E$13)</f>
        <v>0</v>
      </c>
      <c r="AH406" t="s">
        <v>271</v>
      </c>
      <c r="AI406" t="s">
        <v>271</v>
      </c>
      <c r="AJ406">
        <v>0</v>
      </c>
      <c r="AK406">
        <v>0</v>
      </c>
      <c r="AL406">
        <f>AK406-AJ406</f>
        <v>0</v>
      </c>
      <c r="AM406">
        <f>AL406/AK406</f>
        <v>0</v>
      </c>
      <c r="AN406">
        <v>0</v>
      </c>
      <c r="AO406" t="s">
        <v>271</v>
      </c>
      <c r="AP406" t="s">
        <v>271</v>
      </c>
      <c r="AQ406">
        <v>0</v>
      </c>
      <c r="AR406">
        <v>0</v>
      </c>
      <c r="AS406">
        <f>1-AQ406/AR406</f>
        <v>0</v>
      </c>
      <c r="AT406">
        <v>0.5</v>
      </c>
      <c r="AU406">
        <f>BK406</f>
        <v>0</v>
      </c>
      <c r="AV406">
        <f>H406</f>
        <v>0</v>
      </c>
      <c r="AW406">
        <f>AS406*AT406*AU406</f>
        <v>0</v>
      </c>
      <c r="AX406">
        <f>BC406/AR406</f>
        <v>0</v>
      </c>
      <c r="AY406">
        <f>(AV406-AN406)/AU406</f>
        <v>0</v>
      </c>
      <c r="AZ406">
        <f>(AK406-AR406)/AR406</f>
        <v>0</v>
      </c>
      <c r="BA406" t="s">
        <v>271</v>
      </c>
      <c r="BB406">
        <v>0</v>
      </c>
      <c r="BC406">
        <f>AR406-BB406</f>
        <v>0</v>
      </c>
      <c r="BD406">
        <f>(AR406-AQ406)/(AR406-BB406)</f>
        <v>0</v>
      </c>
      <c r="BE406">
        <f>(AK406-AR406)/(AK406-BB406)</f>
        <v>0</v>
      </c>
      <c r="BF406">
        <f>(AR406-AQ406)/(AR406-AJ406)</f>
        <v>0</v>
      </c>
      <c r="BG406">
        <f>(AK406-AR406)/(AK406-AJ406)</f>
        <v>0</v>
      </c>
      <c r="BH406">
        <f>(BD406*BB406/AQ406)</f>
        <v>0</v>
      </c>
      <c r="BI406">
        <f>(1-BH406)</f>
        <v>0</v>
      </c>
      <c r="BJ406">
        <f>$B$11*CH406+$C$11*CI406+$F$11*CJ406*(1-CM406)</f>
        <v>0</v>
      </c>
      <c r="BK406">
        <f>BJ406*BL406</f>
        <v>0</v>
      </c>
      <c r="BL406">
        <f>($B$11*$D$9+$C$11*$D$9+$F$11*((CW406+CO406)/MAX(CW406+CO406+CX406, 0.1)*$I$9+CX406/MAX(CW406+CO406+CX406, 0.1)*$J$9))/($B$11+$C$11+$F$11)</f>
        <v>0</v>
      </c>
      <c r="BM406">
        <f>($B$11*$K$9+$C$11*$K$9+$F$11*((CW406+CO406)/MAX(CW406+CO406+CX406, 0.1)*$P$9+CX406/MAX(CW406+CO406+CX406, 0.1)*$Q$9))/($B$11+$C$11+$F$11)</f>
        <v>0</v>
      </c>
      <c r="BN406">
        <v>6</v>
      </c>
      <c r="BO406">
        <v>0.5</v>
      </c>
      <c r="BP406" t="s">
        <v>272</v>
      </c>
      <c r="BQ406">
        <v>2</v>
      </c>
      <c r="BR406">
        <v>1604419006.1</v>
      </c>
      <c r="BS406">
        <v>1243.72</v>
      </c>
      <c r="BT406">
        <v>1303</v>
      </c>
      <c r="BU406">
        <v>21.6193</v>
      </c>
      <c r="BV406">
        <v>20.0019</v>
      </c>
      <c r="BW406">
        <v>1243.57</v>
      </c>
      <c r="BX406">
        <v>21.2929</v>
      </c>
      <c r="BY406">
        <v>500.061</v>
      </c>
      <c r="BZ406">
        <v>100.523</v>
      </c>
      <c r="CA406">
        <v>0.0996563</v>
      </c>
      <c r="CB406">
        <v>25.1619</v>
      </c>
      <c r="CC406">
        <v>25.011</v>
      </c>
      <c r="CD406">
        <v>999.9</v>
      </c>
      <c r="CE406">
        <v>0</v>
      </c>
      <c r="CF406">
        <v>0</v>
      </c>
      <c r="CG406">
        <v>10054.4</v>
      </c>
      <c r="CH406">
        <v>0</v>
      </c>
      <c r="CI406">
        <v>0.979953</v>
      </c>
      <c r="CJ406">
        <v>1200.06</v>
      </c>
      <c r="CK406">
        <v>0.966994</v>
      </c>
      <c r="CL406">
        <v>0.0330056</v>
      </c>
      <c r="CM406">
        <v>0</v>
      </c>
      <c r="CN406">
        <v>2.8983</v>
      </c>
      <c r="CO406">
        <v>0</v>
      </c>
      <c r="CP406">
        <v>10822.6</v>
      </c>
      <c r="CQ406">
        <v>11402</v>
      </c>
      <c r="CR406">
        <v>38.062</v>
      </c>
      <c r="CS406">
        <v>41.187</v>
      </c>
      <c r="CT406">
        <v>39.5</v>
      </c>
      <c r="CU406">
        <v>39.875</v>
      </c>
      <c r="CV406">
        <v>38.312</v>
      </c>
      <c r="CW406">
        <v>1160.45</v>
      </c>
      <c r="CX406">
        <v>39.61</v>
      </c>
      <c r="CY406">
        <v>0</v>
      </c>
      <c r="CZ406">
        <v>1604419006.1</v>
      </c>
      <c r="DA406">
        <v>0</v>
      </c>
      <c r="DB406">
        <v>2.62659230769231</v>
      </c>
      <c r="DC406">
        <v>0.452615380982102</v>
      </c>
      <c r="DD406">
        <v>50.5743589016455</v>
      </c>
      <c r="DE406">
        <v>10815.0115384615</v>
      </c>
      <c r="DF406">
        <v>15</v>
      </c>
      <c r="DG406">
        <v>1604417947.1</v>
      </c>
      <c r="DH406" t="s">
        <v>273</v>
      </c>
      <c r="DI406">
        <v>1604417940.1</v>
      </c>
      <c r="DJ406">
        <v>1604417947.1</v>
      </c>
      <c r="DK406">
        <v>1</v>
      </c>
      <c r="DL406">
        <v>-0.134</v>
      </c>
      <c r="DM406">
        <v>0.013</v>
      </c>
      <c r="DN406">
        <v>0.037</v>
      </c>
      <c r="DO406">
        <v>0.31</v>
      </c>
      <c r="DP406">
        <v>420</v>
      </c>
      <c r="DQ406">
        <v>20</v>
      </c>
      <c r="DR406">
        <v>0.08</v>
      </c>
      <c r="DS406">
        <v>0.06</v>
      </c>
      <c r="DT406">
        <v>0</v>
      </c>
      <c r="DU406">
        <v>0</v>
      </c>
      <c r="DV406" t="s">
        <v>274</v>
      </c>
      <c r="DW406">
        <v>100</v>
      </c>
      <c r="DX406">
        <v>100</v>
      </c>
      <c r="DY406">
        <v>0.15</v>
      </c>
      <c r="DZ406">
        <v>0.3264</v>
      </c>
      <c r="EA406">
        <v>-0.278027610152098</v>
      </c>
      <c r="EB406">
        <v>0.00106189765250334</v>
      </c>
      <c r="EC406">
        <v>-8.23004791133579e-07</v>
      </c>
      <c r="ED406">
        <v>1.95222372915411e-10</v>
      </c>
      <c r="EE406">
        <v>0.0605696754882689</v>
      </c>
      <c r="EF406">
        <v>0.0242991256848972</v>
      </c>
      <c r="EG406">
        <v>-0.00102667963148939</v>
      </c>
      <c r="EH406">
        <v>2.21636158600722e-05</v>
      </c>
      <c r="EI406">
        <v>2</v>
      </c>
      <c r="EJ406">
        <v>2037</v>
      </c>
      <c r="EK406">
        <v>1</v>
      </c>
      <c r="EL406">
        <v>24</v>
      </c>
      <c r="EM406">
        <v>17.8</v>
      </c>
      <c r="EN406">
        <v>17.6</v>
      </c>
      <c r="EO406">
        <v>2</v>
      </c>
      <c r="EP406">
        <v>511.413</v>
      </c>
      <c r="EQ406">
        <v>528.964</v>
      </c>
      <c r="ER406">
        <v>22.7229</v>
      </c>
      <c r="ES406">
        <v>25.393</v>
      </c>
      <c r="ET406">
        <v>30.0003</v>
      </c>
      <c r="EU406">
        <v>25.2718</v>
      </c>
      <c r="EV406">
        <v>25.2418</v>
      </c>
      <c r="EW406">
        <v>52.6421</v>
      </c>
      <c r="EX406">
        <v>26.2972</v>
      </c>
      <c r="EY406">
        <v>100</v>
      </c>
      <c r="EZ406">
        <v>22.7126</v>
      </c>
      <c r="FA406">
        <v>1314.84</v>
      </c>
      <c r="FB406">
        <v>20</v>
      </c>
      <c r="FC406">
        <v>102.325</v>
      </c>
      <c r="FD406">
        <v>102.095</v>
      </c>
    </row>
    <row r="407" spans="1:160">
      <c r="A407">
        <v>391</v>
      </c>
      <c r="B407">
        <v>1604419008.1</v>
      </c>
      <c r="C407">
        <v>779</v>
      </c>
      <c r="D407" t="s">
        <v>1053</v>
      </c>
      <c r="E407" t="s">
        <v>1054</v>
      </c>
      <c r="F407">
        <v>1604419008.1</v>
      </c>
      <c r="G407">
        <f>BY407*AE407*(BU407-BV407)/(100*BN407*(1000-AE407*BU407))</f>
        <v>0</v>
      </c>
      <c r="H407">
        <f>BY407*AE407*(BT407-BS407*(1000-AE407*BV407)/(1000-AE407*BU407))/(100*BN407)</f>
        <v>0</v>
      </c>
      <c r="I407">
        <f>BS407 - IF(AE407&gt;1, H407*BN407*100.0/(AG407*CG407), 0)</f>
        <v>0</v>
      </c>
      <c r="J407">
        <f>((P407-G407/2)*I407-H407)/(P407+G407/2)</f>
        <v>0</v>
      </c>
      <c r="K407">
        <f>J407*(BZ407+CA407)/1000.0</f>
        <v>0</v>
      </c>
      <c r="L407">
        <f>(BS407 - IF(AE407&gt;1, H407*BN407*100.0/(AG407*CG407), 0))*(BZ407+CA407)/1000.0</f>
        <v>0</v>
      </c>
      <c r="M407">
        <f>2.0/((1/O407-1/N407)+SIGN(O407)*SQRT((1/O407-1/N407)*(1/O407-1/N407) + 4*BO407/((BO407+1)*(BO407+1))*(2*1/O407*1/N407-1/N407*1/N407)))</f>
        <v>0</v>
      </c>
      <c r="N407">
        <f>IF(LEFT(BP407,1)&lt;&gt;"0",IF(LEFT(BP407,1)="1",3.0,BQ407),$D$5+$E$5*(CG407*BZ407/($K$5*1000))+$F$5*(CG407*BZ407/($K$5*1000))*MAX(MIN(BN407,$J$5),$I$5)*MAX(MIN(BN407,$J$5),$I$5)+$G$5*MAX(MIN(BN407,$J$5),$I$5)*(CG407*BZ407/($K$5*1000))+$H$5*(CG407*BZ407/($K$5*1000))*(CG407*BZ407/($K$5*1000)))</f>
        <v>0</v>
      </c>
      <c r="O407">
        <f>G407*(1000-(1000*0.61365*exp(17.502*S407/(240.97+S407))/(BZ407+CA407)+BU407)/2)/(1000*0.61365*exp(17.502*S407/(240.97+S407))/(BZ407+CA407)-BU407)</f>
        <v>0</v>
      </c>
      <c r="P407">
        <f>1/((BO407+1)/(M407/1.6)+1/(N407/1.37)) + BO407/((BO407+1)/(M407/1.6) + BO407/(N407/1.37))</f>
        <v>0</v>
      </c>
      <c r="Q407">
        <f>(BK407*BM407)</f>
        <v>0</v>
      </c>
      <c r="R407">
        <f>(CB407+(Q407+2*0.95*5.67E-8*(((CB407+$B$7)+273)^4-(CB407+273)^4)-44100*G407)/(1.84*29.3*N407+8*0.95*5.67E-8*(CB407+273)^3))</f>
        <v>0</v>
      </c>
      <c r="S407">
        <f>($C$7*CC407+$D$7*CD407+$E$7*R407)</f>
        <v>0</v>
      </c>
      <c r="T407">
        <f>0.61365*exp(17.502*S407/(240.97+S407))</f>
        <v>0</v>
      </c>
      <c r="U407">
        <f>(V407/W407*100)</f>
        <v>0</v>
      </c>
      <c r="V407">
        <f>BU407*(BZ407+CA407)/1000</f>
        <v>0</v>
      </c>
      <c r="W407">
        <f>0.61365*exp(17.502*CB407/(240.97+CB407))</f>
        <v>0</v>
      </c>
      <c r="X407">
        <f>(T407-BU407*(BZ407+CA407)/1000)</f>
        <v>0</v>
      </c>
      <c r="Y407">
        <f>(-G407*44100)</f>
        <v>0</v>
      </c>
      <c r="Z407">
        <f>2*29.3*N407*0.92*(CB407-S407)</f>
        <v>0</v>
      </c>
      <c r="AA407">
        <f>2*0.95*5.67E-8*(((CB407+$B$7)+273)^4-(S407+273)^4)</f>
        <v>0</v>
      </c>
      <c r="AB407">
        <f>Q407+AA407+Y407+Z407</f>
        <v>0</v>
      </c>
      <c r="AC407">
        <v>0</v>
      </c>
      <c r="AD407">
        <v>0</v>
      </c>
      <c r="AE407">
        <f>IF(AC407*$H$13&gt;=AG407,1.0,(AG407/(AG407-AC407*$H$13)))</f>
        <v>0</v>
      </c>
      <c r="AF407">
        <f>(AE407-1)*100</f>
        <v>0</v>
      </c>
      <c r="AG407">
        <f>MAX(0,($B$13+$C$13*CG407)/(1+$D$13*CG407)*BZ407/(CB407+273)*$E$13)</f>
        <v>0</v>
      </c>
      <c r="AH407" t="s">
        <v>271</v>
      </c>
      <c r="AI407" t="s">
        <v>271</v>
      </c>
      <c r="AJ407">
        <v>0</v>
      </c>
      <c r="AK407">
        <v>0</v>
      </c>
      <c r="AL407">
        <f>AK407-AJ407</f>
        <v>0</v>
      </c>
      <c r="AM407">
        <f>AL407/AK407</f>
        <v>0</v>
      </c>
      <c r="AN407">
        <v>0</v>
      </c>
      <c r="AO407" t="s">
        <v>271</v>
      </c>
      <c r="AP407" t="s">
        <v>271</v>
      </c>
      <c r="AQ407">
        <v>0</v>
      </c>
      <c r="AR407">
        <v>0</v>
      </c>
      <c r="AS407">
        <f>1-AQ407/AR407</f>
        <v>0</v>
      </c>
      <c r="AT407">
        <v>0.5</v>
      </c>
      <c r="AU407">
        <f>BK407</f>
        <v>0</v>
      </c>
      <c r="AV407">
        <f>H407</f>
        <v>0</v>
      </c>
      <c r="AW407">
        <f>AS407*AT407*AU407</f>
        <v>0</v>
      </c>
      <c r="AX407">
        <f>BC407/AR407</f>
        <v>0</v>
      </c>
      <c r="AY407">
        <f>(AV407-AN407)/AU407</f>
        <v>0</v>
      </c>
      <c r="AZ407">
        <f>(AK407-AR407)/AR407</f>
        <v>0</v>
      </c>
      <c r="BA407" t="s">
        <v>271</v>
      </c>
      <c r="BB407">
        <v>0</v>
      </c>
      <c r="BC407">
        <f>AR407-BB407</f>
        <v>0</v>
      </c>
      <c r="BD407">
        <f>(AR407-AQ407)/(AR407-BB407)</f>
        <v>0</v>
      </c>
      <c r="BE407">
        <f>(AK407-AR407)/(AK407-BB407)</f>
        <v>0</v>
      </c>
      <c r="BF407">
        <f>(AR407-AQ407)/(AR407-AJ407)</f>
        <v>0</v>
      </c>
      <c r="BG407">
        <f>(AK407-AR407)/(AK407-AJ407)</f>
        <v>0</v>
      </c>
      <c r="BH407">
        <f>(BD407*BB407/AQ407)</f>
        <v>0</v>
      </c>
      <c r="BI407">
        <f>(1-BH407)</f>
        <v>0</v>
      </c>
      <c r="BJ407">
        <f>$B$11*CH407+$C$11*CI407+$F$11*CJ407*(1-CM407)</f>
        <v>0</v>
      </c>
      <c r="BK407">
        <f>BJ407*BL407</f>
        <v>0</v>
      </c>
      <c r="BL407">
        <f>($B$11*$D$9+$C$11*$D$9+$F$11*((CW407+CO407)/MAX(CW407+CO407+CX407, 0.1)*$I$9+CX407/MAX(CW407+CO407+CX407, 0.1)*$J$9))/($B$11+$C$11+$F$11)</f>
        <v>0</v>
      </c>
      <c r="BM407">
        <f>($B$11*$K$9+$C$11*$K$9+$F$11*((CW407+CO407)/MAX(CW407+CO407+CX407, 0.1)*$P$9+CX407/MAX(CW407+CO407+CX407, 0.1)*$Q$9))/($B$11+$C$11+$F$11)</f>
        <v>0</v>
      </c>
      <c r="BN407">
        <v>6</v>
      </c>
      <c r="BO407">
        <v>0.5</v>
      </c>
      <c r="BP407" t="s">
        <v>272</v>
      </c>
      <c r="BQ407">
        <v>2</v>
      </c>
      <c r="BR407">
        <v>1604419008.1</v>
      </c>
      <c r="BS407">
        <v>1246.99</v>
      </c>
      <c r="BT407">
        <v>1306.03</v>
      </c>
      <c r="BU407">
        <v>21.6189</v>
      </c>
      <c r="BV407">
        <v>20.0007</v>
      </c>
      <c r="BW407">
        <v>1246.84</v>
      </c>
      <c r="BX407">
        <v>21.2925</v>
      </c>
      <c r="BY407">
        <v>500.056</v>
      </c>
      <c r="BZ407">
        <v>100.522</v>
      </c>
      <c r="CA407">
        <v>0.100521</v>
      </c>
      <c r="CB407">
        <v>25.1643</v>
      </c>
      <c r="CC407">
        <v>25.0147</v>
      </c>
      <c r="CD407">
        <v>999.9</v>
      </c>
      <c r="CE407">
        <v>0</v>
      </c>
      <c r="CF407">
        <v>0</v>
      </c>
      <c r="CG407">
        <v>9958.75</v>
      </c>
      <c r="CH407">
        <v>0</v>
      </c>
      <c r="CI407">
        <v>0.993952</v>
      </c>
      <c r="CJ407">
        <v>1200.05</v>
      </c>
      <c r="CK407">
        <v>0.967003</v>
      </c>
      <c r="CL407">
        <v>0.0329973</v>
      </c>
      <c r="CM407">
        <v>0</v>
      </c>
      <c r="CN407">
        <v>2.7077</v>
      </c>
      <c r="CO407">
        <v>0</v>
      </c>
      <c r="CP407">
        <v>10825</v>
      </c>
      <c r="CQ407">
        <v>11401.9</v>
      </c>
      <c r="CR407">
        <v>38.062</v>
      </c>
      <c r="CS407">
        <v>41.187</v>
      </c>
      <c r="CT407">
        <v>39.5</v>
      </c>
      <c r="CU407">
        <v>39.875</v>
      </c>
      <c r="CV407">
        <v>38.312</v>
      </c>
      <c r="CW407">
        <v>1160.45</v>
      </c>
      <c r="CX407">
        <v>39.6</v>
      </c>
      <c r="CY407">
        <v>0</v>
      </c>
      <c r="CZ407">
        <v>1604419007.9</v>
      </c>
      <c r="DA407">
        <v>0</v>
      </c>
      <c r="DB407">
        <v>2.6158</v>
      </c>
      <c r="DC407">
        <v>-0.0531923068297369</v>
      </c>
      <c r="DD407">
        <v>53.3769229626787</v>
      </c>
      <c r="DE407">
        <v>10817.092</v>
      </c>
      <c r="DF407">
        <v>15</v>
      </c>
      <c r="DG407">
        <v>1604417947.1</v>
      </c>
      <c r="DH407" t="s">
        <v>273</v>
      </c>
      <c r="DI407">
        <v>1604417940.1</v>
      </c>
      <c r="DJ407">
        <v>1604417947.1</v>
      </c>
      <c r="DK407">
        <v>1</v>
      </c>
      <c r="DL407">
        <v>-0.134</v>
      </c>
      <c r="DM407">
        <v>0.013</v>
      </c>
      <c r="DN407">
        <v>0.037</v>
      </c>
      <c r="DO407">
        <v>0.31</v>
      </c>
      <c r="DP407">
        <v>420</v>
      </c>
      <c r="DQ407">
        <v>20</v>
      </c>
      <c r="DR407">
        <v>0.08</v>
      </c>
      <c r="DS407">
        <v>0.06</v>
      </c>
      <c r="DT407">
        <v>0</v>
      </c>
      <c r="DU407">
        <v>0</v>
      </c>
      <c r="DV407" t="s">
        <v>274</v>
      </c>
      <c r="DW407">
        <v>100</v>
      </c>
      <c r="DX407">
        <v>100</v>
      </c>
      <c r="DY407">
        <v>0.15</v>
      </c>
      <c r="DZ407">
        <v>0.3264</v>
      </c>
      <c r="EA407">
        <v>-0.278027610152098</v>
      </c>
      <c r="EB407">
        <v>0.00106189765250334</v>
      </c>
      <c r="EC407">
        <v>-8.23004791133579e-07</v>
      </c>
      <c r="ED407">
        <v>1.95222372915411e-10</v>
      </c>
      <c r="EE407">
        <v>0.0605696754882689</v>
      </c>
      <c r="EF407">
        <v>0.0242991256848972</v>
      </c>
      <c r="EG407">
        <v>-0.00102667963148939</v>
      </c>
      <c r="EH407">
        <v>2.21636158600722e-05</v>
      </c>
      <c r="EI407">
        <v>2</v>
      </c>
      <c r="EJ407">
        <v>2037</v>
      </c>
      <c r="EK407">
        <v>1</v>
      </c>
      <c r="EL407">
        <v>24</v>
      </c>
      <c r="EM407">
        <v>17.8</v>
      </c>
      <c r="EN407">
        <v>17.7</v>
      </c>
      <c r="EO407">
        <v>2</v>
      </c>
      <c r="EP407">
        <v>511.36</v>
      </c>
      <c r="EQ407">
        <v>528.907</v>
      </c>
      <c r="ER407">
        <v>22.7174</v>
      </c>
      <c r="ES407">
        <v>25.3946</v>
      </c>
      <c r="ET407">
        <v>30.0004</v>
      </c>
      <c r="EU407">
        <v>25.2722</v>
      </c>
      <c r="EV407">
        <v>25.2418</v>
      </c>
      <c r="EW407">
        <v>52.7813</v>
      </c>
      <c r="EX407">
        <v>26.2972</v>
      </c>
      <c r="EY407">
        <v>100</v>
      </c>
      <c r="EZ407">
        <v>22.7013</v>
      </c>
      <c r="FA407">
        <v>1314.84</v>
      </c>
      <c r="FB407">
        <v>20</v>
      </c>
      <c r="FC407">
        <v>102.325</v>
      </c>
      <c r="FD407">
        <v>102.095</v>
      </c>
    </row>
    <row r="408" spans="1:160">
      <c r="A408">
        <v>392</v>
      </c>
      <c r="B408">
        <v>1604419010.1</v>
      </c>
      <c r="C408">
        <v>781</v>
      </c>
      <c r="D408" t="s">
        <v>1055</v>
      </c>
      <c r="E408" t="s">
        <v>1056</v>
      </c>
      <c r="F408">
        <v>1604419010.1</v>
      </c>
      <c r="G408">
        <f>BY408*AE408*(BU408-BV408)/(100*BN408*(1000-AE408*BU408))</f>
        <v>0</v>
      </c>
      <c r="H408">
        <f>BY408*AE408*(BT408-BS408*(1000-AE408*BV408)/(1000-AE408*BU408))/(100*BN408)</f>
        <v>0</v>
      </c>
      <c r="I408">
        <f>BS408 - IF(AE408&gt;1, H408*BN408*100.0/(AG408*CG408), 0)</f>
        <v>0</v>
      </c>
      <c r="J408">
        <f>((P408-G408/2)*I408-H408)/(P408+G408/2)</f>
        <v>0</v>
      </c>
      <c r="K408">
        <f>J408*(BZ408+CA408)/1000.0</f>
        <v>0</v>
      </c>
      <c r="L408">
        <f>(BS408 - IF(AE408&gt;1, H408*BN408*100.0/(AG408*CG408), 0))*(BZ408+CA408)/1000.0</f>
        <v>0</v>
      </c>
      <c r="M408">
        <f>2.0/((1/O408-1/N408)+SIGN(O408)*SQRT((1/O408-1/N408)*(1/O408-1/N408) + 4*BO408/((BO408+1)*(BO408+1))*(2*1/O408*1/N408-1/N408*1/N408)))</f>
        <v>0</v>
      </c>
      <c r="N408">
        <f>IF(LEFT(BP408,1)&lt;&gt;"0",IF(LEFT(BP408,1)="1",3.0,BQ408),$D$5+$E$5*(CG408*BZ408/($K$5*1000))+$F$5*(CG408*BZ408/($K$5*1000))*MAX(MIN(BN408,$J$5),$I$5)*MAX(MIN(BN408,$J$5),$I$5)+$G$5*MAX(MIN(BN408,$J$5),$I$5)*(CG408*BZ408/($K$5*1000))+$H$5*(CG408*BZ408/($K$5*1000))*(CG408*BZ408/($K$5*1000)))</f>
        <v>0</v>
      </c>
      <c r="O408">
        <f>G408*(1000-(1000*0.61365*exp(17.502*S408/(240.97+S408))/(BZ408+CA408)+BU408)/2)/(1000*0.61365*exp(17.502*S408/(240.97+S408))/(BZ408+CA408)-BU408)</f>
        <v>0</v>
      </c>
      <c r="P408">
        <f>1/((BO408+1)/(M408/1.6)+1/(N408/1.37)) + BO408/((BO408+1)/(M408/1.6) + BO408/(N408/1.37))</f>
        <v>0</v>
      </c>
      <c r="Q408">
        <f>(BK408*BM408)</f>
        <v>0</v>
      </c>
      <c r="R408">
        <f>(CB408+(Q408+2*0.95*5.67E-8*(((CB408+$B$7)+273)^4-(CB408+273)^4)-44100*G408)/(1.84*29.3*N408+8*0.95*5.67E-8*(CB408+273)^3))</f>
        <v>0</v>
      </c>
      <c r="S408">
        <f>($C$7*CC408+$D$7*CD408+$E$7*R408)</f>
        <v>0</v>
      </c>
      <c r="T408">
        <f>0.61365*exp(17.502*S408/(240.97+S408))</f>
        <v>0</v>
      </c>
      <c r="U408">
        <f>(V408/W408*100)</f>
        <v>0</v>
      </c>
      <c r="V408">
        <f>BU408*(BZ408+CA408)/1000</f>
        <v>0</v>
      </c>
      <c r="W408">
        <f>0.61365*exp(17.502*CB408/(240.97+CB408))</f>
        <v>0</v>
      </c>
      <c r="X408">
        <f>(T408-BU408*(BZ408+CA408)/1000)</f>
        <v>0</v>
      </c>
      <c r="Y408">
        <f>(-G408*44100)</f>
        <v>0</v>
      </c>
      <c r="Z408">
        <f>2*29.3*N408*0.92*(CB408-S408)</f>
        <v>0</v>
      </c>
      <c r="AA408">
        <f>2*0.95*5.67E-8*(((CB408+$B$7)+273)^4-(S408+273)^4)</f>
        <v>0</v>
      </c>
      <c r="AB408">
        <f>Q408+AA408+Y408+Z408</f>
        <v>0</v>
      </c>
      <c r="AC408">
        <v>0</v>
      </c>
      <c r="AD408">
        <v>0</v>
      </c>
      <c r="AE408">
        <f>IF(AC408*$H$13&gt;=AG408,1.0,(AG408/(AG408-AC408*$H$13)))</f>
        <v>0</v>
      </c>
      <c r="AF408">
        <f>(AE408-1)*100</f>
        <v>0</v>
      </c>
      <c r="AG408">
        <f>MAX(0,($B$13+$C$13*CG408)/(1+$D$13*CG408)*BZ408/(CB408+273)*$E$13)</f>
        <v>0</v>
      </c>
      <c r="AH408" t="s">
        <v>271</v>
      </c>
      <c r="AI408" t="s">
        <v>271</v>
      </c>
      <c r="AJ408">
        <v>0</v>
      </c>
      <c r="AK408">
        <v>0</v>
      </c>
      <c r="AL408">
        <f>AK408-AJ408</f>
        <v>0</v>
      </c>
      <c r="AM408">
        <f>AL408/AK408</f>
        <v>0</v>
      </c>
      <c r="AN408">
        <v>0</v>
      </c>
      <c r="AO408" t="s">
        <v>271</v>
      </c>
      <c r="AP408" t="s">
        <v>271</v>
      </c>
      <c r="AQ408">
        <v>0</v>
      </c>
      <c r="AR408">
        <v>0</v>
      </c>
      <c r="AS408">
        <f>1-AQ408/AR408</f>
        <v>0</v>
      </c>
      <c r="AT408">
        <v>0.5</v>
      </c>
      <c r="AU408">
        <f>BK408</f>
        <v>0</v>
      </c>
      <c r="AV408">
        <f>H408</f>
        <v>0</v>
      </c>
      <c r="AW408">
        <f>AS408*AT408*AU408</f>
        <v>0</v>
      </c>
      <c r="AX408">
        <f>BC408/AR408</f>
        <v>0</v>
      </c>
      <c r="AY408">
        <f>(AV408-AN408)/AU408</f>
        <v>0</v>
      </c>
      <c r="AZ408">
        <f>(AK408-AR408)/AR408</f>
        <v>0</v>
      </c>
      <c r="BA408" t="s">
        <v>271</v>
      </c>
      <c r="BB408">
        <v>0</v>
      </c>
      <c r="BC408">
        <f>AR408-BB408</f>
        <v>0</v>
      </c>
      <c r="BD408">
        <f>(AR408-AQ408)/(AR408-BB408)</f>
        <v>0</v>
      </c>
      <c r="BE408">
        <f>(AK408-AR408)/(AK408-BB408)</f>
        <v>0</v>
      </c>
      <c r="BF408">
        <f>(AR408-AQ408)/(AR408-AJ408)</f>
        <v>0</v>
      </c>
      <c r="BG408">
        <f>(AK408-AR408)/(AK408-AJ408)</f>
        <v>0</v>
      </c>
      <c r="BH408">
        <f>(BD408*BB408/AQ408)</f>
        <v>0</v>
      </c>
      <c r="BI408">
        <f>(1-BH408)</f>
        <v>0</v>
      </c>
      <c r="BJ408">
        <f>$B$11*CH408+$C$11*CI408+$F$11*CJ408*(1-CM408)</f>
        <v>0</v>
      </c>
      <c r="BK408">
        <f>BJ408*BL408</f>
        <v>0</v>
      </c>
      <c r="BL408">
        <f>($B$11*$D$9+$C$11*$D$9+$F$11*((CW408+CO408)/MAX(CW408+CO408+CX408, 0.1)*$I$9+CX408/MAX(CW408+CO408+CX408, 0.1)*$J$9))/($B$11+$C$11+$F$11)</f>
        <v>0</v>
      </c>
      <c r="BM408">
        <f>($B$11*$K$9+$C$11*$K$9+$F$11*((CW408+CO408)/MAX(CW408+CO408+CX408, 0.1)*$P$9+CX408/MAX(CW408+CO408+CX408, 0.1)*$Q$9))/($B$11+$C$11+$F$11)</f>
        <v>0</v>
      </c>
      <c r="BN408">
        <v>6</v>
      </c>
      <c r="BO408">
        <v>0.5</v>
      </c>
      <c r="BP408" t="s">
        <v>272</v>
      </c>
      <c r="BQ408">
        <v>2</v>
      </c>
      <c r="BR408">
        <v>1604419010.1</v>
      </c>
      <c r="BS408">
        <v>1250.17</v>
      </c>
      <c r="BT408">
        <v>1309.25</v>
      </c>
      <c r="BU408">
        <v>21.619</v>
      </c>
      <c r="BV408">
        <v>19.999</v>
      </c>
      <c r="BW408">
        <v>1250.03</v>
      </c>
      <c r="BX408">
        <v>21.2926</v>
      </c>
      <c r="BY408">
        <v>499.992</v>
      </c>
      <c r="BZ408">
        <v>100.522</v>
      </c>
      <c r="CA408">
        <v>0.100139</v>
      </c>
      <c r="CB408">
        <v>25.1658</v>
      </c>
      <c r="CC408">
        <v>25.0147</v>
      </c>
      <c r="CD408">
        <v>999.9</v>
      </c>
      <c r="CE408">
        <v>0</v>
      </c>
      <c r="CF408">
        <v>0</v>
      </c>
      <c r="CG408">
        <v>9964.38</v>
      </c>
      <c r="CH408">
        <v>0</v>
      </c>
      <c r="CI408">
        <v>0.999552</v>
      </c>
      <c r="CJ408">
        <v>1200.06</v>
      </c>
      <c r="CK408">
        <v>0.967003</v>
      </c>
      <c r="CL408">
        <v>0.0329973</v>
      </c>
      <c r="CM408">
        <v>0</v>
      </c>
      <c r="CN408">
        <v>2.3272</v>
      </c>
      <c r="CO408">
        <v>0</v>
      </c>
      <c r="CP408">
        <v>10828</v>
      </c>
      <c r="CQ408">
        <v>11401.9</v>
      </c>
      <c r="CR408">
        <v>38.062</v>
      </c>
      <c r="CS408">
        <v>41.187</v>
      </c>
      <c r="CT408">
        <v>39.5</v>
      </c>
      <c r="CU408">
        <v>39.875</v>
      </c>
      <c r="CV408">
        <v>38.312</v>
      </c>
      <c r="CW408">
        <v>1160.46</v>
      </c>
      <c r="CX408">
        <v>39.6</v>
      </c>
      <c r="CY408">
        <v>0</v>
      </c>
      <c r="CZ408">
        <v>1604419010.3</v>
      </c>
      <c r="DA408">
        <v>0</v>
      </c>
      <c r="DB408">
        <v>2.591684</v>
      </c>
      <c r="DC408">
        <v>-0.697615381512931</v>
      </c>
      <c r="DD408">
        <v>60.7153846530538</v>
      </c>
      <c r="DE408">
        <v>10819.272</v>
      </c>
      <c r="DF408">
        <v>15</v>
      </c>
      <c r="DG408">
        <v>1604417947.1</v>
      </c>
      <c r="DH408" t="s">
        <v>273</v>
      </c>
      <c r="DI408">
        <v>1604417940.1</v>
      </c>
      <c r="DJ408">
        <v>1604417947.1</v>
      </c>
      <c r="DK408">
        <v>1</v>
      </c>
      <c r="DL408">
        <v>-0.134</v>
      </c>
      <c r="DM408">
        <v>0.013</v>
      </c>
      <c r="DN408">
        <v>0.037</v>
      </c>
      <c r="DO408">
        <v>0.31</v>
      </c>
      <c r="DP408">
        <v>420</v>
      </c>
      <c r="DQ408">
        <v>20</v>
      </c>
      <c r="DR408">
        <v>0.08</v>
      </c>
      <c r="DS408">
        <v>0.06</v>
      </c>
      <c r="DT408">
        <v>0</v>
      </c>
      <c r="DU408">
        <v>0</v>
      </c>
      <c r="DV408" t="s">
        <v>274</v>
      </c>
      <c r="DW408">
        <v>100</v>
      </c>
      <c r="DX408">
        <v>100</v>
      </c>
      <c r="DY408">
        <v>0.14</v>
      </c>
      <c r="DZ408">
        <v>0.3264</v>
      </c>
      <c r="EA408">
        <v>-0.278027610152098</v>
      </c>
      <c r="EB408">
        <v>0.00106189765250334</v>
      </c>
      <c r="EC408">
        <v>-8.23004791133579e-07</v>
      </c>
      <c r="ED408">
        <v>1.95222372915411e-10</v>
      </c>
      <c r="EE408">
        <v>0.0605696754882689</v>
      </c>
      <c r="EF408">
        <v>0.0242991256848972</v>
      </c>
      <c r="EG408">
        <v>-0.00102667963148939</v>
      </c>
      <c r="EH408">
        <v>2.21636158600722e-05</v>
      </c>
      <c r="EI408">
        <v>2</v>
      </c>
      <c r="EJ408">
        <v>2037</v>
      </c>
      <c r="EK408">
        <v>1</v>
      </c>
      <c r="EL408">
        <v>24</v>
      </c>
      <c r="EM408">
        <v>17.8</v>
      </c>
      <c r="EN408">
        <v>17.7</v>
      </c>
      <c r="EO408">
        <v>2</v>
      </c>
      <c r="EP408">
        <v>511.247</v>
      </c>
      <c r="EQ408">
        <v>528.945</v>
      </c>
      <c r="ER408">
        <v>22.7129</v>
      </c>
      <c r="ES408">
        <v>25.3957</v>
      </c>
      <c r="ET408">
        <v>30.0003</v>
      </c>
      <c r="EU408">
        <v>25.2724</v>
      </c>
      <c r="EV408">
        <v>25.2418</v>
      </c>
      <c r="EW408">
        <v>52.8988</v>
      </c>
      <c r="EX408">
        <v>26.2972</v>
      </c>
      <c r="EY408">
        <v>100</v>
      </c>
      <c r="EZ408">
        <v>22.7013</v>
      </c>
      <c r="FA408">
        <v>1319.93</v>
      </c>
      <c r="FB408">
        <v>20</v>
      </c>
      <c r="FC408">
        <v>102.323</v>
      </c>
      <c r="FD408">
        <v>102.095</v>
      </c>
    </row>
    <row r="409" spans="1:160">
      <c r="A409">
        <v>393</v>
      </c>
      <c r="B409">
        <v>1604419012.1</v>
      </c>
      <c r="C409">
        <v>783</v>
      </c>
      <c r="D409" t="s">
        <v>1057</v>
      </c>
      <c r="E409" t="s">
        <v>1058</v>
      </c>
      <c r="F409">
        <v>1604419012.1</v>
      </c>
      <c r="G409">
        <f>BY409*AE409*(BU409-BV409)/(100*BN409*(1000-AE409*BU409))</f>
        <v>0</v>
      </c>
      <c r="H409">
        <f>BY409*AE409*(BT409-BS409*(1000-AE409*BV409)/(1000-AE409*BU409))/(100*BN409)</f>
        <v>0</v>
      </c>
      <c r="I409">
        <f>BS409 - IF(AE409&gt;1, H409*BN409*100.0/(AG409*CG409), 0)</f>
        <v>0</v>
      </c>
      <c r="J409">
        <f>((P409-G409/2)*I409-H409)/(P409+G409/2)</f>
        <v>0</v>
      </c>
      <c r="K409">
        <f>J409*(BZ409+CA409)/1000.0</f>
        <v>0</v>
      </c>
      <c r="L409">
        <f>(BS409 - IF(AE409&gt;1, H409*BN409*100.0/(AG409*CG409), 0))*(BZ409+CA409)/1000.0</f>
        <v>0</v>
      </c>
      <c r="M409">
        <f>2.0/((1/O409-1/N409)+SIGN(O409)*SQRT((1/O409-1/N409)*(1/O409-1/N409) + 4*BO409/((BO409+1)*(BO409+1))*(2*1/O409*1/N409-1/N409*1/N409)))</f>
        <v>0</v>
      </c>
      <c r="N409">
        <f>IF(LEFT(BP409,1)&lt;&gt;"0",IF(LEFT(BP409,1)="1",3.0,BQ409),$D$5+$E$5*(CG409*BZ409/($K$5*1000))+$F$5*(CG409*BZ409/($K$5*1000))*MAX(MIN(BN409,$J$5),$I$5)*MAX(MIN(BN409,$J$5),$I$5)+$G$5*MAX(MIN(BN409,$J$5),$I$5)*(CG409*BZ409/($K$5*1000))+$H$5*(CG409*BZ409/($K$5*1000))*(CG409*BZ409/($K$5*1000)))</f>
        <v>0</v>
      </c>
      <c r="O409">
        <f>G409*(1000-(1000*0.61365*exp(17.502*S409/(240.97+S409))/(BZ409+CA409)+BU409)/2)/(1000*0.61365*exp(17.502*S409/(240.97+S409))/(BZ409+CA409)-BU409)</f>
        <v>0</v>
      </c>
      <c r="P409">
        <f>1/((BO409+1)/(M409/1.6)+1/(N409/1.37)) + BO409/((BO409+1)/(M409/1.6) + BO409/(N409/1.37))</f>
        <v>0</v>
      </c>
      <c r="Q409">
        <f>(BK409*BM409)</f>
        <v>0</v>
      </c>
      <c r="R409">
        <f>(CB409+(Q409+2*0.95*5.67E-8*(((CB409+$B$7)+273)^4-(CB409+273)^4)-44100*G409)/(1.84*29.3*N409+8*0.95*5.67E-8*(CB409+273)^3))</f>
        <v>0</v>
      </c>
      <c r="S409">
        <f>($C$7*CC409+$D$7*CD409+$E$7*R409)</f>
        <v>0</v>
      </c>
      <c r="T409">
        <f>0.61365*exp(17.502*S409/(240.97+S409))</f>
        <v>0</v>
      </c>
      <c r="U409">
        <f>(V409/W409*100)</f>
        <v>0</v>
      </c>
      <c r="V409">
        <f>BU409*(BZ409+CA409)/1000</f>
        <v>0</v>
      </c>
      <c r="W409">
        <f>0.61365*exp(17.502*CB409/(240.97+CB409))</f>
        <v>0</v>
      </c>
      <c r="X409">
        <f>(T409-BU409*(BZ409+CA409)/1000)</f>
        <v>0</v>
      </c>
      <c r="Y409">
        <f>(-G409*44100)</f>
        <v>0</v>
      </c>
      <c r="Z409">
        <f>2*29.3*N409*0.92*(CB409-S409)</f>
        <v>0</v>
      </c>
      <c r="AA409">
        <f>2*0.95*5.67E-8*(((CB409+$B$7)+273)^4-(S409+273)^4)</f>
        <v>0</v>
      </c>
      <c r="AB409">
        <f>Q409+AA409+Y409+Z409</f>
        <v>0</v>
      </c>
      <c r="AC409">
        <v>0</v>
      </c>
      <c r="AD409">
        <v>0</v>
      </c>
      <c r="AE409">
        <f>IF(AC409*$H$13&gt;=AG409,1.0,(AG409/(AG409-AC409*$H$13)))</f>
        <v>0</v>
      </c>
      <c r="AF409">
        <f>(AE409-1)*100</f>
        <v>0</v>
      </c>
      <c r="AG409">
        <f>MAX(0,($B$13+$C$13*CG409)/(1+$D$13*CG409)*BZ409/(CB409+273)*$E$13)</f>
        <v>0</v>
      </c>
      <c r="AH409" t="s">
        <v>271</v>
      </c>
      <c r="AI409" t="s">
        <v>271</v>
      </c>
      <c r="AJ409">
        <v>0</v>
      </c>
      <c r="AK409">
        <v>0</v>
      </c>
      <c r="AL409">
        <f>AK409-AJ409</f>
        <v>0</v>
      </c>
      <c r="AM409">
        <f>AL409/AK409</f>
        <v>0</v>
      </c>
      <c r="AN409">
        <v>0</v>
      </c>
      <c r="AO409" t="s">
        <v>271</v>
      </c>
      <c r="AP409" t="s">
        <v>271</v>
      </c>
      <c r="AQ409">
        <v>0</v>
      </c>
      <c r="AR409">
        <v>0</v>
      </c>
      <c r="AS409">
        <f>1-AQ409/AR409</f>
        <v>0</v>
      </c>
      <c r="AT409">
        <v>0.5</v>
      </c>
      <c r="AU409">
        <f>BK409</f>
        <v>0</v>
      </c>
      <c r="AV409">
        <f>H409</f>
        <v>0</v>
      </c>
      <c r="AW409">
        <f>AS409*AT409*AU409</f>
        <v>0</v>
      </c>
      <c r="AX409">
        <f>BC409/AR409</f>
        <v>0</v>
      </c>
      <c r="AY409">
        <f>(AV409-AN409)/AU409</f>
        <v>0</v>
      </c>
      <c r="AZ409">
        <f>(AK409-AR409)/AR409</f>
        <v>0</v>
      </c>
      <c r="BA409" t="s">
        <v>271</v>
      </c>
      <c r="BB409">
        <v>0</v>
      </c>
      <c r="BC409">
        <f>AR409-BB409</f>
        <v>0</v>
      </c>
      <c r="BD409">
        <f>(AR409-AQ409)/(AR409-BB409)</f>
        <v>0</v>
      </c>
      <c r="BE409">
        <f>(AK409-AR409)/(AK409-BB409)</f>
        <v>0</v>
      </c>
      <c r="BF409">
        <f>(AR409-AQ409)/(AR409-AJ409)</f>
        <v>0</v>
      </c>
      <c r="BG409">
        <f>(AK409-AR409)/(AK409-AJ409)</f>
        <v>0</v>
      </c>
      <c r="BH409">
        <f>(BD409*BB409/AQ409)</f>
        <v>0</v>
      </c>
      <c r="BI409">
        <f>(1-BH409)</f>
        <v>0</v>
      </c>
      <c r="BJ409">
        <f>$B$11*CH409+$C$11*CI409+$F$11*CJ409*(1-CM409)</f>
        <v>0</v>
      </c>
      <c r="BK409">
        <f>BJ409*BL409</f>
        <v>0</v>
      </c>
      <c r="BL409">
        <f>($B$11*$D$9+$C$11*$D$9+$F$11*((CW409+CO409)/MAX(CW409+CO409+CX409, 0.1)*$I$9+CX409/MAX(CW409+CO409+CX409, 0.1)*$J$9))/($B$11+$C$11+$F$11)</f>
        <v>0</v>
      </c>
      <c r="BM409">
        <f>($B$11*$K$9+$C$11*$K$9+$F$11*((CW409+CO409)/MAX(CW409+CO409+CX409, 0.1)*$P$9+CX409/MAX(CW409+CO409+CX409, 0.1)*$Q$9))/($B$11+$C$11+$F$11)</f>
        <v>0</v>
      </c>
      <c r="BN409">
        <v>6</v>
      </c>
      <c r="BO409">
        <v>0.5</v>
      </c>
      <c r="BP409" t="s">
        <v>272</v>
      </c>
      <c r="BQ409">
        <v>2</v>
      </c>
      <c r="BR409">
        <v>1604419012.1</v>
      </c>
      <c r="BS409">
        <v>1253.41</v>
      </c>
      <c r="BT409">
        <v>1312.48</v>
      </c>
      <c r="BU409">
        <v>21.6171</v>
      </c>
      <c r="BV409">
        <v>19.9983</v>
      </c>
      <c r="BW409">
        <v>1253.26</v>
      </c>
      <c r="BX409">
        <v>21.2906</v>
      </c>
      <c r="BY409">
        <v>500.037</v>
      </c>
      <c r="BZ409">
        <v>100.522</v>
      </c>
      <c r="CA409">
        <v>0.100099</v>
      </c>
      <c r="CB409">
        <v>25.1658</v>
      </c>
      <c r="CC409">
        <v>25.0116</v>
      </c>
      <c r="CD409">
        <v>999.9</v>
      </c>
      <c r="CE409">
        <v>0</v>
      </c>
      <c r="CF409">
        <v>0</v>
      </c>
      <c r="CG409">
        <v>9980.62</v>
      </c>
      <c r="CH409">
        <v>0</v>
      </c>
      <c r="CI409">
        <v>1.03875</v>
      </c>
      <c r="CJ409">
        <v>1200.05</v>
      </c>
      <c r="CK409">
        <v>0.967003</v>
      </c>
      <c r="CL409">
        <v>0.0329973</v>
      </c>
      <c r="CM409">
        <v>0</v>
      </c>
      <c r="CN409">
        <v>2.3627</v>
      </c>
      <c r="CO409">
        <v>0</v>
      </c>
      <c r="CP409">
        <v>10829.7</v>
      </c>
      <c r="CQ409">
        <v>11401.9</v>
      </c>
      <c r="CR409">
        <v>38.062</v>
      </c>
      <c r="CS409">
        <v>41.187</v>
      </c>
      <c r="CT409">
        <v>39.5</v>
      </c>
      <c r="CU409">
        <v>39.875</v>
      </c>
      <c r="CV409">
        <v>38.375</v>
      </c>
      <c r="CW409">
        <v>1160.45</v>
      </c>
      <c r="CX409">
        <v>39.6</v>
      </c>
      <c r="CY409">
        <v>0</v>
      </c>
      <c r="CZ409">
        <v>1604419012.1</v>
      </c>
      <c r="DA409">
        <v>0</v>
      </c>
      <c r="DB409">
        <v>2.58108076923077</v>
      </c>
      <c r="DC409">
        <v>-0.677329911460435</v>
      </c>
      <c r="DD409">
        <v>65.8666665939825</v>
      </c>
      <c r="DE409">
        <v>10820.8153846154</v>
      </c>
      <c r="DF409">
        <v>15</v>
      </c>
      <c r="DG409">
        <v>1604417947.1</v>
      </c>
      <c r="DH409" t="s">
        <v>273</v>
      </c>
      <c r="DI409">
        <v>1604417940.1</v>
      </c>
      <c r="DJ409">
        <v>1604417947.1</v>
      </c>
      <c r="DK409">
        <v>1</v>
      </c>
      <c r="DL409">
        <v>-0.134</v>
      </c>
      <c r="DM409">
        <v>0.013</v>
      </c>
      <c r="DN409">
        <v>0.037</v>
      </c>
      <c r="DO409">
        <v>0.31</v>
      </c>
      <c r="DP409">
        <v>420</v>
      </c>
      <c r="DQ409">
        <v>20</v>
      </c>
      <c r="DR409">
        <v>0.08</v>
      </c>
      <c r="DS409">
        <v>0.06</v>
      </c>
      <c r="DT409">
        <v>0</v>
      </c>
      <c r="DU409">
        <v>0</v>
      </c>
      <c r="DV409" t="s">
        <v>274</v>
      </c>
      <c r="DW409">
        <v>100</v>
      </c>
      <c r="DX409">
        <v>100</v>
      </c>
      <c r="DY409">
        <v>0.15</v>
      </c>
      <c r="DZ409">
        <v>0.3265</v>
      </c>
      <c r="EA409">
        <v>-0.278027610152098</v>
      </c>
      <c r="EB409">
        <v>0.00106189765250334</v>
      </c>
      <c r="EC409">
        <v>-8.23004791133579e-07</v>
      </c>
      <c r="ED409">
        <v>1.95222372915411e-10</v>
      </c>
      <c r="EE409">
        <v>0.0605696754882689</v>
      </c>
      <c r="EF409">
        <v>0.0242991256848972</v>
      </c>
      <c r="EG409">
        <v>-0.00102667963148939</v>
      </c>
      <c r="EH409">
        <v>2.21636158600722e-05</v>
      </c>
      <c r="EI409">
        <v>2</v>
      </c>
      <c r="EJ409">
        <v>2037</v>
      </c>
      <c r="EK409">
        <v>1</v>
      </c>
      <c r="EL409">
        <v>24</v>
      </c>
      <c r="EM409">
        <v>17.9</v>
      </c>
      <c r="EN409">
        <v>17.8</v>
      </c>
      <c r="EO409">
        <v>2</v>
      </c>
      <c r="EP409">
        <v>511.356</v>
      </c>
      <c r="EQ409">
        <v>528.778</v>
      </c>
      <c r="ER409">
        <v>22.7077</v>
      </c>
      <c r="ES409">
        <v>25.3968</v>
      </c>
      <c r="ET409">
        <v>30.0002</v>
      </c>
      <c r="EU409">
        <v>25.2734</v>
      </c>
      <c r="EV409">
        <v>25.2424</v>
      </c>
      <c r="EW409">
        <v>52.9757</v>
      </c>
      <c r="EX409">
        <v>26.2972</v>
      </c>
      <c r="EY409">
        <v>100</v>
      </c>
      <c r="EZ409">
        <v>22.7013</v>
      </c>
      <c r="FA409">
        <v>1324.96</v>
      </c>
      <c r="FB409">
        <v>20</v>
      </c>
      <c r="FC409">
        <v>102.323</v>
      </c>
      <c r="FD409">
        <v>102.094</v>
      </c>
    </row>
    <row r="410" spans="1:160">
      <c r="A410">
        <v>394</v>
      </c>
      <c r="B410">
        <v>1604419014.1</v>
      </c>
      <c r="C410">
        <v>785</v>
      </c>
      <c r="D410" t="s">
        <v>1059</v>
      </c>
      <c r="E410" t="s">
        <v>1060</v>
      </c>
      <c r="F410">
        <v>1604419014.1</v>
      </c>
      <c r="G410">
        <f>BY410*AE410*(BU410-BV410)/(100*BN410*(1000-AE410*BU410))</f>
        <v>0</v>
      </c>
      <c r="H410">
        <f>BY410*AE410*(BT410-BS410*(1000-AE410*BV410)/(1000-AE410*BU410))/(100*BN410)</f>
        <v>0</v>
      </c>
      <c r="I410">
        <f>BS410 - IF(AE410&gt;1, H410*BN410*100.0/(AG410*CG410), 0)</f>
        <v>0</v>
      </c>
      <c r="J410">
        <f>((P410-G410/2)*I410-H410)/(P410+G410/2)</f>
        <v>0</v>
      </c>
      <c r="K410">
        <f>J410*(BZ410+CA410)/1000.0</f>
        <v>0</v>
      </c>
      <c r="L410">
        <f>(BS410 - IF(AE410&gt;1, H410*BN410*100.0/(AG410*CG410), 0))*(BZ410+CA410)/1000.0</f>
        <v>0</v>
      </c>
      <c r="M410">
        <f>2.0/((1/O410-1/N410)+SIGN(O410)*SQRT((1/O410-1/N410)*(1/O410-1/N410) + 4*BO410/((BO410+1)*(BO410+1))*(2*1/O410*1/N410-1/N410*1/N410)))</f>
        <v>0</v>
      </c>
      <c r="N410">
        <f>IF(LEFT(BP410,1)&lt;&gt;"0",IF(LEFT(BP410,1)="1",3.0,BQ410),$D$5+$E$5*(CG410*BZ410/($K$5*1000))+$F$5*(CG410*BZ410/($K$5*1000))*MAX(MIN(BN410,$J$5),$I$5)*MAX(MIN(BN410,$J$5),$I$5)+$G$5*MAX(MIN(BN410,$J$5),$I$5)*(CG410*BZ410/($K$5*1000))+$H$5*(CG410*BZ410/($K$5*1000))*(CG410*BZ410/($K$5*1000)))</f>
        <v>0</v>
      </c>
      <c r="O410">
        <f>G410*(1000-(1000*0.61365*exp(17.502*S410/(240.97+S410))/(BZ410+CA410)+BU410)/2)/(1000*0.61365*exp(17.502*S410/(240.97+S410))/(BZ410+CA410)-BU410)</f>
        <v>0</v>
      </c>
      <c r="P410">
        <f>1/((BO410+1)/(M410/1.6)+1/(N410/1.37)) + BO410/((BO410+1)/(M410/1.6) + BO410/(N410/1.37))</f>
        <v>0</v>
      </c>
      <c r="Q410">
        <f>(BK410*BM410)</f>
        <v>0</v>
      </c>
      <c r="R410">
        <f>(CB410+(Q410+2*0.95*5.67E-8*(((CB410+$B$7)+273)^4-(CB410+273)^4)-44100*G410)/(1.84*29.3*N410+8*0.95*5.67E-8*(CB410+273)^3))</f>
        <v>0</v>
      </c>
      <c r="S410">
        <f>($C$7*CC410+$D$7*CD410+$E$7*R410)</f>
        <v>0</v>
      </c>
      <c r="T410">
        <f>0.61365*exp(17.502*S410/(240.97+S410))</f>
        <v>0</v>
      </c>
      <c r="U410">
        <f>(V410/W410*100)</f>
        <v>0</v>
      </c>
      <c r="V410">
        <f>BU410*(BZ410+CA410)/1000</f>
        <v>0</v>
      </c>
      <c r="W410">
        <f>0.61365*exp(17.502*CB410/(240.97+CB410))</f>
        <v>0</v>
      </c>
      <c r="X410">
        <f>(T410-BU410*(BZ410+CA410)/1000)</f>
        <v>0</v>
      </c>
      <c r="Y410">
        <f>(-G410*44100)</f>
        <v>0</v>
      </c>
      <c r="Z410">
        <f>2*29.3*N410*0.92*(CB410-S410)</f>
        <v>0</v>
      </c>
      <c r="AA410">
        <f>2*0.95*5.67E-8*(((CB410+$B$7)+273)^4-(S410+273)^4)</f>
        <v>0</v>
      </c>
      <c r="AB410">
        <f>Q410+AA410+Y410+Z410</f>
        <v>0</v>
      </c>
      <c r="AC410">
        <v>0</v>
      </c>
      <c r="AD410">
        <v>0</v>
      </c>
      <c r="AE410">
        <f>IF(AC410*$H$13&gt;=AG410,1.0,(AG410/(AG410-AC410*$H$13)))</f>
        <v>0</v>
      </c>
      <c r="AF410">
        <f>(AE410-1)*100</f>
        <v>0</v>
      </c>
      <c r="AG410">
        <f>MAX(0,($B$13+$C$13*CG410)/(1+$D$13*CG410)*BZ410/(CB410+273)*$E$13)</f>
        <v>0</v>
      </c>
      <c r="AH410" t="s">
        <v>271</v>
      </c>
      <c r="AI410" t="s">
        <v>271</v>
      </c>
      <c r="AJ410">
        <v>0</v>
      </c>
      <c r="AK410">
        <v>0</v>
      </c>
      <c r="AL410">
        <f>AK410-AJ410</f>
        <v>0</v>
      </c>
      <c r="AM410">
        <f>AL410/AK410</f>
        <v>0</v>
      </c>
      <c r="AN410">
        <v>0</v>
      </c>
      <c r="AO410" t="s">
        <v>271</v>
      </c>
      <c r="AP410" t="s">
        <v>271</v>
      </c>
      <c r="AQ410">
        <v>0</v>
      </c>
      <c r="AR410">
        <v>0</v>
      </c>
      <c r="AS410">
        <f>1-AQ410/AR410</f>
        <v>0</v>
      </c>
      <c r="AT410">
        <v>0.5</v>
      </c>
      <c r="AU410">
        <f>BK410</f>
        <v>0</v>
      </c>
      <c r="AV410">
        <f>H410</f>
        <v>0</v>
      </c>
      <c r="AW410">
        <f>AS410*AT410*AU410</f>
        <v>0</v>
      </c>
      <c r="AX410">
        <f>BC410/AR410</f>
        <v>0</v>
      </c>
      <c r="AY410">
        <f>(AV410-AN410)/AU410</f>
        <v>0</v>
      </c>
      <c r="AZ410">
        <f>(AK410-AR410)/AR410</f>
        <v>0</v>
      </c>
      <c r="BA410" t="s">
        <v>271</v>
      </c>
      <c r="BB410">
        <v>0</v>
      </c>
      <c r="BC410">
        <f>AR410-BB410</f>
        <v>0</v>
      </c>
      <c r="BD410">
        <f>(AR410-AQ410)/(AR410-BB410)</f>
        <v>0</v>
      </c>
      <c r="BE410">
        <f>(AK410-AR410)/(AK410-BB410)</f>
        <v>0</v>
      </c>
      <c r="BF410">
        <f>(AR410-AQ410)/(AR410-AJ410)</f>
        <v>0</v>
      </c>
      <c r="BG410">
        <f>(AK410-AR410)/(AK410-AJ410)</f>
        <v>0</v>
      </c>
      <c r="BH410">
        <f>(BD410*BB410/AQ410)</f>
        <v>0</v>
      </c>
      <c r="BI410">
        <f>(1-BH410)</f>
        <v>0</v>
      </c>
      <c r="BJ410">
        <f>$B$11*CH410+$C$11*CI410+$F$11*CJ410*(1-CM410)</f>
        <v>0</v>
      </c>
      <c r="BK410">
        <f>BJ410*BL410</f>
        <v>0</v>
      </c>
      <c r="BL410">
        <f>($B$11*$D$9+$C$11*$D$9+$F$11*((CW410+CO410)/MAX(CW410+CO410+CX410, 0.1)*$I$9+CX410/MAX(CW410+CO410+CX410, 0.1)*$J$9))/($B$11+$C$11+$F$11)</f>
        <v>0</v>
      </c>
      <c r="BM410">
        <f>($B$11*$K$9+$C$11*$K$9+$F$11*((CW410+CO410)/MAX(CW410+CO410+CX410, 0.1)*$P$9+CX410/MAX(CW410+CO410+CX410, 0.1)*$Q$9))/($B$11+$C$11+$F$11)</f>
        <v>0</v>
      </c>
      <c r="BN410">
        <v>6</v>
      </c>
      <c r="BO410">
        <v>0.5</v>
      </c>
      <c r="BP410" t="s">
        <v>272</v>
      </c>
      <c r="BQ410">
        <v>2</v>
      </c>
      <c r="BR410">
        <v>1604419014.1</v>
      </c>
      <c r="BS410">
        <v>1256.66</v>
      </c>
      <c r="BT410">
        <v>1315.77</v>
      </c>
      <c r="BU410">
        <v>21.6162</v>
      </c>
      <c r="BV410">
        <v>19.9976</v>
      </c>
      <c r="BW410">
        <v>1256.52</v>
      </c>
      <c r="BX410">
        <v>21.2897</v>
      </c>
      <c r="BY410">
        <v>500.031</v>
      </c>
      <c r="BZ410">
        <v>100.522</v>
      </c>
      <c r="CA410">
        <v>0.0999454</v>
      </c>
      <c r="CB410">
        <v>25.1661</v>
      </c>
      <c r="CC410">
        <v>25.0074</v>
      </c>
      <c r="CD410">
        <v>999.9</v>
      </c>
      <c r="CE410">
        <v>0</v>
      </c>
      <c r="CF410">
        <v>0</v>
      </c>
      <c r="CG410">
        <v>10005</v>
      </c>
      <c r="CH410">
        <v>0</v>
      </c>
      <c r="CI410">
        <v>1.06395</v>
      </c>
      <c r="CJ410">
        <v>1200.06</v>
      </c>
      <c r="CK410">
        <v>0.967003</v>
      </c>
      <c r="CL410">
        <v>0.0329973</v>
      </c>
      <c r="CM410">
        <v>0</v>
      </c>
      <c r="CN410">
        <v>2.2437</v>
      </c>
      <c r="CO410">
        <v>0</v>
      </c>
      <c r="CP410">
        <v>10830.9</v>
      </c>
      <c r="CQ410">
        <v>11401.9</v>
      </c>
      <c r="CR410">
        <v>38.062</v>
      </c>
      <c r="CS410">
        <v>41.187</v>
      </c>
      <c r="CT410">
        <v>39.5</v>
      </c>
      <c r="CU410">
        <v>39.875</v>
      </c>
      <c r="CV410">
        <v>38.312</v>
      </c>
      <c r="CW410">
        <v>1160.46</v>
      </c>
      <c r="CX410">
        <v>39.6</v>
      </c>
      <c r="CY410">
        <v>0</v>
      </c>
      <c r="CZ410">
        <v>1604419013.9</v>
      </c>
      <c r="DA410">
        <v>0</v>
      </c>
      <c r="DB410">
        <v>2.572804</v>
      </c>
      <c r="DC410">
        <v>-0.246199994627023</v>
      </c>
      <c r="DD410">
        <v>67.3692306024579</v>
      </c>
      <c r="DE410">
        <v>10823.06</v>
      </c>
      <c r="DF410">
        <v>15</v>
      </c>
      <c r="DG410">
        <v>1604417947.1</v>
      </c>
      <c r="DH410" t="s">
        <v>273</v>
      </c>
      <c r="DI410">
        <v>1604417940.1</v>
      </c>
      <c r="DJ410">
        <v>1604417947.1</v>
      </c>
      <c r="DK410">
        <v>1</v>
      </c>
      <c r="DL410">
        <v>-0.134</v>
      </c>
      <c r="DM410">
        <v>0.013</v>
      </c>
      <c r="DN410">
        <v>0.037</v>
      </c>
      <c r="DO410">
        <v>0.31</v>
      </c>
      <c r="DP410">
        <v>420</v>
      </c>
      <c r="DQ410">
        <v>20</v>
      </c>
      <c r="DR410">
        <v>0.08</v>
      </c>
      <c r="DS410">
        <v>0.06</v>
      </c>
      <c r="DT410">
        <v>0</v>
      </c>
      <c r="DU410">
        <v>0</v>
      </c>
      <c r="DV410" t="s">
        <v>274</v>
      </c>
      <c r="DW410">
        <v>100</v>
      </c>
      <c r="DX410">
        <v>100</v>
      </c>
      <c r="DY410">
        <v>0.14</v>
      </c>
      <c r="DZ410">
        <v>0.3265</v>
      </c>
      <c r="EA410">
        <v>-0.278027610152098</v>
      </c>
      <c r="EB410">
        <v>0.00106189765250334</v>
      </c>
      <c r="EC410">
        <v>-8.23004791133579e-07</v>
      </c>
      <c r="ED410">
        <v>1.95222372915411e-10</v>
      </c>
      <c r="EE410">
        <v>0.0605696754882689</v>
      </c>
      <c r="EF410">
        <v>0.0242991256848972</v>
      </c>
      <c r="EG410">
        <v>-0.00102667963148939</v>
      </c>
      <c r="EH410">
        <v>2.21636158600722e-05</v>
      </c>
      <c r="EI410">
        <v>2</v>
      </c>
      <c r="EJ410">
        <v>2037</v>
      </c>
      <c r="EK410">
        <v>1</v>
      </c>
      <c r="EL410">
        <v>24</v>
      </c>
      <c r="EM410">
        <v>17.9</v>
      </c>
      <c r="EN410">
        <v>17.8</v>
      </c>
      <c r="EO410">
        <v>2</v>
      </c>
      <c r="EP410">
        <v>511.464</v>
      </c>
      <c r="EQ410">
        <v>528.827</v>
      </c>
      <c r="ER410">
        <v>22.7022</v>
      </c>
      <c r="ES410">
        <v>25.3978</v>
      </c>
      <c r="ET410">
        <v>30.0002</v>
      </c>
      <c r="EU410">
        <v>25.2743</v>
      </c>
      <c r="EV410">
        <v>25.2435</v>
      </c>
      <c r="EW410">
        <v>53.1143</v>
      </c>
      <c r="EX410">
        <v>26.2972</v>
      </c>
      <c r="EY410">
        <v>100</v>
      </c>
      <c r="EZ410">
        <v>22.6884</v>
      </c>
      <c r="FA410">
        <v>1324.96</v>
      </c>
      <c r="FB410">
        <v>20</v>
      </c>
      <c r="FC410">
        <v>102.324</v>
      </c>
      <c r="FD410">
        <v>102.094</v>
      </c>
    </row>
    <row r="411" spans="1:160">
      <c r="A411">
        <v>395</v>
      </c>
      <c r="B411">
        <v>1604419016.1</v>
      </c>
      <c r="C411">
        <v>787</v>
      </c>
      <c r="D411" t="s">
        <v>1061</v>
      </c>
      <c r="E411" t="s">
        <v>1062</v>
      </c>
      <c r="F411">
        <v>1604419016.1</v>
      </c>
      <c r="G411">
        <f>BY411*AE411*(BU411-BV411)/(100*BN411*(1000-AE411*BU411))</f>
        <v>0</v>
      </c>
      <c r="H411">
        <f>BY411*AE411*(BT411-BS411*(1000-AE411*BV411)/(1000-AE411*BU411))/(100*BN411)</f>
        <v>0</v>
      </c>
      <c r="I411">
        <f>BS411 - IF(AE411&gt;1, H411*BN411*100.0/(AG411*CG411), 0)</f>
        <v>0</v>
      </c>
      <c r="J411">
        <f>((P411-G411/2)*I411-H411)/(P411+G411/2)</f>
        <v>0</v>
      </c>
      <c r="K411">
        <f>J411*(BZ411+CA411)/1000.0</f>
        <v>0</v>
      </c>
      <c r="L411">
        <f>(BS411 - IF(AE411&gt;1, H411*BN411*100.0/(AG411*CG411), 0))*(BZ411+CA411)/1000.0</f>
        <v>0</v>
      </c>
      <c r="M411">
        <f>2.0/((1/O411-1/N411)+SIGN(O411)*SQRT((1/O411-1/N411)*(1/O411-1/N411) + 4*BO411/((BO411+1)*(BO411+1))*(2*1/O411*1/N411-1/N411*1/N411)))</f>
        <v>0</v>
      </c>
      <c r="N411">
        <f>IF(LEFT(BP411,1)&lt;&gt;"0",IF(LEFT(BP411,1)="1",3.0,BQ411),$D$5+$E$5*(CG411*BZ411/($K$5*1000))+$F$5*(CG411*BZ411/($K$5*1000))*MAX(MIN(BN411,$J$5),$I$5)*MAX(MIN(BN411,$J$5),$I$5)+$G$5*MAX(MIN(BN411,$J$5),$I$5)*(CG411*BZ411/($K$5*1000))+$H$5*(CG411*BZ411/($K$5*1000))*(CG411*BZ411/($K$5*1000)))</f>
        <v>0</v>
      </c>
      <c r="O411">
        <f>G411*(1000-(1000*0.61365*exp(17.502*S411/(240.97+S411))/(BZ411+CA411)+BU411)/2)/(1000*0.61365*exp(17.502*S411/(240.97+S411))/(BZ411+CA411)-BU411)</f>
        <v>0</v>
      </c>
      <c r="P411">
        <f>1/((BO411+1)/(M411/1.6)+1/(N411/1.37)) + BO411/((BO411+1)/(M411/1.6) + BO411/(N411/1.37))</f>
        <v>0</v>
      </c>
      <c r="Q411">
        <f>(BK411*BM411)</f>
        <v>0</v>
      </c>
      <c r="R411">
        <f>(CB411+(Q411+2*0.95*5.67E-8*(((CB411+$B$7)+273)^4-(CB411+273)^4)-44100*G411)/(1.84*29.3*N411+8*0.95*5.67E-8*(CB411+273)^3))</f>
        <v>0</v>
      </c>
      <c r="S411">
        <f>($C$7*CC411+$D$7*CD411+$E$7*R411)</f>
        <v>0</v>
      </c>
      <c r="T411">
        <f>0.61365*exp(17.502*S411/(240.97+S411))</f>
        <v>0</v>
      </c>
      <c r="U411">
        <f>(V411/W411*100)</f>
        <v>0</v>
      </c>
      <c r="V411">
        <f>BU411*(BZ411+CA411)/1000</f>
        <v>0</v>
      </c>
      <c r="W411">
        <f>0.61365*exp(17.502*CB411/(240.97+CB411))</f>
        <v>0</v>
      </c>
      <c r="X411">
        <f>(T411-BU411*(BZ411+CA411)/1000)</f>
        <v>0</v>
      </c>
      <c r="Y411">
        <f>(-G411*44100)</f>
        <v>0</v>
      </c>
      <c r="Z411">
        <f>2*29.3*N411*0.92*(CB411-S411)</f>
        <v>0</v>
      </c>
      <c r="AA411">
        <f>2*0.95*5.67E-8*(((CB411+$B$7)+273)^4-(S411+273)^4)</f>
        <v>0</v>
      </c>
      <c r="AB411">
        <f>Q411+AA411+Y411+Z411</f>
        <v>0</v>
      </c>
      <c r="AC411">
        <v>0</v>
      </c>
      <c r="AD411">
        <v>0</v>
      </c>
      <c r="AE411">
        <f>IF(AC411*$H$13&gt;=AG411,1.0,(AG411/(AG411-AC411*$H$13)))</f>
        <v>0</v>
      </c>
      <c r="AF411">
        <f>(AE411-1)*100</f>
        <v>0</v>
      </c>
      <c r="AG411">
        <f>MAX(0,($B$13+$C$13*CG411)/(1+$D$13*CG411)*BZ411/(CB411+273)*$E$13)</f>
        <v>0</v>
      </c>
      <c r="AH411" t="s">
        <v>271</v>
      </c>
      <c r="AI411" t="s">
        <v>271</v>
      </c>
      <c r="AJ411">
        <v>0</v>
      </c>
      <c r="AK411">
        <v>0</v>
      </c>
      <c r="AL411">
        <f>AK411-AJ411</f>
        <v>0</v>
      </c>
      <c r="AM411">
        <f>AL411/AK411</f>
        <v>0</v>
      </c>
      <c r="AN411">
        <v>0</v>
      </c>
      <c r="AO411" t="s">
        <v>271</v>
      </c>
      <c r="AP411" t="s">
        <v>271</v>
      </c>
      <c r="AQ411">
        <v>0</v>
      </c>
      <c r="AR411">
        <v>0</v>
      </c>
      <c r="AS411">
        <f>1-AQ411/AR411</f>
        <v>0</v>
      </c>
      <c r="AT411">
        <v>0.5</v>
      </c>
      <c r="AU411">
        <f>BK411</f>
        <v>0</v>
      </c>
      <c r="AV411">
        <f>H411</f>
        <v>0</v>
      </c>
      <c r="AW411">
        <f>AS411*AT411*AU411</f>
        <v>0</v>
      </c>
      <c r="AX411">
        <f>BC411/AR411</f>
        <v>0</v>
      </c>
      <c r="AY411">
        <f>(AV411-AN411)/AU411</f>
        <v>0</v>
      </c>
      <c r="AZ411">
        <f>(AK411-AR411)/AR411</f>
        <v>0</v>
      </c>
      <c r="BA411" t="s">
        <v>271</v>
      </c>
      <c r="BB411">
        <v>0</v>
      </c>
      <c r="BC411">
        <f>AR411-BB411</f>
        <v>0</v>
      </c>
      <c r="BD411">
        <f>(AR411-AQ411)/(AR411-BB411)</f>
        <v>0</v>
      </c>
      <c r="BE411">
        <f>(AK411-AR411)/(AK411-BB411)</f>
        <v>0</v>
      </c>
      <c r="BF411">
        <f>(AR411-AQ411)/(AR411-AJ411)</f>
        <v>0</v>
      </c>
      <c r="BG411">
        <f>(AK411-AR411)/(AK411-AJ411)</f>
        <v>0</v>
      </c>
      <c r="BH411">
        <f>(BD411*BB411/AQ411)</f>
        <v>0</v>
      </c>
      <c r="BI411">
        <f>(1-BH411)</f>
        <v>0</v>
      </c>
      <c r="BJ411">
        <f>$B$11*CH411+$C$11*CI411+$F$11*CJ411*(1-CM411)</f>
        <v>0</v>
      </c>
      <c r="BK411">
        <f>BJ411*BL411</f>
        <v>0</v>
      </c>
      <c r="BL411">
        <f>($B$11*$D$9+$C$11*$D$9+$F$11*((CW411+CO411)/MAX(CW411+CO411+CX411, 0.1)*$I$9+CX411/MAX(CW411+CO411+CX411, 0.1)*$J$9))/($B$11+$C$11+$F$11)</f>
        <v>0</v>
      </c>
      <c r="BM411">
        <f>($B$11*$K$9+$C$11*$K$9+$F$11*((CW411+CO411)/MAX(CW411+CO411+CX411, 0.1)*$P$9+CX411/MAX(CW411+CO411+CX411, 0.1)*$Q$9))/($B$11+$C$11+$F$11)</f>
        <v>0</v>
      </c>
      <c r="BN411">
        <v>6</v>
      </c>
      <c r="BO411">
        <v>0.5</v>
      </c>
      <c r="BP411" t="s">
        <v>272</v>
      </c>
      <c r="BQ411">
        <v>2</v>
      </c>
      <c r="BR411">
        <v>1604419016.1</v>
      </c>
      <c r="BS411">
        <v>1259.87</v>
      </c>
      <c r="BT411">
        <v>1319.22</v>
      </c>
      <c r="BU411">
        <v>21.6138</v>
      </c>
      <c r="BV411">
        <v>19.9974</v>
      </c>
      <c r="BW411">
        <v>1259.73</v>
      </c>
      <c r="BX411">
        <v>21.2874</v>
      </c>
      <c r="BY411">
        <v>499.905</v>
      </c>
      <c r="BZ411">
        <v>100.522</v>
      </c>
      <c r="CA411">
        <v>0.099631</v>
      </c>
      <c r="CB411">
        <v>25.1653</v>
      </c>
      <c r="CC411">
        <v>25.0097</v>
      </c>
      <c r="CD411">
        <v>999.9</v>
      </c>
      <c r="CE411">
        <v>0</v>
      </c>
      <c r="CF411">
        <v>0</v>
      </c>
      <c r="CG411">
        <v>10006.2</v>
      </c>
      <c r="CH411">
        <v>0</v>
      </c>
      <c r="CI411">
        <v>1.06395</v>
      </c>
      <c r="CJ411">
        <v>1200.05</v>
      </c>
      <c r="CK411">
        <v>0.967003</v>
      </c>
      <c r="CL411">
        <v>0.0329973</v>
      </c>
      <c r="CM411">
        <v>0</v>
      </c>
      <c r="CN411">
        <v>2.4588</v>
      </c>
      <c r="CO411">
        <v>0</v>
      </c>
      <c r="CP411">
        <v>10832.4</v>
      </c>
      <c r="CQ411">
        <v>11401.9</v>
      </c>
      <c r="CR411">
        <v>38.062</v>
      </c>
      <c r="CS411">
        <v>41.125</v>
      </c>
      <c r="CT411">
        <v>39.5</v>
      </c>
      <c r="CU411">
        <v>39.875</v>
      </c>
      <c r="CV411">
        <v>38.312</v>
      </c>
      <c r="CW411">
        <v>1160.45</v>
      </c>
      <c r="CX411">
        <v>39.6</v>
      </c>
      <c r="CY411">
        <v>0</v>
      </c>
      <c r="CZ411">
        <v>1604419016.3</v>
      </c>
      <c r="DA411">
        <v>0</v>
      </c>
      <c r="DB411">
        <v>2.548368</v>
      </c>
      <c r="DC411">
        <v>-0.650223071342925</v>
      </c>
      <c r="DD411">
        <v>63.1000000321263</v>
      </c>
      <c r="DE411">
        <v>10825.384</v>
      </c>
      <c r="DF411">
        <v>15</v>
      </c>
      <c r="DG411">
        <v>1604417947.1</v>
      </c>
      <c r="DH411" t="s">
        <v>273</v>
      </c>
      <c r="DI411">
        <v>1604417940.1</v>
      </c>
      <c r="DJ411">
        <v>1604417947.1</v>
      </c>
      <c r="DK411">
        <v>1</v>
      </c>
      <c r="DL411">
        <v>-0.134</v>
      </c>
      <c r="DM411">
        <v>0.013</v>
      </c>
      <c r="DN411">
        <v>0.037</v>
      </c>
      <c r="DO411">
        <v>0.31</v>
      </c>
      <c r="DP411">
        <v>420</v>
      </c>
      <c r="DQ411">
        <v>20</v>
      </c>
      <c r="DR411">
        <v>0.08</v>
      </c>
      <c r="DS411">
        <v>0.06</v>
      </c>
      <c r="DT411">
        <v>0</v>
      </c>
      <c r="DU411">
        <v>0</v>
      </c>
      <c r="DV411" t="s">
        <v>274</v>
      </c>
      <c r="DW411">
        <v>100</v>
      </c>
      <c r="DX411">
        <v>100</v>
      </c>
      <c r="DY411">
        <v>0.14</v>
      </c>
      <c r="DZ411">
        <v>0.3264</v>
      </c>
      <c r="EA411">
        <v>-0.278027610152098</v>
      </c>
      <c r="EB411">
        <v>0.00106189765250334</v>
      </c>
      <c r="EC411">
        <v>-8.23004791133579e-07</v>
      </c>
      <c r="ED411">
        <v>1.95222372915411e-10</v>
      </c>
      <c r="EE411">
        <v>0.0605696754882689</v>
      </c>
      <c r="EF411">
        <v>0.0242991256848972</v>
      </c>
      <c r="EG411">
        <v>-0.00102667963148939</v>
      </c>
      <c r="EH411">
        <v>2.21636158600722e-05</v>
      </c>
      <c r="EI411">
        <v>2</v>
      </c>
      <c r="EJ411">
        <v>2037</v>
      </c>
      <c r="EK411">
        <v>1</v>
      </c>
      <c r="EL411">
        <v>24</v>
      </c>
      <c r="EM411">
        <v>17.9</v>
      </c>
      <c r="EN411">
        <v>17.8</v>
      </c>
      <c r="EO411">
        <v>2</v>
      </c>
      <c r="EP411">
        <v>511.364</v>
      </c>
      <c r="EQ411">
        <v>529.063</v>
      </c>
      <c r="ER411">
        <v>22.6976</v>
      </c>
      <c r="ES411">
        <v>25.3989</v>
      </c>
      <c r="ET411">
        <v>30.0003</v>
      </c>
      <c r="EU411">
        <v>25.2743</v>
      </c>
      <c r="EV411">
        <v>25.2439</v>
      </c>
      <c r="EW411">
        <v>53.2364</v>
      </c>
      <c r="EX411">
        <v>26.2972</v>
      </c>
      <c r="EY411">
        <v>100</v>
      </c>
      <c r="EZ411">
        <v>22.6884</v>
      </c>
      <c r="FA411">
        <v>1330.01</v>
      </c>
      <c r="FB411">
        <v>20</v>
      </c>
      <c r="FC411">
        <v>102.323</v>
      </c>
      <c r="FD411">
        <v>102.094</v>
      </c>
    </row>
    <row r="412" spans="1:160">
      <c r="A412">
        <v>396</v>
      </c>
      <c r="B412">
        <v>1604419018.1</v>
      </c>
      <c r="C412">
        <v>789</v>
      </c>
      <c r="D412" t="s">
        <v>1063</v>
      </c>
      <c r="E412" t="s">
        <v>1064</v>
      </c>
      <c r="F412">
        <v>1604419018.1</v>
      </c>
      <c r="G412">
        <f>BY412*AE412*(BU412-BV412)/(100*BN412*(1000-AE412*BU412))</f>
        <v>0</v>
      </c>
      <c r="H412">
        <f>BY412*AE412*(BT412-BS412*(1000-AE412*BV412)/(1000-AE412*BU412))/(100*BN412)</f>
        <v>0</v>
      </c>
      <c r="I412">
        <f>BS412 - IF(AE412&gt;1, H412*BN412*100.0/(AG412*CG412), 0)</f>
        <v>0</v>
      </c>
      <c r="J412">
        <f>((P412-G412/2)*I412-H412)/(P412+G412/2)</f>
        <v>0</v>
      </c>
      <c r="K412">
        <f>J412*(BZ412+CA412)/1000.0</f>
        <v>0</v>
      </c>
      <c r="L412">
        <f>(BS412 - IF(AE412&gt;1, H412*BN412*100.0/(AG412*CG412), 0))*(BZ412+CA412)/1000.0</f>
        <v>0</v>
      </c>
      <c r="M412">
        <f>2.0/((1/O412-1/N412)+SIGN(O412)*SQRT((1/O412-1/N412)*(1/O412-1/N412) + 4*BO412/((BO412+1)*(BO412+1))*(2*1/O412*1/N412-1/N412*1/N412)))</f>
        <v>0</v>
      </c>
      <c r="N412">
        <f>IF(LEFT(BP412,1)&lt;&gt;"0",IF(LEFT(BP412,1)="1",3.0,BQ412),$D$5+$E$5*(CG412*BZ412/($K$5*1000))+$F$5*(CG412*BZ412/($K$5*1000))*MAX(MIN(BN412,$J$5),$I$5)*MAX(MIN(BN412,$J$5),$I$5)+$G$5*MAX(MIN(BN412,$J$5),$I$5)*(CG412*BZ412/($K$5*1000))+$H$5*(CG412*BZ412/($K$5*1000))*(CG412*BZ412/($K$5*1000)))</f>
        <v>0</v>
      </c>
      <c r="O412">
        <f>G412*(1000-(1000*0.61365*exp(17.502*S412/(240.97+S412))/(BZ412+CA412)+BU412)/2)/(1000*0.61365*exp(17.502*S412/(240.97+S412))/(BZ412+CA412)-BU412)</f>
        <v>0</v>
      </c>
      <c r="P412">
        <f>1/((BO412+1)/(M412/1.6)+1/(N412/1.37)) + BO412/((BO412+1)/(M412/1.6) + BO412/(N412/1.37))</f>
        <v>0</v>
      </c>
      <c r="Q412">
        <f>(BK412*BM412)</f>
        <v>0</v>
      </c>
      <c r="R412">
        <f>(CB412+(Q412+2*0.95*5.67E-8*(((CB412+$B$7)+273)^4-(CB412+273)^4)-44100*G412)/(1.84*29.3*N412+8*0.95*5.67E-8*(CB412+273)^3))</f>
        <v>0</v>
      </c>
      <c r="S412">
        <f>($C$7*CC412+$D$7*CD412+$E$7*R412)</f>
        <v>0</v>
      </c>
      <c r="T412">
        <f>0.61365*exp(17.502*S412/(240.97+S412))</f>
        <v>0</v>
      </c>
      <c r="U412">
        <f>(V412/W412*100)</f>
        <v>0</v>
      </c>
      <c r="V412">
        <f>BU412*(BZ412+CA412)/1000</f>
        <v>0</v>
      </c>
      <c r="W412">
        <f>0.61365*exp(17.502*CB412/(240.97+CB412))</f>
        <v>0</v>
      </c>
      <c r="X412">
        <f>(T412-BU412*(BZ412+CA412)/1000)</f>
        <v>0</v>
      </c>
      <c r="Y412">
        <f>(-G412*44100)</f>
        <v>0</v>
      </c>
      <c r="Z412">
        <f>2*29.3*N412*0.92*(CB412-S412)</f>
        <v>0</v>
      </c>
      <c r="AA412">
        <f>2*0.95*5.67E-8*(((CB412+$B$7)+273)^4-(S412+273)^4)</f>
        <v>0</v>
      </c>
      <c r="AB412">
        <f>Q412+AA412+Y412+Z412</f>
        <v>0</v>
      </c>
      <c r="AC412">
        <v>0</v>
      </c>
      <c r="AD412">
        <v>0</v>
      </c>
      <c r="AE412">
        <f>IF(AC412*$H$13&gt;=AG412,1.0,(AG412/(AG412-AC412*$H$13)))</f>
        <v>0</v>
      </c>
      <c r="AF412">
        <f>(AE412-1)*100</f>
        <v>0</v>
      </c>
      <c r="AG412">
        <f>MAX(0,($B$13+$C$13*CG412)/(1+$D$13*CG412)*BZ412/(CB412+273)*$E$13)</f>
        <v>0</v>
      </c>
      <c r="AH412" t="s">
        <v>271</v>
      </c>
      <c r="AI412" t="s">
        <v>271</v>
      </c>
      <c r="AJ412">
        <v>0</v>
      </c>
      <c r="AK412">
        <v>0</v>
      </c>
      <c r="AL412">
        <f>AK412-AJ412</f>
        <v>0</v>
      </c>
      <c r="AM412">
        <f>AL412/AK412</f>
        <v>0</v>
      </c>
      <c r="AN412">
        <v>0</v>
      </c>
      <c r="AO412" t="s">
        <v>271</v>
      </c>
      <c r="AP412" t="s">
        <v>271</v>
      </c>
      <c r="AQ412">
        <v>0</v>
      </c>
      <c r="AR412">
        <v>0</v>
      </c>
      <c r="AS412">
        <f>1-AQ412/AR412</f>
        <v>0</v>
      </c>
      <c r="AT412">
        <v>0.5</v>
      </c>
      <c r="AU412">
        <f>BK412</f>
        <v>0</v>
      </c>
      <c r="AV412">
        <f>H412</f>
        <v>0</v>
      </c>
      <c r="AW412">
        <f>AS412*AT412*AU412</f>
        <v>0</v>
      </c>
      <c r="AX412">
        <f>BC412/AR412</f>
        <v>0</v>
      </c>
      <c r="AY412">
        <f>(AV412-AN412)/AU412</f>
        <v>0</v>
      </c>
      <c r="AZ412">
        <f>(AK412-AR412)/AR412</f>
        <v>0</v>
      </c>
      <c r="BA412" t="s">
        <v>271</v>
      </c>
      <c r="BB412">
        <v>0</v>
      </c>
      <c r="BC412">
        <f>AR412-BB412</f>
        <v>0</v>
      </c>
      <c r="BD412">
        <f>(AR412-AQ412)/(AR412-BB412)</f>
        <v>0</v>
      </c>
      <c r="BE412">
        <f>(AK412-AR412)/(AK412-BB412)</f>
        <v>0</v>
      </c>
      <c r="BF412">
        <f>(AR412-AQ412)/(AR412-AJ412)</f>
        <v>0</v>
      </c>
      <c r="BG412">
        <f>(AK412-AR412)/(AK412-AJ412)</f>
        <v>0</v>
      </c>
      <c r="BH412">
        <f>(BD412*BB412/AQ412)</f>
        <v>0</v>
      </c>
      <c r="BI412">
        <f>(1-BH412)</f>
        <v>0</v>
      </c>
      <c r="BJ412">
        <f>$B$11*CH412+$C$11*CI412+$F$11*CJ412*(1-CM412)</f>
        <v>0</v>
      </c>
      <c r="BK412">
        <f>BJ412*BL412</f>
        <v>0</v>
      </c>
      <c r="BL412">
        <f>($B$11*$D$9+$C$11*$D$9+$F$11*((CW412+CO412)/MAX(CW412+CO412+CX412, 0.1)*$I$9+CX412/MAX(CW412+CO412+CX412, 0.1)*$J$9))/($B$11+$C$11+$F$11)</f>
        <v>0</v>
      </c>
      <c r="BM412">
        <f>($B$11*$K$9+$C$11*$K$9+$F$11*((CW412+CO412)/MAX(CW412+CO412+CX412, 0.1)*$P$9+CX412/MAX(CW412+CO412+CX412, 0.1)*$Q$9))/($B$11+$C$11+$F$11)</f>
        <v>0</v>
      </c>
      <c r="BN412">
        <v>6</v>
      </c>
      <c r="BO412">
        <v>0.5</v>
      </c>
      <c r="BP412" t="s">
        <v>272</v>
      </c>
      <c r="BQ412">
        <v>2</v>
      </c>
      <c r="BR412">
        <v>1604419018.1</v>
      </c>
      <c r="BS412">
        <v>1263.11</v>
      </c>
      <c r="BT412">
        <v>1322.46</v>
      </c>
      <c r="BU412">
        <v>21.6114</v>
      </c>
      <c r="BV412">
        <v>19.9972</v>
      </c>
      <c r="BW412">
        <v>1262.97</v>
      </c>
      <c r="BX412">
        <v>21.285</v>
      </c>
      <c r="BY412">
        <v>500.081</v>
      </c>
      <c r="BZ412">
        <v>100.522</v>
      </c>
      <c r="CA412">
        <v>0.100222</v>
      </c>
      <c r="CB412">
        <v>25.1651</v>
      </c>
      <c r="CC412">
        <v>25.0095</v>
      </c>
      <c r="CD412">
        <v>999.9</v>
      </c>
      <c r="CE412">
        <v>0</v>
      </c>
      <c r="CF412">
        <v>0</v>
      </c>
      <c r="CG412">
        <v>9978.75</v>
      </c>
      <c r="CH412">
        <v>0</v>
      </c>
      <c r="CI412">
        <v>1.06395</v>
      </c>
      <c r="CJ412">
        <v>1199.75</v>
      </c>
      <c r="CK412">
        <v>0.966994</v>
      </c>
      <c r="CL412">
        <v>0.0330056</v>
      </c>
      <c r="CM412">
        <v>0</v>
      </c>
      <c r="CN412">
        <v>2.5399</v>
      </c>
      <c r="CO412">
        <v>0</v>
      </c>
      <c r="CP412">
        <v>10830.4</v>
      </c>
      <c r="CQ412">
        <v>11399</v>
      </c>
      <c r="CR412">
        <v>38.062</v>
      </c>
      <c r="CS412">
        <v>41.187</v>
      </c>
      <c r="CT412">
        <v>39.5</v>
      </c>
      <c r="CU412">
        <v>39.875</v>
      </c>
      <c r="CV412">
        <v>38.375</v>
      </c>
      <c r="CW412">
        <v>1160.15</v>
      </c>
      <c r="CX412">
        <v>39.6</v>
      </c>
      <c r="CY412">
        <v>0</v>
      </c>
      <c r="CZ412">
        <v>1604419018.1</v>
      </c>
      <c r="DA412">
        <v>0</v>
      </c>
      <c r="DB412">
        <v>2.56178076923077</v>
      </c>
      <c r="DC412">
        <v>-0.579176059579109</v>
      </c>
      <c r="DD412">
        <v>55.6376068502357</v>
      </c>
      <c r="DE412">
        <v>10826.8153846154</v>
      </c>
      <c r="DF412">
        <v>15</v>
      </c>
      <c r="DG412">
        <v>1604417947.1</v>
      </c>
      <c r="DH412" t="s">
        <v>273</v>
      </c>
      <c r="DI412">
        <v>1604417940.1</v>
      </c>
      <c r="DJ412">
        <v>1604417947.1</v>
      </c>
      <c r="DK412">
        <v>1</v>
      </c>
      <c r="DL412">
        <v>-0.134</v>
      </c>
      <c r="DM412">
        <v>0.013</v>
      </c>
      <c r="DN412">
        <v>0.037</v>
      </c>
      <c r="DO412">
        <v>0.31</v>
      </c>
      <c r="DP412">
        <v>420</v>
      </c>
      <c r="DQ412">
        <v>20</v>
      </c>
      <c r="DR412">
        <v>0.08</v>
      </c>
      <c r="DS412">
        <v>0.06</v>
      </c>
      <c r="DT412">
        <v>0</v>
      </c>
      <c r="DU412">
        <v>0</v>
      </c>
      <c r="DV412" t="s">
        <v>274</v>
      </c>
      <c r="DW412">
        <v>100</v>
      </c>
      <c r="DX412">
        <v>100</v>
      </c>
      <c r="DY412">
        <v>0.14</v>
      </c>
      <c r="DZ412">
        <v>0.3264</v>
      </c>
      <c r="EA412">
        <v>-0.278027610152098</v>
      </c>
      <c r="EB412">
        <v>0.00106189765250334</v>
      </c>
      <c r="EC412">
        <v>-8.23004791133579e-07</v>
      </c>
      <c r="ED412">
        <v>1.95222372915411e-10</v>
      </c>
      <c r="EE412">
        <v>0.0605696754882689</v>
      </c>
      <c r="EF412">
        <v>0.0242991256848972</v>
      </c>
      <c r="EG412">
        <v>-0.00102667963148939</v>
      </c>
      <c r="EH412">
        <v>2.21636158600722e-05</v>
      </c>
      <c r="EI412">
        <v>2</v>
      </c>
      <c r="EJ412">
        <v>2037</v>
      </c>
      <c r="EK412">
        <v>1</v>
      </c>
      <c r="EL412">
        <v>24</v>
      </c>
      <c r="EM412">
        <v>18</v>
      </c>
      <c r="EN412">
        <v>17.9</v>
      </c>
      <c r="EO412">
        <v>2</v>
      </c>
      <c r="EP412">
        <v>511.412</v>
      </c>
      <c r="EQ412">
        <v>528.909</v>
      </c>
      <c r="ER412">
        <v>22.6921</v>
      </c>
      <c r="ES412">
        <v>25.4</v>
      </c>
      <c r="ET412">
        <v>30.0002</v>
      </c>
      <c r="EU412">
        <v>25.275</v>
      </c>
      <c r="EV412">
        <v>25.244</v>
      </c>
      <c r="EW412">
        <v>53.3136</v>
      </c>
      <c r="EX412">
        <v>26.2972</v>
      </c>
      <c r="EY412">
        <v>100</v>
      </c>
      <c r="EZ412">
        <v>22.6791</v>
      </c>
      <c r="FA412">
        <v>1335.05</v>
      </c>
      <c r="FB412">
        <v>20</v>
      </c>
      <c r="FC412">
        <v>102.323</v>
      </c>
      <c r="FD412">
        <v>102.093</v>
      </c>
    </row>
    <row r="413" spans="1:160">
      <c r="A413">
        <v>397</v>
      </c>
      <c r="B413">
        <v>1604419020.1</v>
      </c>
      <c r="C413">
        <v>791</v>
      </c>
      <c r="D413" t="s">
        <v>1065</v>
      </c>
      <c r="E413" t="s">
        <v>1066</v>
      </c>
      <c r="F413">
        <v>1604419020.1</v>
      </c>
      <c r="G413">
        <f>BY413*AE413*(BU413-BV413)/(100*BN413*(1000-AE413*BU413))</f>
        <v>0</v>
      </c>
      <c r="H413">
        <f>BY413*AE413*(BT413-BS413*(1000-AE413*BV413)/(1000-AE413*BU413))/(100*BN413)</f>
        <v>0</v>
      </c>
      <c r="I413">
        <f>BS413 - IF(AE413&gt;1, H413*BN413*100.0/(AG413*CG413), 0)</f>
        <v>0</v>
      </c>
      <c r="J413">
        <f>((P413-G413/2)*I413-H413)/(P413+G413/2)</f>
        <v>0</v>
      </c>
      <c r="K413">
        <f>J413*(BZ413+CA413)/1000.0</f>
        <v>0</v>
      </c>
      <c r="L413">
        <f>(BS413 - IF(AE413&gt;1, H413*BN413*100.0/(AG413*CG413), 0))*(BZ413+CA413)/1000.0</f>
        <v>0</v>
      </c>
      <c r="M413">
        <f>2.0/((1/O413-1/N413)+SIGN(O413)*SQRT((1/O413-1/N413)*(1/O413-1/N413) + 4*BO413/((BO413+1)*(BO413+1))*(2*1/O413*1/N413-1/N413*1/N413)))</f>
        <v>0</v>
      </c>
      <c r="N413">
        <f>IF(LEFT(BP413,1)&lt;&gt;"0",IF(LEFT(BP413,1)="1",3.0,BQ413),$D$5+$E$5*(CG413*BZ413/($K$5*1000))+$F$5*(CG413*BZ413/($K$5*1000))*MAX(MIN(BN413,$J$5),$I$5)*MAX(MIN(BN413,$J$5),$I$5)+$G$5*MAX(MIN(BN413,$J$5),$I$5)*(CG413*BZ413/($K$5*1000))+$H$5*(CG413*BZ413/($K$5*1000))*(CG413*BZ413/($K$5*1000)))</f>
        <v>0</v>
      </c>
      <c r="O413">
        <f>G413*(1000-(1000*0.61365*exp(17.502*S413/(240.97+S413))/(BZ413+CA413)+BU413)/2)/(1000*0.61365*exp(17.502*S413/(240.97+S413))/(BZ413+CA413)-BU413)</f>
        <v>0</v>
      </c>
      <c r="P413">
        <f>1/((BO413+1)/(M413/1.6)+1/(N413/1.37)) + BO413/((BO413+1)/(M413/1.6) + BO413/(N413/1.37))</f>
        <v>0</v>
      </c>
      <c r="Q413">
        <f>(BK413*BM413)</f>
        <v>0</v>
      </c>
      <c r="R413">
        <f>(CB413+(Q413+2*0.95*5.67E-8*(((CB413+$B$7)+273)^4-(CB413+273)^4)-44100*G413)/(1.84*29.3*N413+8*0.95*5.67E-8*(CB413+273)^3))</f>
        <v>0</v>
      </c>
      <c r="S413">
        <f>($C$7*CC413+$D$7*CD413+$E$7*R413)</f>
        <v>0</v>
      </c>
      <c r="T413">
        <f>0.61365*exp(17.502*S413/(240.97+S413))</f>
        <v>0</v>
      </c>
      <c r="U413">
        <f>(V413/W413*100)</f>
        <v>0</v>
      </c>
      <c r="V413">
        <f>BU413*(BZ413+CA413)/1000</f>
        <v>0</v>
      </c>
      <c r="W413">
        <f>0.61365*exp(17.502*CB413/(240.97+CB413))</f>
        <v>0</v>
      </c>
      <c r="X413">
        <f>(T413-BU413*(BZ413+CA413)/1000)</f>
        <v>0</v>
      </c>
      <c r="Y413">
        <f>(-G413*44100)</f>
        <v>0</v>
      </c>
      <c r="Z413">
        <f>2*29.3*N413*0.92*(CB413-S413)</f>
        <v>0</v>
      </c>
      <c r="AA413">
        <f>2*0.95*5.67E-8*(((CB413+$B$7)+273)^4-(S413+273)^4)</f>
        <v>0</v>
      </c>
      <c r="AB413">
        <f>Q413+AA413+Y413+Z413</f>
        <v>0</v>
      </c>
      <c r="AC413">
        <v>0</v>
      </c>
      <c r="AD413">
        <v>0</v>
      </c>
      <c r="AE413">
        <f>IF(AC413*$H$13&gt;=AG413,1.0,(AG413/(AG413-AC413*$H$13)))</f>
        <v>0</v>
      </c>
      <c r="AF413">
        <f>(AE413-1)*100</f>
        <v>0</v>
      </c>
      <c r="AG413">
        <f>MAX(0,($B$13+$C$13*CG413)/(1+$D$13*CG413)*BZ413/(CB413+273)*$E$13)</f>
        <v>0</v>
      </c>
      <c r="AH413" t="s">
        <v>271</v>
      </c>
      <c r="AI413" t="s">
        <v>271</v>
      </c>
      <c r="AJ413">
        <v>0</v>
      </c>
      <c r="AK413">
        <v>0</v>
      </c>
      <c r="AL413">
        <f>AK413-AJ413</f>
        <v>0</v>
      </c>
      <c r="AM413">
        <f>AL413/AK413</f>
        <v>0</v>
      </c>
      <c r="AN413">
        <v>0</v>
      </c>
      <c r="AO413" t="s">
        <v>271</v>
      </c>
      <c r="AP413" t="s">
        <v>271</v>
      </c>
      <c r="AQ413">
        <v>0</v>
      </c>
      <c r="AR413">
        <v>0</v>
      </c>
      <c r="AS413">
        <f>1-AQ413/AR413</f>
        <v>0</v>
      </c>
      <c r="AT413">
        <v>0.5</v>
      </c>
      <c r="AU413">
        <f>BK413</f>
        <v>0</v>
      </c>
      <c r="AV413">
        <f>H413</f>
        <v>0</v>
      </c>
      <c r="AW413">
        <f>AS413*AT413*AU413</f>
        <v>0</v>
      </c>
      <c r="AX413">
        <f>BC413/AR413</f>
        <v>0</v>
      </c>
      <c r="AY413">
        <f>(AV413-AN413)/AU413</f>
        <v>0</v>
      </c>
      <c r="AZ413">
        <f>(AK413-AR413)/AR413</f>
        <v>0</v>
      </c>
      <c r="BA413" t="s">
        <v>271</v>
      </c>
      <c r="BB413">
        <v>0</v>
      </c>
      <c r="BC413">
        <f>AR413-BB413</f>
        <v>0</v>
      </c>
      <c r="BD413">
        <f>(AR413-AQ413)/(AR413-BB413)</f>
        <v>0</v>
      </c>
      <c r="BE413">
        <f>(AK413-AR413)/(AK413-BB413)</f>
        <v>0</v>
      </c>
      <c r="BF413">
        <f>(AR413-AQ413)/(AR413-AJ413)</f>
        <v>0</v>
      </c>
      <c r="BG413">
        <f>(AK413-AR413)/(AK413-AJ413)</f>
        <v>0</v>
      </c>
      <c r="BH413">
        <f>(BD413*BB413/AQ413)</f>
        <v>0</v>
      </c>
      <c r="BI413">
        <f>(1-BH413)</f>
        <v>0</v>
      </c>
      <c r="BJ413">
        <f>$B$11*CH413+$C$11*CI413+$F$11*CJ413*(1-CM413)</f>
        <v>0</v>
      </c>
      <c r="BK413">
        <f>BJ413*BL413</f>
        <v>0</v>
      </c>
      <c r="BL413">
        <f>($B$11*$D$9+$C$11*$D$9+$F$11*((CW413+CO413)/MAX(CW413+CO413+CX413, 0.1)*$I$9+CX413/MAX(CW413+CO413+CX413, 0.1)*$J$9))/($B$11+$C$11+$F$11)</f>
        <v>0</v>
      </c>
      <c r="BM413">
        <f>($B$11*$K$9+$C$11*$K$9+$F$11*((CW413+CO413)/MAX(CW413+CO413+CX413, 0.1)*$P$9+CX413/MAX(CW413+CO413+CX413, 0.1)*$Q$9))/($B$11+$C$11+$F$11)</f>
        <v>0</v>
      </c>
      <c r="BN413">
        <v>6</v>
      </c>
      <c r="BO413">
        <v>0.5</v>
      </c>
      <c r="BP413" t="s">
        <v>272</v>
      </c>
      <c r="BQ413">
        <v>2</v>
      </c>
      <c r="BR413">
        <v>1604419020.1</v>
      </c>
      <c r="BS413">
        <v>1266.34</v>
      </c>
      <c r="BT413">
        <v>1325.79</v>
      </c>
      <c r="BU413">
        <v>21.6088</v>
      </c>
      <c r="BV413">
        <v>19.9963</v>
      </c>
      <c r="BW413">
        <v>1266.2</v>
      </c>
      <c r="BX413">
        <v>21.2825</v>
      </c>
      <c r="BY413">
        <v>500.041</v>
      </c>
      <c r="BZ413">
        <v>100.522</v>
      </c>
      <c r="CA413">
        <v>0.100162</v>
      </c>
      <c r="CB413">
        <v>25.1638</v>
      </c>
      <c r="CC413">
        <v>25.007</v>
      </c>
      <c r="CD413">
        <v>999.9</v>
      </c>
      <c r="CE413">
        <v>0</v>
      </c>
      <c r="CF413">
        <v>0</v>
      </c>
      <c r="CG413">
        <v>10012.5</v>
      </c>
      <c r="CH413">
        <v>0</v>
      </c>
      <c r="CI413">
        <v>1.06395</v>
      </c>
      <c r="CJ413">
        <v>1200.05</v>
      </c>
      <c r="CK413">
        <v>0.967003</v>
      </c>
      <c r="CL413">
        <v>0.0329973</v>
      </c>
      <c r="CM413">
        <v>0</v>
      </c>
      <c r="CN413">
        <v>2.8534</v>
      </c>
      <c r="CO413">
        <v>0</v>
      </c>
      <c r="CP413">
        <v>10835.3</v>
      </c>
      <c r="CQ413">
        <v>11401.9</v>
      </c>
      <c r="CR413">
        <v>38.062</v>
      </c>
      <c r="CS413">
        <v>41.187</v>
      </c>
      <c r="CT413">
        <v>39.5</v>
      </c>
      <c r="CU413">
        <v>39.875</v>
      </c>
      <c r="CV413">
        <v>38.312</v>
      </c>
      <c r="CW413">
        <v>1160.45</v>
      </c>
      <c r="CX413">
        <v>39.6</v>
      </c>
      <c r="CY413">
        <v>0</v>
      </c>
      <c r="CZ413">
        <v>1604419019.9</v>
      </c>
      <c r="DA413">
        <v>0</v>
      </c>
      <c r="DB413">
        <v>2.543952</v>
      </c>
      <c r="DC413">
        <v>0.170200003829986</v>
      </c>
      <c r="DD413">
        <v>51.8999999189889</v>
      </c>
      <c r="DE413">
        <v>10828.664</v>
      </c>
      <c r="DF413">
        <v>15</v>
      </c>
      <c r="DG413">
        <v>1604417947.1</v>
      </c>
      <c r="DH413" t="s">
        <v>273</v>
      </c>
      <c r="DI413">
        <v>1604417940.1</v>
      </c>
      <c r="DJ413">
        <v>1604417947.1</v>
      </c>
      <c r="DK413">
        <v>1</v>
      </c>
      <c r="DL413">
        <v>-0.134</v>
      </c>
      <c r="DM413">
        <v>0.013</v>
      </c>
      <c r="DN413">
        <v>0.037</v>
      </c>
      <c r="DO413">
        <v>0.31</v>
      </c>
      <c r="DP413">
        <v>420</v>
      </c>
      <c r="DQ413">
        <v>20</v>
      </c>
      <c r="DR413">
        <v>0.08</v>
      </c>
      <c r="DS413">
        <v>0.06</v>
      </c>
      <c r="DT413">
        <v>0</v>
      </c>
      <c r="DU413">
        <v>0</v>
      </c>
      <c r="DV413" t="s">
        <v>274</v>
      </c>
      <c r="DW413">
        <v>100</v>
      </c>
      <c r="DX413">
        <v>100</v>
      </c>
      <c r="DY413">
        <v>0.14</v>
      </c>
      <c r="DZ413">
        <v>0.3263</v>
      </c>
      <c r="EA413">
        <v>-0.278027610152098</v>
      </c>
      <c r="EB413">
        <v>0.00106189765250334</v>
      </c>
      <c r="EC413">
        <v>-8.23004791133579e-07</v>
      </c>
      <c r="ED413">
        <v>1.95222372915411e-10</v>
      </c>
      <c r="EE413">
        <v>0.0605696754882689</v>
      </c>
      <c r="EF413">
        <v>0.0242991256848972</v>
      </c>
      <c r="EG413">
        <v>-0.00102667963148939</v>
      </c>
      <c r="EH413">
        <v>2.21636158600722e-05</v>
      </c>
      <c r="EI413">
        <v>2</v>
      </c>
      <c r="EJ413">
        <v>2037</v>
      </c>
      <c r="EK413">
        <v>1</v>
      </c>
      <c r="EL413">
        <v>24</v>
      </c>
      <c r="EM413">
        <v>18</v>
      </c>
      <c r="EN413">
        <v>17.9</v>
      </c>
      <c r="EO413">
        <v>2</v>
      </c>
      <c r="EP413">
        <v>511.364</v>
      </c>
      <c r="EQ413">
        <v>528.959</v>
      </c>
      <c r="ER413">
        <v>22.6878</v>
      </c>
      <c r="ES413">
        <v>25.401</v>
      </c>
      <c r="ET413">
        <v>30.0003</v>
      </c>
      <c r="EU413">
        <v>25.2761</v>
      </c>
      <c r="EV413">
        <v>25.245</v>
      </c>
      <c r="EW413">
        <v>53.4518</v>
      </c>
      <c r="EX413">
        <v>26.2972</v>
      </c>
      <c r="EY413">
        <v>100</v>
      </c>
      <c r="EZ413">
        <v>22.6791</v>
      </c>
      <c r="FA413">
        <v>1335.05</v>
      </c>
      <c r="FB413">
        <v>20</v>
      </c>
      <c r="FC413">
        <v>102.323</v>
      </c>
      <c r="FD413">
        <v>102.093</v>
      </c>
    </row>
    <row r="414" spans="1:160">
      <c r="A414">
        <v>398</v>
      </c>
      <c r="B414">
        <v>1604419022.1</v>
      </c>
      <c r="C414">
        <v>793</v>
      </c>
      <c r="D414" t="s">
        <v>1067</v>
      </c>
      <c r="E414" t="s">
        <v>1068</v>
      </c>
      <c r="F414">
        <v>1604419022.1</v>
      </c>
      <c r="G414">
        <f>BY414*AE414*(BU414-BV414)/(100*BN414*(1000-AE414*BU414))</f>
        <v>0</v>
      </c>
      <c r="H414">
        <f>BY414*AE414*(BT414-BS414*(1000-AE414*BV414)/(1000-AE414*BU414))/(100*BN414)</f>
        <v>0</v>
      </c>
      <c r="I414">
        <f>BS414 - IF(AE414&gt;1, H414*BN414*100.0/(AG414*CG414), 0)</f>
        <v>0</v>
      </c>
      <c r="J414">
        <f>((P414-G414/2)*I414-H414)/(P414+G414/2)</f>
        <v>0</v>
      </c>
      <c r="K414">
        <f>J414*(BZ414+CA414)/1000.0</f>
        <v>0</v>
      </c>
      <c r="L414">
        <f>(BS414 - IF(AE414&gt;1, H414*BN414*100.0/(AG414*CG414), 0))*(BZ414+CA414)/1000.0</f>
        <v>0</v>
      </c>
      <c r="M414">
        <f>2.0/((1/O414-1/N414)+SIGN(O414)*SQRT((1/O414-1/N414)*(1/O414-1/N414) + 4*BO414/((BO414+1)*(BO414+1))*(2*1/O414*1/N414-1/N414*1/N414)))</f>
        <v>0</v>
      </c>
      <c r="N414">
        <f>IF(LEFT(BP414,1)&lt;&gt;"0",IF(LEFT(BP414,1)="1",3.0,BQ414),$D$5+$E$5*(CG414*BZ414/($K$5*1000))+$F$5*(CG414*BZ414/($K$5*1000))*MAX(MIN(BN414,$J$5),$I$5)*MAX(MIN(BN414,$J$5),$I$5)+$G$5*MAX(MIN(BN414,$J$5),$I$5)*(CG414*BZ414/($K$5*1000))+$H$5*(CG414*BZ414/($K$5*1000))*(CG414*BZ414/($K$5*1000)))</f>
        <v>0</v>
      </c>
      <c r="O414">
        <f>G414*(1000-(1000*0.61365*exp(17.502*S414/(240.97+S414))/(BZ414+CA414)+BU414)/2)/(1000*0.61365*exp(17.502*S414/(240.97+S414))/(BZ414+CA414)-BU414)</f>
        <v>0</v>
      </c>
      <c r="P414">
        <f>1/((BO414+1)/(M414/1.6)+1/(N414/1.37)) + BO414/((BO414+1)/(M414/1.6) + BO414/(N414/1.37))</f>
        <v>0</v>
      </c>
      <c r="Q414">
        <f>(BK414*BM414)</f>
        <v>0</v>
      </c>
      <c r="R414">
        <f>(CB414+(Q414+2*0.95*5.67E-8*(((CB414+$B$7)+273)^4-(CB414+273)^4)-44100*G414)/(1.84*29.3*N414+8*0.95*5.67E-8*(CB414+273)^3))</f>
        <v>0</v>
      </c>
      <c r="S414">
        <f>($C$7*CC414+$D$7*CD414+$E$7*R414)</f>
        <v>0</v>
      </c>
      <c r="T414">
        <f>0.61365*exp(17.502*S414/(240.97+S414))</f>
        <v>0</v>
      </c>
      <c r="U414">
        <f>(V414/W414*100)</f>
        <v>0</v>
      </c>
      <c r="V414">
        <f>BU414*(BZ414+CA414)/1000</f>
        <v>0</v>
      </c>
      <c r="W414">
        <f>0.61365*exp(17.502*CB414/(240.97+CB414))</f>
        <v>0</v>
      </c>
      <c r="X414">
        <f>(T414-BU414*(BZ414+CA414)/1000)</f>
        <v>0</v>
      </c>
      <c r="Y414">
        <f>(-G414*44100)</f>
        <v>0</v>
      </c>
      <c r="Z414">
        <f>2*29.3*N414*0.92*(CB414-S414)</f>
        <v>0</v>
      </c>
      <c r="AA414">
        <f>2*0.95*5.67E-8*(((CB414+$B$7)+273)^4-(S414+273)^4)</f>
        <v>0</v>
      </c>
      <c r="AB414">
        <f>Q414+AA414+Y414+Z414</f>
        <v>0</v>
      </c>
      <c r="AC414">
        <v>0</v>
      </c>
      <c r="AD414">
        <v>0</v>
      </c>
      <c r="AE414">
        <f>IF(AC414*$H$13&gt;=AG414,1.0,(AG414/(AG414-AC414*$H$13)))</f>
        <v>0</v>
      </c>
      <c r="AF414">
        <f>(AE414-1)*100</f>
        <v>0</v>
      </c>
      <c r="AG414">
        <f>MAX(0,($B$13+$C$13*CG414)/(1+$D$13*CG414)*BZ414/(CB414+273)*$E$13)</f>
        <v>0</v>
      </c>
      <c r="AH414" t="s">
        <v>271</v>
      </c>
      <c r="AI414" t="s">
        <v>271</v>
      </c>
      <c r="AJ414">
        <v>0</v>
      </c>
      <c r="AK414">
        <v>0</v>
      </c>
      <c r="AL414">
        <f>AK414-AJ414</f>
        <v>0</v>
      </c>
      <c r="AM414">
        <f>AL414/AK414</f>
        <v>0</v>
      </c>
      <c r="AN414">
        <v>0</v>
      </c>
      <c r="AO414" t="s">
        <v>271</v>
      </c>
      <c r="AP414" t="s">
        <v>271</v>
      </c>
      <c r="AQ414">
        <v>0</v>
      </c>
      <c r="AR414">
        <v>0</v>
      </c>
      <c r="AS414">
        <f>1-AQ414/AR414</f>
        <v>0</v>
      </c>
      <c r="AT414">
        <v>0.5</v>
      </c>
      <c r="AU414">
        <f>BK414</f>
        <v>0</v>
      </c>
      <c r="AV414">
        <f>H414</f>
        <v>0</v>
      </c>
      <c r="AW414">
        <f>AS414*AT414*AU414</f>
        <v>0</v>
      </c>
      <c r="AX414">
        <f>BC414/AR414</f>
        <v>0</v>
      </c>
      <c r="AY414">
        <f>(AV414-AN414)/AU414</f>
        <v>0</v>
      </c>
      <c r="AZ414">
        <f>(AK414-AR414)/AR414</f>
        <v>0</v>
      </c>
      <c r="BA414" t="s">
        <v>271</v>
      </c>
      <c r="BB414">
        <v>0</v>
      </c>
      <c r="BC414">
        <f>AR414-BB414</f>
        <v>0</v>
      </c>
      <c r="BD414">
        <f>(AR414-AQ414)/(AR414-BB414)</f>
        <v>0</v>
      </c>
      <c r="BE414">
        <f>(AK414-AR414)/(AK414-BB414)</f>
        <v>0</v>
      </c>
      <c r="BF414">
        <f>(AR414-AQ414)/(AR414-AJ414)</f>
        <v>0</v>
      </c>
      <c r="BG414">
        <f>(AK414-AR414)/(AK414-AJ414)</f>
        <v>0</v>
      </c>
      <c r="BH414">
        <f>(BD414*BB414/AQ414)</f>
        <v>0</v>
      </c>
      <c r="BI414">
        <f>(1-BH414)</f>
        <v>0</v>
      </c>
      <c r="BJ414">
        <f>$B$11*CH414+$C$11*CI414+$F$11*CJ414*(1-CM414)</f>
        <v>0</v>
      </c>
      <c r="BK414">
        <f>BJ414*BL414</f>
        <v>0</v>
      </c>
      <c r="BL414">
        <f>($B$11*$D$9+$C$11*$D$9+$F$11*((CW414+CO414)/MAX(CW414+CO414+CX414, 0.1)*$I$9+CX414/MAX(CW414+CO414+CX414, 0.1)*$J$9))/($B$11+$C$11+$F$11)</f>
        <v>0</v>
      </c>
      <c r="BM414">
        <f>($B$11*$K$9+$C$11*$K$9+$F$11*((CW414+CO414)/MAX(CW414+CO414+CX414, 0.1)*$P$9+CX414/MAX(CW414+CO414+CX414, 0.1)*$Q$9))/($B$11+$C$11+$F$11)</f>
        <v>0</v>
      </c>
      <c r="BN414">
        <v>6</v>
      </c>
      <c r="BO414">
        <v>0.5</v>
      </c>
      <c r="BP414" t="s">
        <v>272</v>
      </c>
      <c r="BQ414">
        <v>2</v>
      </c>
      <c r="BR414">
        <v>1604419022.1</v>
      </c>
      <c r="BS414">
        <v>1269.66</v>
      </c>
      <c r="BT414">
        <v>1329.32</v>
      </c>
      <c r="BU414">
        <v>21.6064</v>
      </c>
      <c r="BV414">
        <v>19.9954</v>
      </c>
      <c r="BW414">
        <v>1269.52</v>
      </c>
      <c r="BX414">
        <v>21.2801</v>
      </c>
      <c r="BY414">
        <v>499.937</v>
      </c>
      <c r="BZ414">
        <v>100.521</v>
      </c>
      <c r="CA414">
        <v>0.0996426</v>
      </c>
      <c r="CB414">
        <v>25.1626</v>
      </c>
      <c r="CC414">
        <v>25.0073</v>
      </c>
      <c r="CD414">
        <v>999.9</v>
      </c>
      <c r="CE414">
        <v>0</v>
      </c>
      <c r="CF414">
        <v>0</v>
      </c>
      <c r="CG414">
        <v>10035</v>
      </c>
      <c r="CH414">
        <v>0</v>
      </c>
      <c r="CI414">
        <v>1.06395</v>
      </c>
      <c r="CJ414">
        <v>1200.06</v>
      </c>
      <c r="CK414">
        <v>0.967003</v>
      </c>
      <c r="CL414">
        <v>0.0329973</v>
      </c>
      <c r="CM414">
        <v>0</v>
      </c>
      <c r="CN414">
        <v>2.6697</v>
      </c>
      <c r="CO414">
        <v>0</v>
      </c>
      <c r="CP414">
        <v>10837</v>
      </c>
      <c r="CQ414">
        <v>11402</v>
      </c>
      <c r="CR414">
        <v>38.062</v>
      </c>
      <c r="CS414">
        <v>41.187</v>
      </c>
      <c r="CT414">
        <v>39.5</v>
      </c>
      <c r="CU414">
        <v>39.875</v>
      </c>
      <c r="CV414">
        <v>38.312</v>
      </c>
      <c r="CW414">
        <v>1160.46</v>
      </c>
      <c r="CX414">
        <v>39.6</v>
      </c>
      <c r="CY414">
        <v>0</v>
      </c>
      <c r="CZ414">
        <v>1604419022.3</v>
      </c>
      <c r="DA414">
        <v>0</v>
      </c>
      <c r="DB414">
        <v>2.560484</v>
      </c>
      <c r="DC414">
        <v>0.468407699007278</v>
      </c>
      <c r="DD414">
        <v>48.0230769861054</v>
      </c>
      <c r="DE414">
        <v>10830.932</v>
      </c>
      <c r="DF414">
        <v>15</v>
      </c>
      <c r="DG414">
        <v>1604417947.1</v>
      </c>
      <c r="DH414" t="s">
        <v>273</v>
      </c>
      <c r="DI414">
        <v>1604417940.1</v>
      </c>
      <c r="DJ414">
        <v>1604417947.1</v>
      </c>
      <c r="DK414">
        <v>1</v>
      </c>
      <c r="DL414">
        <v>-0.134</v>
      </c>
      <c r="DM414">
        <v>0.013</v>
      </c>
      <c r="DN414">
        <v>0.037</v>
      </c>
      <c r="DO414">
        <v>0.31</v>
      </c>
      <c r="DP414">
        <v>420</v>
      </c>
      <c r="DQ414">
        <v>20</v>
      </c>
      <c r="DR414">
        <v>0.08</v>
      </c>
      <c r="DS414">
        <v>0.06</v>
      </c>
      <c r="DT414">
        <v>0</v>
      </c>
      <c r="DU414">
        <v>0</v>
      </c>
      <c r="DV414" t="s">
        <v>274</v>
      </c>
      <c r="DW414">
        <v>100</v>
      </c>
      <c r="DX414">
        <v>100</v>
      </c>
      <c r="DY414">
        <v>0.14</v>
      </c>
      <c r="DZ414">
        <v>0.3263</v>
      </c>
      <c r="EA414">
        <v>-0.278027610152098</v>
      </c>
      <c r="EB414">
        <v>0.00106189765250334</v>
      </c>
      <c r="EC414">
        <v>-8.23004791133579e-07</v>
      </c>
      <c r="ED414">
        <v>1.95222372915411e-10</v>
      </c>
      <c r="EE414">
        <v>0.0605696754882689</v>
      </c>
      <c r="EF414">
        <v>0.0242991256848972</v>
      </c>
      <c r="EG414">
        <v>-0.00102667963148939</v>
      </c>
      <c r="EH414">
        <v>2.21636158600722e-05</v>
      </c>
      <c r="EI414">
        <v>2</v>
      </c>
      <c r="EJ414">
        <v>2037</v>
      </c>
      <c r="EK414">
        <v>1</v>
      </c>
      <c r="EL414">
        <v>24</v>
      </c>
      <c r="EM414">
        <v>18</v>
      </c>
      <c r="EN414">
        <v>17.9</v>
      </c>
      <c r="EO414">
        <v>2</v>
      </c>
      <c r="EP414">
        <v>511.368</v>
      </c>
      <c r="EQ414">
        <v>529.046</v>
      </c>
      <c r="ER414">
        <v>22.6831</v>
      </c>
      <c r="ES414">
        <v>25.4023</v>
      </c>
      <c r="ET414">
        <v>30.0004</v>
      </c>
      <c r="EU414">
        <v>25.2766</v>
      </c>
      <c r="EV414">
        <v>25.2461</v>
      </c>
      <c r="EW414">
        <v>53.5722</v>
      </c>
      <c r="EX414">
        <v>26.2972</v>
      </c>
      <c r="EY414">
        <v>100</v>
      </c>
      <c r="EZ414">
        <v>22.6791</v>
      </c>
      <c r="FA414">
        <v>1340.09</v>
      </c>
      <c r="FB414">
        <v>20</v>
      </c>
      <c r="FC414">
        <v>102.323</v>
      </c>
      <c r="FD414">
        <v>102.094</v>
      </c>
    </row>
    <row r="415" spans="1:160">
      <c r="A415">
        <v>399</v>
      </c>
      <c r="B415">
        <v>1604419024.1</v>
      </c>
      <c r="C415">
        <v>795</v>
      </c>
      <c r="D415" t="s">
        <v>1069</v>
      </c>
      <c r="E415" t="s">
        <v>1070</v>
      </c>
      <c r="F415">
        <v>1604419024.1</v>
      </c>
      <c r="G415">
        <f>BY415*AE415*(BU415-BV415)/(100*BN415*(1000-AE415*BU415))</f>
        <v>0</v>
      </c>
      <c r="H415">
        <f>BY415*AE415*(BT415-BS415*(1000-AE415*BV415)/(1000-AE415*BU415))/(100*BN415)</f>
        <v>0</v>
      </c>
      <c r="I415">
        <f>BS415 - IF(AE415&gt;1, H415*BN415*100.0/(AG415*CG415), 0)</f>
        <v>0</v>
      </c>
      <c r="J415">
        <f>((P415-G415/2)*I415-H415)/(P415+G415/2)</f>
        <v>0</v>
      </c>
      <c r="K415">
        <f>J415*(BZ415+CA415)/1000.0</f>
        <v>0</v>
      </c>
      <c r="L415">
        <f>(BS415 - IF(AE415&gt;1, H415*BN415*100.0/(AG415*CG415), 0))*(BZ415+CA415)/1000.0</f>
        <v>0</v>
      </c>
      <c r="M415">
        <f>2.0/((1/O415-1/N415)+SIGN(O415)*SQRT((1/O415-1/N415)*(1/O415-1/N415) + 4*BO415/((BO415+1)*(BO415+1))*(2*1/O415*1/N415-1/N415*1/N415)))</f>
        <v>0</v>
      </c>
      <c r="N415">
        <f>IF(LEFT(BP415,1)&lt;&gt;"0",IF(LEFT(BP415,1)="1",3.0,BQ415),$D$5+$E$5*(CG415*BZ415/($K$5*1000))+$F$5*(CG415*BZ415/($K$5*1000))*MAX(MIN(BN415,$J$5),$I$5)*MAX(MIN(BN415,$J$5),$I$5)+$G$5*MAX(MIN(BN415,$J$5),$I$5)*(CG415*BZ415/($K$5*1000))+$H$5*(CG415*BZ415/($K$5*1000))*(CG415*BZ415/($K$5*1000)))</f>
        <v>0</v>
      </c>
      <c r="O415">
        <f>G415*(1000-(1000*0.61365*exp(17.502*S415/(240.97+S415))/(BZ415+CA415)+BU415)/2)/(1000*0.61365*exp(17.502*S415/(240.97+S415))/(BZ415+CA415)-BU415)</f>
        <v>0</v>
      </c>
      <c r="P415">
        <f>1/((BO415+1)/(M415/1.6)+1/(N415/1.37)) + BO415/((BO415+1)/(M415/1.6) + BO415/(N415/1.37))</f>
        <v>0</v>
      </c>
      <c r="Q415">
        <f>(BK415*BM415)</f>
        <v>0</v>
      </c>
      <c r="R415">
        <f>(CB415+(Q415+2*0.95*5.67E-8*(((CB415+$B$7)+273)^4-(CB415+273)^4)-44100*G415)/(1.84*29.3*N415+8*0.95*5.67E-8*(CB415+273)^3))</f>
        <v>0</v>
      </c>
      <c r="S415">
        <f>($C$7*CC415+$D$7*CD415+$E$7*R415)</f>
        <v>0</v>
      </c>
      <c r="T415">
        <f>0.61365*exp(17.502*S415/(240.97+S415))</f>
        <v>0</v>
      </c>
      <c r="U415">
        <f>(V415/W415*100)</f>
        <v>0</v>
      </c>
      <c r="V415">
        <f>BU415*(BZ415+CA415)/1000</f>
        <v>0</v>
      </c>
      <c r="W415">
        <f>0.61365*exp(17.502*CB415/(240.97+CB415))</f>
        <v>0</v>
      </c>
      <c r="X415">
        <f>(T415-BU415*(BZ415+CA415)/1000)</f>
        <v>0</v>
      </c>
      <c r="Y415">
        <f>(-G415*44100)</f>
        <v>0</v>
      </c>
      <c r="Z415">
        <f>2*29.3*N415*0.92*(CB415-S415)</f>
        <v>0</v>
      </c>
      <c r="AA415">
        <f>2*0.95*5.67E-8*(((CB415+$B$7)+273)^4-(S415+273)^4)</f>
        <v>0</v>
      </c>
      <c r="AB415">
        <f>Q415+AA415+Y415+Z415</f>
        <v>0</v>
      </c>
      <c r="AC415">
        <v>0</v>
      </c>
      <c r="AD415">
        <v>0</v>
      </c>
      <c r="AE415">
        <f>IF(AC415*$H$13&gt;=AG415,1.0,(AG415/(AG415-AC415*$H$13)))</f>
        <v>0</v>
      </c>
      <c r="AF415">
        <f>(AE415-1)*100</f>
        <v>0</v>
      </c>
      <c r="AG415">
        <f>MAX(0,($B$13+$C$13*CG415)/(1+$D$13*CG415)*BZ415/(CB415+273)*$E$13)</f>
        <v>0</v>
      </c>
      <c r="AH415" t="s">
        <v>271</v>
      </c>
      <c r="AI415" t="s">
        <v>271</v>
      </c>
      <c r="AJ415">
        <v>0</v>
      </c>
      <c r="AK415">
        <v>0</v>
      </c>
      <c r="AL415">
        <f>AK415-AJ415</f>
        <v>0</v>
      </c>
      <c r="AM415">
        <f>AL415/AK415</f>
        <v>0</v>
      </c>
      <c r="AN415">
        <v>0</v>
      </c>
      <c r="AO415" t="s">
        <v>271</v>
      </c>
      <c r="AP415" t="s">
        <v>271</v>
      </c>
      <c r="AQ415">
        <v>0</v>
      </c>
      <c r="AR415">
        <v>0</v>
      </c>
      <c r="AS415">
        <f>1-AQ415/AR415</f>
        <v>0</v>
      </c>
      <c r="AT415">
        <v>0.5</v>
      </c>
      <c r="AU415">
        <f>BK415</f>
        <v>0</v>
      </c>
      <c r="AV415">
        <f>H415</f>
        <v>0</v>
      </c>
      <c r="AW415">
        <f>AS415*AT415*AU415</f>
        <v>0</v>
      </c>
      <c r="AX415">
        <f>BC415/AR415</f>
        <v>0</v>
      </c>
      <c r="AY415">
        <f>(AV415-AN415)/AU415</f>
        <v>0</v>
      </c>
      <c r="AZ415">
        <f>(AK415-AR415)/AR415</f>
        <v>0</v>
      </c>
      <c r="BA415" t="s">
        <v>271</v>
      </c>
      <c r="BB415">
        <v>0</v>
      </c>
      <c r="BC415">
        <f>AR415-BB415</f>
        <v>0</v>
      </c>
      <c r="BD415">
        <f>(AR415-AQ415)/(AR415-BB415)</f>
        <v>0</v>
      </c>
      <c r="BE415">
        <f>(AK415-AR415)/(AK415-BB415)</f>
        <v>0</v>
      </c>
      <c r="BF415">
        <f>(AR415-AQ415)/(AR415-AJ415)</f>
        <v>0</v>
      </c>
      <c r="BG415">
        <f>(AK415-AR415)/(AK415-AJ415)</f>
        <v>0</v>
      </c>
      <c r="BH415">
        <f>(BD415*BB415/AQ415)</f>
        <v>0</v>
      </c>
      <c r="BI415">
        <f>(1-BH415)</f>
        <v>0</v>
      </c>
      <c r="BJ415">
        <f>$B$11*CH415+$C$11*CI415+$F$11*CJ415*(1-CM415)</f>
        <v>0</v>
      </c>
      <c r="BK415">
        <f>BJ415*BL415</f>
        <v>0</v>
      </c>
      <c r="BL415">
        <f>($B$11*$D$9+$C$11*$D$9+$F$11*((CW415+CO415)/MAX(CW415+CO415+CX415, 0.1)*$I$9+CX415/MAX(CW415+CO415+CX415, 0.1)*$J$9))/($B$11+$C$11+$F$11)</f>
        <v>0</v>
      </c>
      <c r="BM415">
        <f>($B$11*$K$9+$C$11*$K$9+$F$11*((CW415+CO415)/MAX(CW415+CO415+CX415, 0.1)*$P$9+CX415/MAX(CW415+CO415+CX415, 0.1)*$Q$9))/($B$11+$C$11+$F$11)</f>
        <v>0</v>
      </c>
      <c r="BN415">
        <v>6</v>
      </c>
      <c r="BO415">
        <v>0.5</v>
      </c>
      <c r="BP415" t="s">
        <v>272</v>
      </c>
      <c r="BQ415">
        <v>2</v>
      </c>
      <c r="BR415">
        <v>1604419024.1</v>
      </c>
      <c r="BS415">
        <v>1272.91</v>
      </c>
      <c r="BT415">
        <v>1332.64</v>
      </c>
      <c r="BU415">
        <v>21.6053</v>
      </c>
      <c r="BV415">
        <v>19.9928</v>
      </c>
      <c r="BW415">
        <v>1272.77</v>
      </c>
      <c r="BX415">
        <v>21.279</v>
      </c>
      <c r="BY415">
        <v>500.046</v>
      </c>
      <c r="BZ415">
        <v>100.521</v>
      </c>
      <c r="CA415">
        <v>0.0997324</v>
      </c>
      <c r="CB415">
        <v>25.1619</v>
      </c>
      <c r="CC415">
        <v>25.0068</v>
      </c>
      <c r="CD415">
        <v>999.9</v>
      </c>
      <c r="CE415">
        <v>0</v>
      </c>
      <c r="CF415">
        <v>0</v>
      </c>
      <c r="CG415">
        <v>10051.2</v>
      </c>
      <c r="CH415">
        <v>0</v>
      </c>
      <c r="CI415">
        <v>1.06395</v>
      </c>
      <c r="CJ415">
        <v>1200.07</v>
      </c>
      <c r="CK415">
        <v>0.967003</v>
      </c>
      <c r="CL415">
        <v>0.0329973</v>
      </c>
      <c r="CM415">
        <v>0</v>
      </c>
      <c r="CN415">
        <v>2.4035</v>
      </c>
      <c r="CO415">
        <v>0</v>
      </c>
      <c r="CP415">
        <v>10838.6</v>
      </c>
      <c r="CQ415">
        <v>11402</v>
      </c>
      <c r="CR415">
        <v>38.062</v>
      </c>
      <c r="CS415">
        <v>41.187</v>
      </c>
      <c r="CT415">
        <v>39.5</v>
      </c>
      <c r="CU415">
        <v>39.875</v>
      </c>
      <c r="CV415">
        <v>38.375</v>
      </c>
      <c r="CW415">
        <v>1160.47</v>
      </c>
      <c r="CX415">
        <v>39.6</v>
      </c>
      <c r="CY415">
        <v>0</v>
      </c>
      <c r="CZ415">
        <v>1604419024.1</v>
      </c>
      <c r="DA415">
        <v>0</v>
      </c>
      <c r="DB415">
        <v>2.56472307692308</v>
      </c>
      <c r="DC415">
        <v>0.920553855903301</v>
      </c>
      <c r="DD415">
        <v>43.2888888395164</v>
      </c>
      <c r="DE415">
        <v>10831.9076923077</v>
      </c>
      <c r="DF415">
        <v>15</v>
      </c>
      <c r="DG415">
        <v>1604417947.1</v>
      </c>
      <c r="DH415" t="s">
        <v>273</v>
      </c>
      <c r="DI415">
        <v>1604417940.1</v>
      </c>
      <c r="DJ415">
        <v>1604417947.1</v>
      </c>
      <c r="DK415">
        <v>1</v>
      </c>
      <c r="DL415">
        <v>-0.134</v>
      </c>
      <c r="DM415">
        <v>0.013</v>
      </c>
      <c r="DN415">
        <v>0.037</v>
      </c>
      <c r="DO415">
        <v>0.31</v>
      </c>
      <c r="DP415">
        <v>420</v>
      </c>
      <c r="DQ415">
        <v>20</v>
      </c>
      <c r="DR415">
        <v>0.08</v>
      </c>
      <c r="DS415">
        <v>0.06</v>
      </c>
      <c r="DT415">
        <v>0</v>
      </c>
      <c r="DU415">
        <v>0</v>
      </c>
      <c r="DV415" t="s">
        <v>274</v>
      </c>
      <c r="DW415">
        <v>100</v>
      </c>
      <c r="DX415">
        <v>100</v>
      </c>
      <c r="DY415">
        <v>0.14</v>
      </c>
      <c r="DZ415">
        <v>0.3263</v>
      </c>
      <c r="EA415">
        <v>-0.278027610152098</v>
      </c>
      <c r="EB415">
        <v>0.00106189765250334</v>
      </c>
      <c r="EC415">
        <v>-8.23004791133579e-07</v>
      </c>
      <c r="ED415">
        <v>1.95222372915411e-10</v>
      </c>
      <c r="EE415">
        <v>0.0605696754882689</v>
      </c>
      <c r="EF415">
        <v>0.0242991256848972</v>
      </c>
      <c r="EG415">
        <v>-0.00102667963148939</v>
      </c>
      <c r="EH415">
        <v>2.21636158600722e-05</v>
      </c>
      <c r="EI415">
        <v>2</v>
      </c>
      <c r="EJ415">
        <v>2037</v>
      </c>
      <c r="EK415">
        <v>1</v>
      </c>
      <c r="EL415">
        <v>24</v>
      </c>
      <c r="EM415">
        <v>18.1</v>
      </c>
      <c r="EN415">
        <v>17.9</v>
      </c>
      <c r="EO415">
        <v>2</v>
      </c>
      <c r="EP415">
        <v>511.406</v>
      </c>
      <c r="EQ415">
        <v>528.884</v>
      </c>
      <c r="ER415">
        <v>22.6785</v>
      </c>
      <c r="ES415">
        <v>25.4037</v>
      </c>
      <c r="ET415">
        <v>30.0002</v>
      </c>
      <c r="EU415">
        <v>25.2777</v>
      </c>
      <c r="EV415">
        <v>25.2472</v>
      </c>
      <c r="EW415">
        <v>53.6456</v>
      </c>
      <c r="EX415">
        <v>26.2972</v>
      </c>
      <c r="EY415">
        <v>100</v>
      </c>
      <c r="EZ415">
        <v>22.6719</v>
      </c>
      <c r="FA415">
        <v>1340.09</v>
      </c>
      <c r="FB415">
        <v>20</v>
      </c>
      <c r="FC415">
        <v>102.323</v>
      </c>
      <c r="FD415">
        <v>102.096</v>
      </c>
    </row>
    <row r="416" spans="1:160">
      <c r="A416">
        <v>400</v>
      </c>
      <c r="B416">
        <v>1604419026.1</v>
      </c>
      <c r="C416">
        <v>797</v>
      </c>
      <c r="D416" t="s">
        <v>1071</v>
      </c>
      <c r="E416" t="s">
        <v>1072</v>
      </c>
      <c r="F416">
        <v>1604419026.1</v>
      </c>
      <c r="G416">
        <f>BY416*AE416*(BU416-BV416)/(100*BN416*(1000-AE416*BU416))</f>
        <v>0</v>
      </c>
      <c r="H416">
        <f>BY416*AE416*(BT416-BS416*(1000-AE416*BV416)/(1000-AE416*BU416))/(100*BN416)</f>
        <v>0</v>
      </c>
      <c r="I416">
        <f>BS416 - IF(AE416&gt;1, H416*BN416*100.0/(AG416*CG416), 0)</f>
        <v>0</v>
      </c>
      <c r="J416">
        <f>((P416-G416/2)*I416-H416)/(P416+G416/2)</f>
        <v>0</v>
      </c>
      <c r="K416">
        <f>J416*(BZ416+CA416)/1000.0</f>
        <v>0</v>
      </c>
      <c r="L416">
        <f>(BS416 - IF(AE416&gt;1, H416*BN416*100.0/(AG416*CG416), 0))*(BZ416+CA416)/1000.0</f>
        <v>0</v>
      </c>
      <c r="M416">
        <f>2.0/((1/O416-1/N416)+SIGN(O416)*SQRT((1/O416-1/N416)*(1/O416-1/N416) + 4*BO416/((BO416+1)*(BO416+1))*(2*1/O416*1/N416-1/N416*1/N416)))</f>
        <v>0</v>
      </c>
      <c r="N416">
        <f>IF(LEFT(BP416,1)&lt;&gt;"0",IF(LEFT(BP416,1)="1",3.0,BQ416),$D$5+$E$5*(CG416*BZ416/($K$5*1000))+$F$5*(CG416*BZ416/($K$5*1000))*MAX(MIN(BN416,$J$5),$I$5)*MAX(MIN(BN416,$J$5),$I$5)+$G$5*MAX(MIN(BN416,$J$5),$I$5)*(CG416*BZ416/($K$5*1000))+$H$5*(CG416*BZ416/($K$5*1000))*(CG416*BZ416/($K$5*1000)))</f>
        <v>0</v>
      </c>
      <c r="O416">
        <f>G416*(1000-(1000*0.61365*exp(17.502*S416/(240.97+S416))/(BZ416+CA416)+BU416)/2)/(1000*0.61365*exp(17.502*S416/(240.97+S416))/(BZ416+CA416)-BU416)</f>
        <v>0</v>
      </c>
      <c r="P416">
        <f>1/((BO416+1)/(M416/1.6)+1/(N416/1.37)) + BO416/((BO416+1)/(M416/1.6) + BO416/(N416/1.37))</f>
        <v>0</v>
      </c>
      <c r="Q416">
        <f>(BK416*BM416)</f>
        <v>0</v>
      </c>
      <c r="R416">
        <f>(CB416+(Q416+2*0.95*5.67E-8*(((CB416+$B$7)+273)^4-(CB416+273)^4)-44100*G416)/(1.84*29.3*N416+8*0.95*5.67E-8*(CB416+273)^3))</f>
        <v>0</v>
      </c>
      <c r="S416">
        <f>($C$7*CC416+$D$7*CD416+$E$7*R416)</f>
        <v>0</v>
      </c>
      <c r="T416">
        <f>0.61365*exp(17.502*S416/(240.97+S416))</f>
        <v>0</v>
      </c>
      <c r="U416">
        <f>(V416/W416*100)</f>
        <v>0</v>
      </c>
      <c r="V416">
        <f>BU416*(BZ416+CA416)/1000</f>
        <v>0</v>
      </c>
      <c r="W416">
        <f>0.61365*exp(17.502*CB416/(240.97+CB416))</f>
        <v>0</v>
      </c>
      <c r="X416">
        <f>(T416-BU416*(BZ416+CA416)/1000)</f>
        <v>0</v>
      </c>
      <c r="Y416">
        <f>(-G416*44100)</f>
        <v>0</v>
      </c>
      <c r="Z416">
        <f>2*29.3*N416*0.92*(CB416-S416)</f>
        <v>0</v>
      </c>
      <c r="AA416">
        <f>2*0.95*5.67E-8*(((CB416+$B$7)+273)^4-(S416+273)^4)</f>
        <v>0</v>
      </c>
      <c r="AB416">
        <f>Q416+AA416+Y416+Z416</f>
        <v>0</v>
      </c>
      <c r="AC416">
        <v>0</v>
      </c>
      <c r="AD416">
        <v>0</v>
      </c>
      <c r="AE416">
        <f>IF(AC416*$H$13&gt;=AG416,1.0,(AG416/(AG416-AC416*$H$13)))</f>
        <v>0</v>
      </c>
      <c r="AF416">
        <f>(AE416-1)*100</f>
        <v>0</v>
      </c>
      <c r="AG416">
        <f>MAX(0,($B$13+$C$13*CG416)/(1+$D$13*CG416)*BZ416/(CB416+273)*$E$13)</f>
        <v>0</v>
      </c>
      <c r="AH416" t="s">
        <v>271</v>
      </c>
      <c r="AI416" t="s">
        <v>271</v>
      </c>
      <c r="AJ416">
        <v>0</v>
      </c>
      <c r="AK416">
        <v>0</v>
      </c>
      <c r="AL416">
        <f>AK416-AJ416</f>
        <v>0</v>
      </c>
      <c r="AM416">
        <f>AL416/AK416</f>
        <v>0</v>
      </c>
      <c r="AN416">
        <v>0</v>
      </c>
      <c r="AO416" t="s">
        <v>271</v>
      </c>
      <c r="AP416" t="s">
        <v>271</v>
      </c>
      <c r="AQ416">
        <v>0</v>
      </c>
      <c r="AR416">
        <v>0</v>
      </c>
      <c r="AS416">
        <f>1-AQ416/AR416</f>
        <v>0</v>
      </c>
      <c r="AT416">
        <v>0.5</v>
      </c>
      <c r="AU416">
        <f>BK416</f>
        <v>0</v>
      </c>
      <c r="AV416">
        <f>H416</f>
        <v>0</v>
      </c>
      <c r="AW416">
        <f>AS416*AT416*AU416</f>
        <v>0</v>
      </c>
      <c r="AX416">
        <f>BC416/AR416</f>
        <v>0</v>
      </c>
      <c r="AY416">
        <f>(AV416-AN416)/AU416</f>
        <v>0</v>
      </c>
      <c r="AZ416">
        <f>(AK416-AR416)/AR416</f>
        <v>0</v>
      </c>
      <c r="BA416" t="s">
        <v>271</v>
      </c>
      <c r="BB416">
        <v>0</v>
      </c>
      <c r="BC416">
        <f>AR416-BB416</f>
        <v>0</v>
      </c>
      <c r="BD416">
        <f>(AR416-AQ416)/(AR416-BB416)</f>
        <v>0</v>
      </c>
      <c r="BE416">
        <f>(AK416-AR416)/(AK416-BB416)</f>
        <v>0</v>
      </c>
      <c r="BF416">
        <f>(AR416-AQ416)/(AR416-AJ416)</f>
        <v>0</v>
      </c>
      <c r="BG416">
        <f>(AK416-AR416)/(AK416-AJ416)</f>
        <v>0</v>
      </c>
      <c r="BH416">
        <f>(BD416*BB416/AQ416)</f>
        <v>0</v>
      </c>
      <c r="BI416">
        <f>(1-BH416)</f>
        <v>0</v>
      </c>
      <c r="BJ416">
        <f>$B$11*CH416+$C$11*CI416+$F$11*CJ416*(1-CM416)</f>
        <v>0</v>
      </c>
      <c r="BK416">
        <f>BJ416*BL416</f>
        <v>0</v>
      </c>
      <c r="BL416">
        <f>($B$11*$D$9+$C$11*$D$9+$F$11*((CW416+CO416)/MAX(CW416+CO416+CX416, 0.1)*$I$9+CX416/MAX(CW416+CO416+CX416, 0.1)*$J$9))/($B$11+$C$11+$F$11)</f>
        <v>0</v>
      </c>
      <c r="BM416">
        <f>($B$11*$K$9+$C$11*$K$9+$F$11*((CW416+CO416)/MAX(CW416+CO416+CX416, 0.1)*$P$9+CX416/MAX(CW416+CO416+CX416, 0.1)*$Q$9))/($B$11+$C$11+$F$11)</f>
        <v>0</v>
      </c>
      <c r="BN416">
        <v>6</v>
      </c>
      <c r="BO416">
        <v>0.5</v>
      </c>
      <c r="BP416" t="s">
        <v>272</v>
      </c>
      <c r="BQ416">
        <v>2</v>
      </c>
      <c r="BR416">
        <v>1604419026.1</v>
      </c>
      <c r="BS416">
        <v>1276.17</v>
      </c>
      <c r="BT416">
        <v>1335.91</v>
      </c>
      <c r="BU416">
        <v>21.6043</v>
      </c>
      <c r="BV416">
        <v>19.9918</v>
      </c>
      <c r="BW416">
        <v>1276.03</v>
      </c>
      <c r="BX416">
        <v>21.278</v>
      </c>
      <c r="BY416">
        <v>500.03</v>
      </c>
      <c r="BZ416">
        <v>100.522</v>
      </c>
      <c r="CA416">
        <v>0.0999453</v>
      </c>
      <c r="CB416">
        <v>25.1601</v>
      </c>
      <c r="CC416">
        <v>25.0059</v>
      </c>
      <c r="CD416">
        <v>999.9</v>
      </c>
      <c r="CE416">
        <v>0</v>
      </c>
      <c r="CF416">
        <v>0</v>
      </c>
      <c r="CG416">
        <v>10036.2</v>
      </c>
      <c r="CH416">
        <v>0</v>
      </c>
      <c r="CI416">
        <v>1.06395</v>
      </c>
      <c r="CJ416">
        <v>1200.06</v>
      </c>
      <c r="CK416">
        <v>0.967003</v>
      </c>
      <c r="CL416">
        <v>0.0329973</v>
      </c>
      <c r="CM416">
        <v>0</v>
      </c>
      <c r="CN416">
        <v>2.515</v>
      </c>
      <c r="CO416">
        <v>0</v>
      </c>
      <c r="CP416">
        <v>10839.7</v>
      </c>
      <c r="CQ416">
        <v>11402</v>
      </c>
      <c r="CR416">
        <v>38.062</v>
      </c>
      <c r="CS416">
        <v>41.187</v>
      </c>
      <c r="CT416">
        <v>39.5</v>
      </c>
      <c r="CU416">
        <v>39.875</v>
      </c>
      <c r="CV416">
        <v>38.312</v>
      </c>
      <c r="CW416">
        <v>1160.46</v>
      </c>
      <c r="CX416">
        <v>39.6</v>
      </c>
      <c r="CY416">
        <v>0</v>
      </c>
      <c r="CZ416">
        <v>1604419025.9</v>
      </c>
      <c r="DA416">
        <v>0</v>
      </c>
      <c r="DB416">
        <v>2.580856</v>
      </c>
      <c r="DC416">
        <v>0.262676931464143</v>
      </c>
      <c r="DD416">
        <v>43.2692306816439</v>
      </c>
      <c r="DE416">
        <v>10833.652</v>
      </c>
      <c r="DF416">
        <v>15</v>
      </c>
      <c r="DG416">
        <v>1604417947.1</v>
      </c>
      <c r="DH416" t="s">
        <v>273</v>
      </c>
      <c r="DI416">
        <v>1604417940.1</v>
      </c>
      <c r="DJ416">
        <v>1604417947.1</v>
      </c>
      <c r="DK416">
        <v>1</v>
      </c>
      <c r="DL416">
        <v>-0.134</v>
      </c>
      <c r="DM416">
        <v>0.013</v>
      </c>
      <c r="DN416">
        <v>0.037</v>
      </c>
      <c r="DO416">
        <v>0.31</v>
      </c>
      <c r="DP416">
        <v>420</v>
      </c>
      <c r="DQ416">
        <v>20</v>
      </c>
      <c r="DR416">
        <v>0.08</v>
      </c>
      <c r="DS416">
        <v>0.06</v>
      </c>
      <c r="DT416">
        <v>0</v>
      </c>
      <c r="DU416">
        <v>0</v>
      </c>
      <c r="DV416" t="s">
        <v>274</v>
      </c>
      <c r="DW416">
        <v>100</v>
      </c>
      <c r="DX416">
        <v>100</v>
      </c>
      <c r="DY416">
        <v>0.14</v>
      </c>
      <c r="DZ416">
        <v>0.3263</v>
      </c>
      <c r="EA416">
        <v>-0.278027610152098</v>
      </c>
      <c r="EB416">
        <v>0.00106189765250334</v>
      </c>
      <c r="EC416">
        <v>-8.23004791133579e-07</v>
      </c>
      <c r="ED416">
        <v>1.95222372915411e-10</v>
      </c>
      <c r="EE416">
        <v>0.0605696754882689</v>
      </c>
      <c r="EF416">
        <v>0.0242991256848972</v>
      </c>
      <c r="EG416">
        <v>-0.00102667963148939</v>
      </c>
      <c r="EH416">
        <v>2.21636158600722e-05</v>
      </c>
      <c r="EI416">
        <v>2</v>
      </c>
      <c r="EJ416">
        <v>2037</v>
      </c>
      <c r="EK416">
        <v>1</v>
      </c>
      <c r="EL416">
        <v>24</v>
      </c>
      <c r="EM416">
        <v>18.1</v>
      </c>
      <c r="EN416">
        <v>18</v>
      </c>
      <c r="EO416">
        <v>2</v>
      </c>
      <c r="EP416">
        <v>511.357</v>
      </c>
      <c r="EQ416">
        <v>528.934</v>
      </c>
      <c r="ER416">
        <v>22.6748</v>
      </c>
      <c r="ES416">
        <v>25.4048</v>
      </c>
      <c r="ET416">
        <v>30.0002</v>
      </c>
      <c r="EU416">
        <v>25.2786</v>
      </c>
      <c r="EV416">
        <v>25.2482</v>
      </c>
      <c r="EW416">
        <v>53.786</v>
      </c>
      <c r="EX416">
        <v>26.2972</v>
      </c>
      <c r="EY416">
        <v>100</v>
      </c>
      <c r="EZ416">
        <v>22.6719</v>
      </c>
      <c r="FA416">
        <v>1345.12</v>
      </c>
      <c r="FB416">
        <v>20</v>
      </c>
      <c r="FC416">
        <v>102.323</v>
      </c>
      <c r="FD416">
        <v>102.095</v>
      </c>
    </row>
    <row r="417" spans="1:160">
      <c r="A417">
        <v>401</v>
      </c>
      <c r="B417">
        <v>1604419028.1</v>
      </c>
      <c r="C417">
        <v>799</v>
      </c>
      <c r="D417" t="s">
        <v>1073</v>
      </c>
      <c r="E417" t="s">
        <v>1074</v>
      </c>
      <c r="F417">
        <v>1604419028.1</v>
      </c>
      <c r="G417">
        <f>BY417*AE417*(BU417-BV417)/(100*BN417*(1000-AE417*BU417))</f>
        <v>0</v>
      </c>
      <c r="H417">
        <f>BY417*AE417*(BT417-BS417*(1000-AE417*BV417)/(1000-AE417*BU417))/(100*BN417)</f>
        <v>0</v>
      </c>
      <c r="I417">
        <f>BS417 - IF(AE417&gt;1, H417*BN417*100.0/(AG417*CG417), 0)</f>
        <v>0</v>
      </c>
      <c r="J417">
        <f>((P417-G417/2)*I417-H417)/(P417+G417/2)</f>
        <v>0</v>
      </c>
      <c r="K417">
        <f>J417*(BZ417+CA417)/1000.0</f>
        <v>0</v>
      </c>
      <c r="L417">
        <f>(BS417 - IF(AE417&gt;1, H417*BN417*100.0/(AG417*CG417), 0))*(BZ417+CA417)/1000.0</f>
        <v>0</v>
      </c>
      <c r="M417">
        <f>2.0/((1/O417-1/N417)+SIGN(O417)*SQRT((1/O417-1/N417)*(1/O417-1/N417) + 4*BO417/((BO417+1)*(BO417+1))*(2*1/O417*1/N417-1/N417*1/N417)))</f>
        <v>0</v>
      </c>
      <c r="N417">
        <f>IF(LEFT(BP417,1)&lt;&gt;"0",IF(LEFT(BP417,1)="1",3.0,BQ417),$D$5+$E$5*(CG417*BZ417/($K$5*1000))+$F$5*(CG417*BZ417/($K$5*1000))*MAX(MIN(BN417,$J$5),$I$5)*MAX(MIN(BN417,$J$5),$I$5)+$G$5*MAX(MIN(BN417,$J$5),$I$5)*(CG417*BZ417/($K$5*1000))+$H$5*(CG417*BZ417/($K$5*1000))*(CG417*BZ417/($K$5*1000)))</f>
        <v>0</v>
      </c>
      <c r="O417">
        <f>G417*(1000-(1000*0.61365*exp(17.502*S417/(240.97+S417))/(BZ417+CA417)+BU417)/2)/(1000*0.61365*exp(17.502*S417/(240.97+S417))/(BZ417+CA417)-BU417)</f>
        <v>0</v>
      </c>
      <c r="P417">
        <f>1/((BO417+1)/(M417/1.6)+1/(N417/1.37)) + BO417/((BO417+1)/(M417/1.6) + BO417/(N417/1.37))</f>
        <v>0</v>
      </c>
      <c r="Q417">
        <f>(BK417*BM417)</f>
        <v>0</v>
      </c>
      <c r="R417">
        <f>(CB417+(Q417+2*0.95*5.67E-8*(((CB417+$B$7)+273)^4-(CB417+273)^4)-44100*G417)/(1.84*29.3*N417+8*0.95*5.67E-8*(CB417+273)^3))</f>
        <v>0</v>
      </c>
      <c r="S417">
        <f>($C$7*CC417+$D$7*CD417+$E$7*R417)</f>
        <v>0</v>
      </c>
      <c r="T417">
        <f>0.61365*exp(17.502*S417/(240.97+S417))</f>
        <v>0</v>
      </c>
      <c r="U417">
        <f>(V417/W417*100)</f>
        <v>0</v>
      </c>
      <c r="V417">
        <f>BU417*(BZ417+CA417)/1000</f>
        <v>0</v>
      </c>
      <c r="W417">
        <f>0.61365*exp(17.502*CB417/(240.97+CB417))</f>
        <v>0</v>
      </c>
      <c r="X417">
        <f>(T417-BU417*(BZ417+CA417)/1000)</f>
        <v>0</v>
      </c>
      <c r="Y417">
        <f>(-G417*44100)</f>
        <v>0</v>
      </c>
      <c r="Z417">
        <f>2*29.3*N417*0.92*(CB417-S417)</f>
        <v>0</v>
      </c>
      <c r="AA417">
        <f>2*0.95*5.67E-8*(((CB417+$B$7)+273)^4-(S417+273)^4)</f>
        <v>0</v>
      </c>
      <c r="AB417">
        <f>Q417+AA417+Y417+Z417</f>
        <v>0</v>
      </c>
      <c r="AC417">
        <v>0</v>
      </c>
      <c r="AD417">
        <v>0</v>
      </c>
      <c r="AE417">
        <f>IF(AC417*$H$13&gt;=AG417,1.0,(AG417/(AG417-AC417*$H$13)))</f>
        <v>0</v>
      </c>
      <c r="AF417">
        <f>(AE417-1)*100</f>
        <v>0</v>
      </c>
      <c r="AG417">
        <f>MAX(0,($B$13+$C$13*CG417)/(1+$D$13*CG417)*BZ417/(CB417+273)*$E$13)</f>
        <v>0</v>
      </c>
      <c r="AH417" t="s">
        <v>271</v>
      </c>
      <c r="AI417" t="s">
        <v>271</v>
      </c>
      <c r="AJ417">
        <v>0</v>
      </c>
      <c r="AK417">
        <v>0</v>
      </c>
      <c r="AL417">
        <f>AK417-AJ417</f>
        <v>0</v>
      </c>
      <c r="AM417">
        <f>AL417/AK417</f>
        <v>0</v>
      </c>
      <c r="AN417">
        <v>0</v>
      </c>
      <c r="AO417" t="s">
        <v>271</v>
      </c>
      <c r="AP417" t="s">
        <v>271</v>
      </c>
      <c r="AQ417">
        <v>0</v>
      </c>
      <c r="AR417">
        <v>0</v>
      </c>
      <c r="AS417">
        <f>1-AQ417/AR417</f>
        <v>0</v>
      </c>
      <c r="AT417">
        <v>0.5</v>
      </c>
      <c r="AU417">
        <f>BK417</f>
        <v>0</v>
      </c>
      <c r="AV417">
        <f>H417</f>
        <v>0</v>
      </c>
      <c r="AW417">
        <f>AS417*AT417*AU417</f>
        <v>0</v>
      </c>
      <c r="AX417">
        <f>BC417/AR417</f>
        <v>0</v>
      </c>
      <c r="AY417">
        <f>(AV417-AN417)/AU417</f>
        <v>0</v>
      </c>
      <c r="AZ417">
        <f>(AK417-AR417)/AR417</f>
        <v>0</v>
      </c>
      <c r="BA417" t="s">
        <v>271</v>
      </c>
      <c r="BB417">
        <v>0</v>
      </c>
      <c r="BC417">
        <f>AR417-BB417</f>
        <v>0</v>
      </c>
      <c r="BD417">
        <f>(AR417-AQ417)/(AR417-BB417)</f>
        <v>0</v>
      </c>
      <c r="BE417">
        <f>(AK417-AR417)/(AK417-BB417)</f>
        <v>0</v>
      </c>
      <c r="BF417">
        <f>(AR417-AQ417)/(AR417-AJ417)</f>
        <v>0</v>
      </c>
      <c r="BG417">
        <f>(AK417-AR417)/(AK417-AJ417)</f>
        <v>0</v>
      </c>
      <c r="BH417">
        <f>(BD417*BB417/AQ417)</f>
        <v>0</v>
      </c>
      <c r="BI417">
        <f>(1-BH417)</f>
        <v>0</v>
      </c>
      <c r="BJ417">
        <f>$B$11*CH417+$C$11*CI417+$F$11*CJ417*(1-CM417)</f>
        <v>0</v>
      </c>
      <c r="BK417">
        <f>BJ417*BL417</f>
        <v>0</v>
      </c>
      <c r="BL417">
        <f>($B$11*$D$9+$C$11*$D$9+$F$11*((CW417+CO417)/MAX(CW417+CO417+CX417, 0.1)*$I$9+CX417/MAX(CW417+CO417+CX417, 0.1)*$J$9))/($B$11+$C$11+$F$11)</f>
        <v>0</v>
      </c>
      <c r="BM417">
        <f>($B$11*$K$9+$C$11*$K$9+$F$11*((CW417+CO417)/MAX(CW417+CO417+CX417, 0.1)*$P$9+CX417/MAX(CW417+CO417+CX417, 0.1)*$Q$9))/($B$11+$C$11+$F$11)</f>
        <v>0</v>
      </c>
      <c r="BN417">
        <v>6</v>
      </c>
      <c r="BO417">
        <v>0.5</v>
      </c>
      <c r="BP417" t="s">
        <v>272</v>
      </c>
      <c r="BQ417">
        <v>2</v>
      </c>
      <c r="BR417">
        <v>1604419028.1</v>
      </c>
      <c r="BS417">
        <v>1279.58</v>
      </c>
      <c r="BT417">
        <v>1339.37</v>
      </c>
      <c r="BU417">
        <v>21.6022</v>
      </c>
      <c r="BV417">
        <v>19.9926</v>
      </c>
      <c r="BW417">
        <v>1279.44</v>
      </c>
      <c r="BX417">
        <v>21.2759</v>
      </c>
      <c r="BY417">
        <v>499.97</v>
      </c>
      <c r="BZ417">
        <v>100.522</v>
      </c>
      <c r="CA417">
        <v>0.0999609</v>
      </c>
      <c r="CB417">
        <v>25.1589</v>
      </c>
      <c r="CC417">
        <v>25.003</v>
      </c>
      <c r="CD417">
        <v>999.9</v>
      </c>
      <c r="CE417">
        <v>0</v>
      </c>
      <c r="CF417">
        <v>0</v>
      </c>
      <c r="CG417">
        <v>9998.12</v>
      </c>
      <c r="CH417">
        <v>0</v>
      </c>
      <c r="CI417">
        <v>1.06395</v>
      </c>
      <c r="CJ417">
        <v>1200.06</v>
      </c>
      <c r="CK417">
        <v>0.967003</v>
      </c>
      <c r="CL417">
        <v>0.0329973</v>
      </c>
      <c r="CM417">
        <v>0</v>
      </c>
      <c r="CN417">
        <v>2.5846</v>
      </c>
      <c r="CO417">
        <v>0</v>
      </c>
      <c r="CP417">
        <v>10841.3</v>
      </c>
      <c r="CQ417">
        <v>11402</v>
      </c>
      <c r="CR417">
        <v>38.062</v>
      </c>
      <c r="CS417">
        <v>41.187</v>
      </c>
      <c r="CT417">
        <v>39.5</v>
      </c>
      <c r="CU417">
        <v>39.875</v>
      </c>
      <c r="CV417">
        <v>38.312</v>
      </c>
      <c r="CW417">
        <v>1160.46</v>
      </c>
      <c r="CX417">
        <v>39.6</v>
      </c>
      <c r="CY417">
        <v>0</v>
      </c>
      <c r="CZ417">
        <v>1604419028.3</v>
      </c>
      <c r="DA417">
        <v>0</v>
      </c>
      <c r="DB417">
        <v>2.54948</v>
      </c>
      <c r="DC417">
        <v>0.280000011441044</v>
      </c>
      <c r="DD417">
        <v>45.9846154732071</v>
      </c>
      <c r="DE417">
        <v>10835.288</v>
      </c>
      <c r="DF417">
        <v>15</v>
      </c>
      <c r="DG417">
        <v>1604417947.1</v>
      </c>
      <c r="DH417" t="s">
        <v>273</v>
      </c>
      <c r="DI417">
        <v>1604417940.1</v>
      </c>
      <c r="DJ417">
        <v>1604417947.1</v>
      </c>
      <c r="DK417">
        <v>1</v>
      </c>
      <c r="DL417">
        <v>-0.134</v>
      </c>
      <c r="DM417">
        <v>0.013</v>
      </c>
      <c r="DN417">
        <v>0.037</v>
      </c>
      <c r="DO417">
        <v>0.31</v>
      </c>
      <c r="DP417">
        <v>420</v>
      </c>
      <c r="DQ417">
        <v>20</v>
      </c>
      <c r="DR417">
        <v>0.08</v>
      </c>
      <c r="DS417">
        <v>0.06</v>
      </c>
      <c r="DT417">
        <v>0</v>
      </c>
      <c r="DU417">
        <v>0</v>
      </c>
      <c r="DV417" t="s">
        <v>274</v>
      </c>
      <c r="DW417">
        <v>100</v>
      </c>
      <c r="DX417">
        <v>100</v>
      </c>
      <c r="DY417">
        <v>0.14</v>
      </c>
      <c r="DZ417">
        <v>0.3263</v>
      </c>
      <c r="EA417">
        <v>-0.278027610152098</v>
      </c>
      <c r="EB417">
        <v>0.00106189765250334</v>
      </c>
      <c r="EC417">
        <v>-8.23004791133579e-07</v>
      </c>
      <c r="ED417">
        <v>1.95222372915411e-10</v>
      </c>
      <c r="EE417">
        <v>0.0605696754882689</v>
      </c>
      <c r="EF417">
        <v>0.0242991256848972</v>
      </c>
      <c r="EG417">
        <v>-0.00102667963148939</v>
      </c>
      <c r="EH417">
        <v>2.21636158600722e-05</v>
      </c>
      <c r="EI417">
        <v>2</v>
      </c>
      <c r="EJ417">
        <v>2037</v>
      </c>
      <c r="EK417">
        <v>1</v>
      </c>
      <c r="EL417">
        <v>24</v>
      </c>
      <c r="EM417">
        <v>18.1</v>
      </c>
      <c r="EN417">
        <v>18</v>
      </c>
      <c r="EO417">
        <v>2</v>
      </c>
      <c r="EP417">
        <v>511.319</v>
      </c>
      <c r="EQ417">
        <v>528.895</v>
      </c>
      <c r="ER417">
        <v>22.671</v>
      </c>
      <c r="ES417">
        <v>25.4059</v>
      </c>
      <c r="ET417">
        <v>30.0003</v>
      </c>
      <c r="EU417">
        <v>25.2793</v>
      </c>
      <c r="EV417">
        <v>25.2482</v>
      </c>
      <c r="EW417">
        <v>53.9087</v>
      </c>
      <c r="EX417">
        <v>26.2972</v>
      </c>
      <c r="EY417">
        <v>100</v>
      </c>
      <c r="EZ417">
        <v>22.6665</v>
      </c>
      <c r="FA417">
        <v>1350.25</v>
      </c>
      <c r="FB417">
        <v>20</v>
      </c>
      <c r="FC417">
        <v>102.324</v>
      </c>
      <c r="FD417">
        <v>102.094</v>
      </c>
    </row>
    <row r="418" spans="1:160">
      <c r="A418">
        <v>402</v>
      </c>
      <c r="B418">
        <v>1604419030.1</v>
      </c>
      <c r="C418">
        <v>801</v>
      </c>
      <c r="D418" t="s">
        <v>1075</v>
      </c>
      <c r="E418" t="s">
        <v>1076</v>
      </c>
      <c r="F418">
        <v>1604419030.1</v>
      </c>
      <c r="G418">
        <f>BY418*AE418*(BU418-BV418)/(100*BN418*(1000-AE418*BU418))</f>
        <v>0</v>
      </c>
      <c r="H418">
        <f>BY418*AE418*(BT418-BS418*(1000-AE418*BV418)/(1000-AE418*BU418))/(100*BN418)</f>
        <v>0</v>
      </c>
      <c r="I418">
        <f>BS418 - IF(AE418&gt;1, H418*BN418*100.0/(AG418*CG418), 0)</f>
        <v>0</v>
      </c>
      <c r="J418">
        <f>((P418-G418/2)*I418-H418)/(P418+G418/2)</f>
        <v>0</v>
      </c>
      <c r="K418">
        <f>J418*(BZ418+CA418)/1000.0</f>
        <v>0</v>
      </c>
      <c r="L418">
        <f>(BS418 - IF(AE418&gt;1, H418*BN418*100.0/(AG418*CG418), 0))*(BZ418+CA418)/1000.0</f>
        <v>0</v>
      </c>
      <c r="M418">
        <f>2.0/((1/O418-1/N418)+SIGN(O418)*SQRT((1/O418-1/N418)*(1/O418-1/N418) + 4*BO418/((BO418+1)*(BO418+1))*(2*1/O418*1/N418-1/N418*1/N418)))</f>
        <v>0</v>
      </c>
      <c r="N418">
        <f>IF(LEFT(BP418,1)&lt;&gt;"0",IF(LEFT(BP418,1)="1",3.0,BQ418),$D$5+$E$5*(CG418*BZ418/($K$5*1000))+$F$5*(CG418*BZ418/($K$5*1000))*MAX(MIN(BN418,$J$5),$I$5)*MAX(MIN(BN418,$J$5),$I$5)+$G$5*MAX(MIN(BN418,$J$5),$I$5)*(CG418*BZ418/($K$5*1000))+$H$5*(CG418*BZ418/($K$5*1000))*(CG418*BZ418/($K$5*1000)))</f>
        <v>0</v>
      </c>
      <c r="O418">
        <f>G418*(1000-(1000*0.61365*exp(17.502*S418/(240.97+S418))/(BZ418+CA418)+BU418)/2)/(1000*0.61365*exp(17.502*S418/(240.97+S418))/(BZ418+CA418)-BU418)</f>
        <v>0</v>
      </c>
      <c r="P418">
        <f>1/((BO418+1)/(M418/1.6)+1/(N418/1.37)) + BO418/((BO418+1)/(M418/1.6) + BO418/(N418/1.37))</f>
        <v>0</v>
      </c>
      <c r="Q418">
        <f>(BK418*BM418)</f>
        <v>0</v>
      </c>
      <c r="R418">
        <f>(CB418+(Q418+2*0.95*5.67E-8*(((CB418+$B$7)+273)^4-(CB418+273)^4)-44100*G418)/(1.84*29.3*N418+8*0.95*5.67E-8*(CB418+273)^3))</f>
        <v>0</v>
      </c>
      <c r="S418">
        <f>($C$7*CC418+$D$7*CD418+$E$7*R418)</f>
        <v>0</v>
      </c>
      <c r="T418">
        <f>0.61365*exp(17.502*S418/(240.97+S418))</f>
        <v>0</v>
      </c>
      <c r="U418">
        <f>(V418/W418*100)</f>
        <v>0</v>
      </c>
      <c r="V418">
        <f>BU418*(BZ418+CA418)/1000</f>
        <v>0</v>
      </c>
      <c r="W418">
        <f>0.61365*exp(17.502*CB418/(240.97+CB418))</f>
        <v>0</v>
      </c>
      <c r="X418">
        <f>(T418-BU418*(BZ418+CA418)/1000)</f>
        <v>0</v>
      </c>
      <c r="Y418">
        <f>(-G418*44100)</f>
        <v>0</v>
      </c>
      <c r="Z418">
        <f>2*29.3*N418*0.92*(CB418-S418)</f>
        <v>0</v>
      </c>
      <c r="AA418">
        <f>2*0.95*5.67E-8*(((CB418+$B$7)+273)^4-(S418+273)^4)</f>
        <v>0</v>
      </c>
      <c r="AB418">
        <f>Q418+AA418+Y418+Z418</f>
        <v>0</v>
      </c>
      <c r="AC418">
        <v>0</v>
      </c>
      <c r="AD418">
        <v>0</v>
      </c>
      <c r="AE418">
        <f>IF(AC418*$H$13&gt;=AG418,1.0,(AG418/(AG418-AC418*$H$13)))</f>
        <v>0</v>
      </c>
      <c r="AF418">
        <f>(AE418-1)*100</f>
        <v>0</v>
      </c>
      <c r="AG418">
        <f>MAX(0,($B$13+$C$13*CG418)/(1+$D$13*CG418)*BZ418/(CB418+273)*$E$13)</f>
        <v>0</v>
      </c>
      <c r="AH418" t="s">
        <v>271</v>
      </c>
      <c r="AI418" t="s">
        <v>271</v>
      </c>
      <c r="AJ418">
        <v>0</v>
      </c>
      <c r="AK418">
        <v>0</v>
      </c>
      <c r="AL418">
        <f>AK418-AJ418</f>
        <v>0</v>
      </c>
      <c r="AM418">
        <f>AL418/AK418</f>
        <v>0</v>
      </c>
      <c r="AN418">
        <v>0</v>
      </c>
      <c r="AO418" t="s">
        <v>271</v>
      </c>
      <c r="AP418" t="s">
        <v>271</v>
      </c>
      <c r="AQ418">
        <v>0</v>
      </c>
      <c r="AR418">
        <v>0</v>
      </c>
      <c r="AS418">
        <f>1-AQ418/AR418</f>
        <v>0</v>
      </c>
      <c r="AT418">
        <v>0.5</v>
      </c>
      <c r="AU418">
        <f>BK418</f>
        <v>0</v>
      </c>
      <c r="AV418">
        <f>H418</f>
        <v>0</v>
      </c>
      <c r="AW418">
        <f>AS418*AT418*AU418</f>
        <v>0</v>
      </c>
      <c r="AX418">
        <f>BC418/AR418</f>
        <v>0</v>
      </c>
      <c r="AY418">
        <f>(AV418-AN418)/AU418</f>
        <v>0</v>
      </c>
      <c r="AZ418">
        <f>(AK418-AR418)/AR418</f>
        <v>0</v>
      </c>
      <c r="BA418" t="s">
        <v>271</v>
      </c>
      <c r="BB418">
        <v>0</v>
      </c>
      <c r="BC418">
        <f>AR418-BB418</f>
        <v>0</v>
      </c>
      <c r="BD418">
        <f>(AR418-AQ418)/(AR418-BB418)</f>
        <v>0</v>
      </c>
      <c r="BE418">
        <f>(AK418-AR418)/(AK418-BB418)</f>
        <v>0</v>
      </c>
      <c r="BF418">
        <f>(AR418-AQ418)/(AR418-AJ418)</f>
        <v>0</v>
      </c>
      <c r="BG418">
        <f>(AK418-AR418)/(AK418-AJ418)</f>
        <v>0</v>
      </c>
      <c r="BH418">
        <f>(BD418*BB418/AQ418)</f>
        <v>0</v>
      </c>
      <c r="BI418">
        <f>(1-BH418)</f>
        <v>0</v>
      </c>
      <c r="BJ418">
        <f>$B$11*CH418+$C$11*CI418+$F$11*CJ418*(1-CM418)</f>
        <v>0</v>
      </c>
      <c r="BK418">
        <f>BJ418*BL418</f>
        <v>0</v>
      </c>
      <c r="BL418">
        <f>($B$11*$D$9+$C$11*$D$9+$F$11*((CW418+CO418)/MAX(CW418+CO418+CX418, 0.1)*$I$9+CX418/MAX(CW418+CO418+CX418, 0.1)*$J$9))/($B$11+$C$11+$F$11)</f>
        <v>0</v>
      </c>
      <c r="BM418">
        <f>($B$11*$K$9+$C$11*$K$9+$F$11*((CW418+CO418)/MAX(CW418+CO418+CX418, 0.1)*$P$9+CX418/MAX(CW418+CO418+CX418, 0.1)*$Q$9))/($B$11+$C$11+$F$11)</f>
        <v>0</v>
      </c>
      <c r="BN418">
        <v>6</v>
      </c>
      <c r="BO418">
        <v>0.5</v>
      </c>
      <c r="BP418" t="s">
        <v>272</v>
      </c>
      <c r="BQ418">
        <v>2</v>
      </c>
      <c r="BR418">
        <v>1604419030.1</v>
      </c>
      <c r="BS418">
        <v>1282.93</v>
      </c>
      <c r="BT418">
        <v>1342.67</v>
      </c>
      <c r="BU418">
        <v>21.6002</v>
      </c>
      <c r="BV418">
        <v>19.9909</v>
      </c>
      <c r="BW418">
        <v>1282.79</v>
      </c>
      <c r="BX418">
        <v>21.2739</v>
      </c>
      <c r="BY418">
        <v>500.057</v>
      </c>
      <c r="BZ418">
        <v>100.523</v>
      </c>
      <c r="CA418">
        <v>0.100432</v>
      </c>
      <c r="CB418">
        <v>25.1597</v>
      </c>
      <c r="CC418">
        <v>25.0043</v>
      </c>
      <c r="CD418">
        <v>999.9</v>
      </c>
      <c r="CE418">
        <v>0</v>
      </c>
      <c r="CF418">
        <v>0</v>
      </c>
      <c r="CG418">
        <v>9959.38</v>
      </c>
      <c r="CH418">
        <v>0</v>
      </c>
      <c r="CI418">
        <v>1.06395</v>
      </c>
      <c r="CJ418">
        <v>1200.06</v>
      </c>
      <c r="CK418">
        <v>0.967003</v>
      </c>
      <c r="CL418">
        <v>0.0329973</v>
      </c>
      <c r="CM418">
        <v>0</v>
      </c>
      <c r="CN418">
        <v>2.6616</v>
      </c>
      <c r="CO418">
        <v>0</v>
      </c>
      <c r="CP418">
        <v>10842.2</v>
      </c>
      <c r="CQ418">
        <v>11402</v>
      </c>
      <c r="CR418">
        <v>38.062</v>
      </c>
      <c r="CS418">
        <v>41.187</v>
      </c>
      <c r="CT418">
        <v>39.5</v>
      </c>
      <c r="CU418">
        <v>39.875</v>
      </c>
      <c r="CV418">
        <v>38.375</v>
      </c>
      <c r="CW418">
        <v>1160.46</v>
      </c>
      <c r="CX418">
        <v>39.6</v>
      </c>
      <c r="CY418">
        <v>0</v>
      </c>
      <c r="CZ418">
        <v>1604419030.1</v>
      </c>
      <c r="DA418">
        <v>0</v>
      </c>
      <c r="DB418">
        <v>2.57259615384615</v>
      </c>
      <c r="DC418">
        <v>-0.00276579958114108</v>
      </c>
      <c r="DD418">
        <v>45.2957265052113</v>
      </c>
      <c r="DE418">
        <v>10836.5269230769</v>
      </c>
      <c r="DF418">
        <v>15</v>
      </c>
      <c r="DG418">
        <v>1604417947.1</v>
      </c>
      <c r="DH418" t="s">
        <v>273</v>
      </c>
      <c r="DI418">
        <v>1604417940.1</v>
      </c>
      <c r="DJ418">
        <v>1604417947.1</v>
      </c>
      <c r="DK418">
        <v>1</v>
      </c>
      <c r="DL418">
        <v>-0.134</v>
      </c>
      <c r="DM418">
        <v>0.013</v>
      </c>
      <c r="DN418">
        <v>0.037</v>
      </c>
      <c r="DO418">
        <v>0.31</v>
      </c>
      <c r="DP418">
        <v>420</v>
      </c>
      <c r="DQ418">
        <v>20</v>
      </c>
      <c r="DR418">
        <v>0.08</v>
      </c>
      <c r="DS418">
        <v>0.06</v>
      </c>
      <c r="DT418">
        <v>0</v>
      </c>
      <c r="DU418">
        <v>0</v>
      </c>
      <c r="DV418" t="s">
        <v>274</v>
      </c>
      <c r="DW418">
        <v>100</v>
      </c>
      <c r="DX418">
        <v>100</v>
      </c>
      <c r="DY418">
        <v>0.14</v>
      </c>
      <c r="DZ418">
        <v>0.3263</v>
      </c>
      <c r="EA418">
        <v>-0.278027610152098</v>
      </c>
      <c r="EB418">
        <v>0.00106189765250334</v>
      </c>
      <c r="EC418">
        <v>-8.23004791133579e-07</v>
      </c>
      <c r="ED418">
        <v>1.95222372915411e-10</v>
      </c>
      <c r="EE418">
        <v>0.0605696754882689</v>
      </c>
      <c r="EF418">
        <v>0.0242991256848972</v>
      </c>
      <c r="EG418">
        <v>-0.00102667963148939</v>
      </c>
      <c r="EH418">
        <v>2.21636158600722e-05</v>
      </c>
      <c r="EI418">
        <v>2</v>
      </c>
      <c r="EJ418">
        <v>2037</v>
      </c>
      <c r="EK418">
        <v>1</v>
      </c>
      <c r="EL418">
        <v>24</v>
      </c>
      <c r="EM418">
        <v>18.2</v>
      </c>
      <c r="EN418">
        <v>18.1</v>
      </c>
      <c r="EO418">
        <v>2</v>
      </c>
      <c r="EP418">
        <v>511.486</v>
      </c>
      <c r="EQ418">
        <v>528.742</v>
      </c>
      <c r="ER418">
        <v>22.6683</v>
      </c>
      <c r="ES418">
        <v>25.4075</v>
      </c>
      <c r="ET418">
        <v>30.0003</v>
      </c>
      <c r="EU418">
        <v>25.2804</v>
      </c>
      <c r="EV418">
        <v>25.2482</v>
      </c>
      <c r="EW418">
        <v>53.9861</v>
      </c>
      <c r="EX418">
        <v>26.2972</v>
      </c>
      <c r="EY418">
        <v>100</v>
      </c>
      <c r="EZ418">
        <v>22.6665</v>
      </c>
      <c r="FA418">
        <v>1350.25</v>
      </c>
      <c r="FB418">
        <v>20</v>
      </c>
      <c r="FC418">
        <v>102.323</v>
      </c>
      <c r="FD418">
        <v>102.094</v>
      </c>
    </row>
    <row r="419" spans="1:160">
      <c r="A419">
        <v>403</v>
      </c>
      <c r="B419">
        <v>1604419032.1</v>
      </c>
      <c r="C419">
        <v>803</v>
      </c>
      <c r="D419" t="s">
        <v>1077</v>
      </c>
      <c r="E419" t="s">
        <v>1078</v>
      </c>
      <c r="F419">
        <v>1604419032.1</v>
      </c>
      <c r="G419">
        <f>BY419*AE419*(BU419-BV419)/(100*BN419*(1000-AE419*BU419))</f>
        <v>0</v>
      </c>
      <c r="H419">
        <f>BY419*AE419*(BT419-BS419*(1000-AE419*BV419)/(1000-AE419*BU419))/(100*BN419)</f>
        <v>0</v>
      </c>
      <c r="I419">
        <f>BS419 - IF(AE419&gt;1, H419*BN419*100.0/(AG419*CG419), 0)</f>
        <v>0</v>
      </c>
      <c r="J419">
        <f>((P419-G419/2)*I419-H419)/(P419+G419/2)</f>
        <v>0</v>
      </c>
      <c r="K419">
        <f>J419*(BZ419+CA419)/1000.0</f>
        <v>0</v>
      </c>
      <c r="L419">
        <f>(BS419 - IF(AE419&gt;1, H419*BN419*100.0/(AG419*CG419), 0))*(BZ419+CA419)/1000.0</f>
        <v>0</v>
      </c>
      <c r="M419">
        <f>2.0/((1/O419-1/N419)+SIGN(O419)*SQRT((1/O419-1/N419)*(1/O419-1/N419) + 4*BO419/((BO419+1)*(BO419+1))*(2*1/O419*1/N419-1/N419*1/N419)))</f>
        <v>0</v>
      </c>
      <c r="N419">
        <f>IF(LEFT(BP419,1)&lt;&gt;"0",IF(LEFT(BP419,1)="1",3.0,BQ419),$D$5+$E$5*(CG419*BZ419/($K$5*1000))+$F$5*(CG419*BZ419/($K$5*1000))*MAX(MIN(BN419,$J$5),$I$5)*MAX(MIN(BN419,$J$5),$I$5)+$G$5*MAX(MIN(BN419,$J$5),$I$5)*(CG419*BZ419/($K$5*1000))+$H$5*(CG419*BZ419/($K$5*1000))*(CG419*BZ419/($K$5*1000)))</f>
        <v>0</v>
      </c>
      <c r="O419">
        <f>G419*(1000-(1000*0.61365*exp(17.502*S419/(240.97+S419))/(BZ419+CA419)+BU419)/2)/(1000*0.61365*exp(17.502*S419/(240.97+S419))/(BZ419+CA419)-BU419)</f>
        <v>0</v>
      </c>
      <c r="P419">
        <f>1/((BO419+1)/(M419/1.6)+1/(N419/1.37)) + BO419/((BO419+1)/(M419/1.6) + BO419/(N419/1.37))</f>
        <v>0</v>
      </c>
      <c r="Q419">
        <f>(BK419*BM419)</f>
        <v>0</v>
      </c>
      <c r="R419">
        <f>(CB419+(Q419+2*0.95*5.67E-8*(((CB419+$B$7)+273)^4-(CB419+273)^4)-44100*G419)/(1.84*29.3*N419+8*0.95*5.67E-8*(CB419+273)^3))</f>
        <v>0</v>
      </c>
      <c r="S419">
        <f>($C$7*CC419+$D$7*CD419+$E$7*R419)</f>
        <v>0</v>
      </c>
      <c r="T419">
        <f>0.61365*exp(17.502*S419/(240.97+S419))</f>
        <v>0</v>
      </c>
      <c r="U419">
        <f>(V419/W419*100)</f>
        <v>0</v>
      </c>
      <c r="V419">
        <f>BU419*(BZ419+CA419)/1000</f>
        <v>0</v>
      </c>
      <c r="W419">
        <f>0.61365*exp(17.502*CB419/(240.97+CB419))</f>
        <v>0</v>
      </c>
      <c r="X419">
        <f>(T419-BU419*(BZ419+CA419)/1000)</f>
        <v>0</v>
      </c>
      <c r="Y419">
        <f>(-G419*44100)</f>
        <v>0</v>
      </c>
      <c r="Z419">
        <f>2*29.3*N419*0.92*(CB419-S419)</f>
        <v>0</v>
      </c>
      <c r="AA419">
        <f>2*0.95*5.67E-8*(((CB419+$B$7)+273)^4-(S419+273)^4)</f>
        <v>0</v>
      </c>
      <c r="AB419">
        <f>Q419+AA419+Y419+Z419</f>
        <v>0</v>
      </c>
      <c r="AC419">
        <v>0</v>
      </c>
      <c r="AD419">
        <v>0</v>
      </c>
      <c r="AE419">
        <f>IF(AC419*$H$13&gt;=AG419,1.0,(AG419/(AG419-AC419*$H$13)))</f>
        <v>0</v>
      </c>
      <c r="AF419">
        <f>(AE419-1)*100</f>
        <v>0</v>
      </c>
      <c r="AG419">
        <f>MAX(0,($B$13+$C$13*CG419)/(1+$D$13*CG419)*BZ419/(CB419+273)*$E$13)</f>
        <v>0</v>
      </c>
      <c r="AH419" t="s">
        <v>271</v>
      </c>
      <c r="AI419" t="s">
        <v>271</v>
      </c>
      <c r="AJ419">
        <v>0</v>
      </c>
      <c r="AK419">
        <v>0</v>
      </c>
      <c r="AL419">
        <f>AK419-AJ419</f>
        <v>0</v>
      </c>
      <c r="AM419">
        <f>AL419/AK419</f>
        <v>0</v>
      </c>
      <c r="AN419">
        <v>0</v>
      </c>
      <c r="AO419" t="s">
        <v>271</v>
      </c>
      <c r="AP419" t="s">
        <v>271</v>
      </c>
      <c r="AQ419">
        <v>0</v>
      </c>
      <c r="AR419">
        <v>0</v>
      </c>
      <c r="AS419">
        <f>1-AQ419/AR419</f>
        <v>0</v>
      </c>
      <c r="AT419">
        <v>0.5</v>
      </c>
      <c r="AU419">
        <f>BK419</f>
        <v>0</v>
      </c>
      <c r="AV419">
        <f>H419</f>
        <v>0</v>
      </c>
      <c r="AW419">
        <f>AS419*AT419*AU419</f>
        <v>0</v>
      </c>
      <c r="AX419">
        <f>BC419/AR419</f>
        <v>0</v>
      </c>
      <c r="AY419">
        <f>(AV419-AN419)/AU419</f>
        <v>0</v>
      </c>
      <c r="AZ419">
        <f>(AK419-AR419)/AR419</f>
        <v>0</v>
      </c>
      <c r="BA419" t="s">
        <v>271</v>
      </c>
      <c r="BB419">
        <v>0</v>
      </c>
      <c r="BC419">
        <f>AR419-BB419</f>
        <v>0</v>
      </c>
      <c r="BD419">
        <f>(AR419-AQ419)/(AR419-BB419)</f>
        <v>0</v>
      </c>
      <c r="BE419">
        <f>(AK419-AR419)/(AK419-BB419)</f>
        <v>0</v>
      </c>
      <c r="BF419">
        <f>(AR419-AQ419)/(AR419-AJ419)</f>
        <v>0</v>
      </c>
      <c r="BG419">
        <f>(AK419-AR419)/(AK419-AJ419)</f>
        <v>0</v>
      </c>
      <c r="BH419">
        <f>(BD419*BB419/AQ419)</f>
        <v>0</v>
      </c>
      <c r="BI419">
        <f>(1-BH419)</f>
        <v>0</v>
      </c>
      <c r="BJ419">
        <f>$B$11*CH419+$C$11*CI419+$F$11*CJ419*(1-CM419)</f>
        <v>0</v>
      </c>
      <c r="BK419">
        <f>BJ419*BL419</f>
        <v>0</v>
      </c>
      <c r="BL419">
        <f>($B$11*$D$9+$C$11*$D$9+$F$11*((CW419+CO419)/MAX(CW419+CO419+CX419, 0.1)*$I$9+CX419/MAX(CW419+CO419+CX419, 0.1)*$J$9))/($B$11+$C$11+$F$11)</f>
        <v>0</v>
      </c>
      <c r="BM419">
        <f>($B$11*$K$9+$C$11*$K$9+$F$11*((CW419+CO419)/MAX(CW419+CO419+CX419, 0.1)*$P$9+CX419/MAX(CW419+CO419+CX419, 0.1)*$Q$9))/($B$11+$C$11+$F$11)</f>
        <v>0</v>
      </c>
      <c r="BN419">
        <v>6</v>
      </c>
      <c r="BO419">
        <v>0.5</v>
      </c>
      <c r="BP419" t="s">
        <v>272</v>
      </c>
      <c r="BQ419">
        <v>2</v>
      </c>
      <c r="BR419">
        <v>1604419032.1</v>
      </c>
      <c r="BS419">
        <v>1286.24</v>
      </c>
      <c r="BT419">
        <v>1345.89</v>
      </c>
      <c r="BU419">
        <v>21.5996</v>
      </c>
      <c r="BV419">
        <v>19.9902</v>
      </c>
      <c r="BW419">
        <v>1286.1</v>
      </c>
      <c r="BX419">
        <v>21.2733</v>
      </c>
      <c r="BY419">
        <v>500.035</v>
      </c>
      <c r="BZ419">
        <v>100.523</v>
      </c>
      <c r="CA419">
        <v>0.100239</v>
      </c>
      <c r="CB419">
        <v>25.1605</v>
      </c>
      <c r="CC419">
        <v>25.0017</v>
      </c>
      <c r="CD419">
        <v>999.9</v>
      </c>
      <c r="CE419">
        <v>0</v>
      </c>
      <c r="CF419">
        <v>0</v>
      </c>
      <c r="CG419">
        <v>9947.5</v>
      </c>
      <c r="CH419">
        <v>0</v>
      </c>
      <c r="CI419">
        <v>1.06395</v>
      </c>
      <c r="CJ419">
        <v>1200.06</v>
      </c>
      <c r="CK419">
        <v>0.967003</v>
      </c>
      <c r="CL419">
        <v>0.0329973</v>
      </c>
      <c r="CM419">
        <v>0</v>
      </c>
      <c r="CN419">
        <v>2.3315</v>
      </c>
      <c r="CO419">
        <v>0</v>
      </c>
      <c r="CP419">
        <v>10844.1</v>
      </c>
      <c r="CQ419">
        <v>11402</v>
      </c>
      <c r="CR419">
        <v>38.062</v>
      </c>
      <c r="CS419">
        <v>41.187</v>
      </c>
      <c r="CT419">
        <v>39.5</v>
      </c>
      <c r="CU419">
        <v>39.875</v>
      </c>
      <c r="CV419">
        <v>38.375</v>
      </c>
      <c r="CW419">
        <v>1160.46</v>
      </c>
      <c r="CX419">
        <v>39.6</v>
      </c>
      <c r="CY419">
        <v>0</v>
      </c>
      <c r="CZ419">
        <v>1604419031.9</v>
      </c>
      <c r="DA419">
        <v>0</v>
      </c>
      <c r="DB419">
        <v>2.598508</v>
      </c>
      <c r="DC419">
        <v>-0.394846142731429</v>
      </c>
      <c r="DD419">
        <v>45.8076922746899</v>
      </c>
      <c r="DE419">
        <v>10837.92</v>
      </c>
      <c r="DF419">
        <v>15</v>
      </c>
      <c r="DG419">
        <v>1604417947.1</v>
      </c>
      <c r="DH419" t="s">
        <v>273</v>
      </c>
      <c r="DI419">
        <v>1604417940.1</v>
      </c>
      <c r="DJ419">
        <v>1604417947.1</v>
      </c>
      <c r="DK419">
        <v>1</v>
      </c>
      <c r="DL419">
        <v>-0.134</v>
      </c>
      <c r="DM419">
        <v>0.013</v>
      </c>
      <c r="DN419">
        <v>0.037</v>
      </c>
      <c r="DO419">
        <v>0.31</v>
      </c>
      <c r="DP419">
        <v>420</v>
      </c>
      <c r="DQ419">
        <v>20</v>
      </c>
      <c r="DR419">
        <v>0.08</v>
      </c>
      <c r="DS419">
        <v>0.06</v>
      </c>
      <c r="DT419">
        <v>0</v>
      </c>
      <c r="DU419">
        <v>0</v>
      </c>
      <c r="DV419" t="s">
        <v>274</v>
      </c>
      <c r="DW419">
        <v>100</v>
      </c>
      <c r="DX419">
        <v>100</v>
      </c>
      <c r="DY419">
        <v>0.14</v>
      </c>
      <c r="DZ419">
        <v>0.3263</v>
      </c>
      <c r="EA419">
        <v>-0.278027610152098</v>
      </c>
      <c r="EB419">
        <v>0.00106189765250334</v>
      </c>
      <c r="EC419">
        <v>-8.23004791133579e-07</v>
      </c>
      <c r="ED419">
        <v>1.95222372915411e-10</v>
      </c>
      <c r="EE419">
        <v>0.0605696754882689</v>
      </c>
      <c r="EF419">
        <v>0.0242991256848972</v>
      </c>
      <c r="EG419">
        <v>-0.00102667963148939</v>
      </c>
      <c r="EH419">
        <v>2.21636158600722e-05</v>
      </c>
      <c r="EI419">
        <v>2</v>
      </c>
      <c r="EJ419">
        <v>2037</v>
      </c>
      <c r="EK419">
        <v>1</v>
      </c>
      <c r="EL419">
        <v>24</v>
      </c>
      <c r="EM419">
        <v>18.2</v>
      </c>
      <c r="EN419">
        <v>18.1</v>
      </c>
      <c r="EO419">
        <v>2</v>
      </c>
      <c r="EP419">
        <v>511.503</v>
      </c>
      <c r="EQ419">
        <v>528.843</v>
      </c>
      <c r="ER419">
        <v>22.6658</v>
      </c>
      <c r="ES419">
        <v>25.4085</v>
      </c>
      <c r="ET419">
        <v>30.0003</v>
      </c>
      <c r="EU419">
        <v>25.2807</v>
      </c>
      <c r="EV419">
        <v>25.2488</v>
      </c>
      <c r="EW419">
        <v>54.1076</v>
      </c>
      <c r="EX419">
        <v>26.2972</v>
      </c>
      <c r="EY419">
        <v>100</v>
      </c>
      <c r="EZ419">
        <v>22.6665</v>
      </c>
      <c r="FA419">
        <v>1355.29</v>
      </c>
      <c r="FB419">
        <v>20</v>
      </c>
      <c r="FC419">
        <v>102.322</v>
      </c>
      <c r="FD419">
        <v>102.093</v>
      </c>
    </row>
    <row r="420" spans="1:160">
      <c r="A420">
        <v>404</v>
      </c>
      <c r="B420">
        <v>1604419034.1</v>
      </c>
      <c r="C420">
        <v>805</v>
      </c>
      <c r="D420" t="s">
        <v>1079</v>
      </c>
      <c r="E420" t="s">
        <v>1080</v>
      </c>
      <c r="F420">
        <v>1604419034.1</v>
      </c>
      <c r="G420">
        <f>BY420*AE420*(BU420-BV420)/(100*BN420*(1000-AE420*BU420))</f>
        <v>0</v>
      </c>
      <c r="H420">
        <f>BY420*AE420*(BT420-BS420*(1000-AE420*BV420)/(1000-AE420*BU420))/(100*BN420)</f>
        <v>0</v>
      </c>
      <c r="I420">
        <f>BS420 - IF(AE420&gt;1, H420*BN420*100.0/(AG420*CG420), 0)</f>
        <v>0</v>
      </c>
      <c r="J420">
        <f>((P420-G420/2)*I420-H420)/(P420+G420/2)</f>
        <v>0</v>
      </c>
      <c r="K420">
        <f>J420*(BZ420+CA420)/1000.0</f>
        <v>0</v>
      </c>
      <c r="L420">
        <f>(BS420 - IF(AE420&gt;1, H420*BN420*100.0/(AG420*CG420), 0))*(BZ420+CA420)/1000.0</f>
        <v>0</v>
      </c>
      <c r="M420">
        <f>2.0/((1/O420-1/N420)+SIGN(O420)*SQRT((1/O420-1/N420)*(1/O420-1/N420) + 4*BO420/((BO420+1)*(BO420+1))*(2*1/O420*1/N420-1/N420*1/N420)))</f>
        <v>0</v>
      </c>
      <c r="N420">
        <f>IF(LEFT(BP420,1)&lt;&gt;"0",IF(LEFT(BP420,1)="1",3.0,BQ420),$D$5+$E$5*(CG420*BZ420/($K$5*1000))+$F$5*(CG420*BZ420/($K$5*1000))*MAX(MIN(BN420,$J$5),$I$5)*MAX(MIN(BN420,$J$5),$I$5)+$G$5*MAX(MIN(BN420,$J$5),$I$5)*(CG420*BZ420/($K$5*1000))+$H$5*(CG420*BZ420/($K$5*1000))*(CG420*BZ420/($K$5*1000)))</f>
        <v>0</v>
      </c>
      <c r="O420">
        <f>G420*(1000-(1000*0.61365*exp(17.502*S420/(240.97+S420))/(BZ420+CA420)+BU420)/2)/(1000*0.61365*exp(17.502*S420/(240.97+S420))/(BZ420+CA420)-BU420)</f>
        <v>0</v>
      </c>
      <c r="P420">
        <f>1/((BO420+1)/(M420/1.6)+1/(N420/1.37)) + BO420/((BO420+1)/(M420/1.6) + BO420/(N420/1.37))</f>
        <v>0</v>
      </c>
      <c r="Q420">
        <f>(BK420*BM420)</f>
        <v>0</v>
      </c>
      <c r="R420">
        <f>(CB420+(Q420+2*0.95*5.67E-8*(((CB420+$B$7)+273)^4-(CB420+273)^4)-44100*G420)/(1.84*29.3*N420+8*0.95*5.67E-8*(CB420+273)^3))</f>
        <v>0</v>
      </c>
      <c r="S420">
        <f>($C$7*CC420+$D$7*CD420+$E$7*R420)</f>
        <v>0</v>
      </c>
      <c r="T420">
        <f>0.61365*exp(17.502*S420/(240.97+S420))</f>
        <v>0</v>
      </c>
      <c r="U420">
        <f>(V420/W420*100)</f>
        <v>0</v>
      </c>
      <c r="V420">
        <f>BU420*(BZ420+CA420)/1000</f>
        <v>0</v>
      </c>
      <c r="W420">
        <f>0.61365*exp(17.502*CB420/(240.97+CB420))</f>
        <v>0</v>
      </c>
      <c r="X420">
        <f>(T420-BU420*(BZ420+CA420)/1000)</f>
        <v>0</v>
      </c>
      <c r="Y420">
        <f>(-G420*44100)</f>
        <v>0</v>
      </c>
      <c r="Z420">
        <f>2*29.3*N420*0.92*(CB420-S420)</f>
        <v>0</v>
      </c>
      <c r="AA420">
        <f>2*0.95*5.67E-8*(((CB420+$B$7)+273)^4-(S420+273)^4)</f>
        <v>0</v>
      </c>
      <c r="AB420">
        <f>Q420+AA420+Y420+Z420</f>
        <v>0</v>
      </c>
      <c r="AC420">
        <v>0</v>
      </c>
      <c r="AD420">
        <v>0</v>
      </c>
      <c r="AE420">
        <f>IF(AC420*$H$13&gt;=AG420,1.0,(AG420/(AG420-AC420*$H$13)))</f>
        <v>0</v>
      </c>
      <c r="AF420">
        <f>(AE420-1)*100</f>
        <v>0</v>
      </c>
      <c r="AG420">
        <f>MAX(0,($B$13+$C$13*CG420)/(1+$D$13*CG420)*BZ420/(CB420+273)*$E$13)</f>
        <v>0</v>
      </c>
      <c r="AH420" t="s">
        <v>271</v>
      </c>
      <c r="AI420" t="s">
        <v>271</v>
      </c>
      <c r="AJ420">
        <v>0</v>
      </c>
      <c r="AK420">
        <v>0</v>
      </c>
      <c r="AL420">
        <f>AK420-AJ420</f>
        <v>0</v>
      </c>
      <c r="AM420">
        <f>AL420/AK420</f>
        <v>0</v>
      </c>
      <c r="AN420">
        <v>0</v>
      </c>
      <c r="AO420" t="s">
        <v>271</v>
      </c>
      <c r="AP420" t="s">
        <v>271</v>
      </c>
      <c r="AQ420">
        <v>0</v>
      </c>
      <c r="AR420">
        <v>0</v>
      </c>
      <c r="AS420">
        <f>1-AQ420/AR420</f>
        <v>0</v>
      </c>
      <c r="AT420">
        <v>0.5</v>
      </c>
      <c r="AU420">
        <f>BK420</f>
        <v>0</v>
      </c>
      <c r="AV420">
        <f>H420</f>
        <v>0</v>
      </c>
      <c r="AW420">
        <f>AS420*AT420*AU420</f>
        <v>0</v>
      </c>
      <c r="AX420">
        <f>BC420/AR420</f>
        <v>0</v>
      </c>
      <c r="AY420">
        <f>(AV420-AN420)/AU420</f>
        <v>0</v>
      </c>
      <c r="AZ420">
        <f>(AK420-AR420)/AR420</f>
        <v>0</v>
      </c>
      <c r="BA420" t="s">
        <v>271</v>
      </c>
      <c r="BB420">
        <v>0</v>
      </c>
      <c r="BC420">
        <f>AR420-BB420</f>
        <v>0</v>
      </c>
      <c r="BD420">
        <f>(AR420-AQ420)/(AR420-BB420)</f>
        <v>0</v>
      </c>
      <c r="BE420">
        <f>(AK420-AR420)/(AK420-BB420)</f>
        <v>0</v>
      </c>
      <c r="BF420">
        <f>(AR420-AQ420)/(AR420-AJ420)</f>
        <v>0</v>
      </c>
      <c r="BG420">
        <f>(AK420-AR420)/(AK420-AJ420)</f>
        <v>0</v>
      </c>
      <c r="BH420">
        <f>(BD420*BB420/AQ420)</f>
        <v>0</v>
      </c>
      <c r="BI420">
        <f>(1-BH420)</f>
        <v>0</v>
      </c>
      <c r="BJ420">
        <f>$B$11*CH420+$C$11*CI420+$F$11*CJ420*(1-CM420)</f>
        <v>0</v>
      </c>
      <c r="BK420">
        <f>BJ420*BL420</f>
        <v>0</v>
      </c>
      <c r="BL420">
        <f>($B$11*$D$9+$C$11*$D$9+$F$11*((CW420+CO420)/MAX(CW420+CO420+CX420, 0.1)*$I$9+CX420/MAX(CW420+CO420+CX420, 0.1)*$J$9))/($B$11+$C$11+$F$11)</f>
        <v>0</v>
      </c>
      <c r="BM420">
        <f>($B$11*$K$9+$C$11*$K$9+$F$11*((CW420+CO420)/MAX(CW420+CO420+CX420, 0.1)*$P$9+CX420/MAX(CW420+CO420+CX420, 0.1)*$Q$9))/($B$11+$C$11+$F$11)</f>
        <v>0</v>
      </c>
      <c r="BN420">
        <v>6</v>
      </c>
      <c r="BO420">
        <v>0.5</v>
      </c>
      <c r="BP420" t="s">
        <v>272</v>
      </c>
      <c r="BQ420">
        <v>2</v>
      </c>
      <c r="BR420">
        <v>1604419034.1</v>
      </c>
      <c r="BS420">
        <v>1289.5</v>
      </c>
      <c r="BT420">
        <v>1348.96</v>
      </c>
      <c r="BU420">
        <v>21.597</v>
      </c>
      <c r="BV420">
        <v>19.9894</v>
      </c>
      <c r="BW420">
        <v>1289.36</v>
      </c>
      <c r="BX420">
        <v>21.2708</v>
      </c>
      <c r="BY420">
        <v>499.948</v>
      </c>
      <c r="BZ420">
        <v>100.523</v>
      </c>
      <c r="CA420">
        <v>0.0995852</v>
      </c>
      <c r="CB420">
        <v>25.1596</v>
      </c>
      <c r="CC420">
        <v>24.9981</v>
      </c>
      <c r="CD420">
        <v>999.9</v>
      </c>
      <c r="CE420">
        <v>0</v>
      </c>
      <c r="CF420">
        <v>0</v>
      </c>
      <c r="CG420">
        <v>9994.38</v>
      </c>
      <c r="CH420">
        <v>0</v>
      </c>
      <c r="CI420">
        <v>1.06395</v>
      </c>
      <c r="CJ420">
        <v>1200.05</v>
      </c>
      <c r="CK420">
        <v>0.967003</v>
      </c>
      <c r="CL420">
        <v>0.0329973</v>
      </c>
      <c r="CM420">
        <v>0</v>
      </c>
      <c r="CN420">
        <v>2.2186</v>
      </c>
      <c r="CO420">
        <v>0</v>
      </c>
      <c r="CP420">
        <v>10845.5</v>
      </c>
      <c r="CQ420">
        <v>11401.9</v>
      </c>
      <c r="CR420">
        <v>38.062</v>
      </c>
      <c r="CS420">
        <v>41.187</v>
      </c>
      <c r="CT420">
        <v>39.5</v>
      </c>
      <c r="CU420">
        <v>39.875</v>
      </c>
      <c r="CV420">
        <v>38.312</v>
      </c>
      <c r="CW420">
        <v>1160.45</v>
      </c>
      <c r="CX420">
        <v>39.6</v>
      </c>
      <c r="CY420">
        <v>0</v>
      </c>
      <c r="CZ420">
        <v>1604419034.3</v>
      </c>
      <c r="DA420">
        <v>0</v>
      </c>
      <c r="DB420">
        <v>2.589112</v>
      </c>
      <c r="DC420">
        <v>-0.76282306739619</v>
      </c>
      <c r="DD420">
        <v>42.9538462392959</v>
      </c>
      <c r="DE420">
        <v>10839.884</v>
      </c>
      <c r="DF420">
        <v>15</v>
      </c>
      <c r="DG420">
        <v>1604417947.1</v>
      </c>
      <c r="DH420" t="s">
        <v>273</v>
      </c>
      <c r="DI420">
        <v>1604417940.1</v>
      </c>
      <c r="DJ420">
        <v>1604417947.1</v>
      </c>
      <c r="DK420">
        <v>1</v>
      </c>
      <c r="DL420">
        <v>-0.134</v>
      </c>
      <c r="DM420">
        <v>0.013</v>
      </c>
      <c r="DN420">
        <v>0.037</v>
      </c>
      <c r="DO420">
        <v>0.31</v>
      </c>
      <c r="DP420">
        <v>420</v>
      </c>
      <c r="DQ420">
        <v>20</v>
      </c>
      <c r="DR420">
        <v>0.08</v>
      </c>
      <c r="DS420">
        <v>0.06</v>
      </c>
      <c r="DT420">
        <v>0</v>
      </c>
      <c r="DU420">
        <v>0</v>
      </c>
      <c r="DV420" t="s">
        <v>274</v>
      </c>
      <c r="DW420">
        <v>100</v>
      </c>
      <c r="DX420">
        <v>100</v>
      </c>
      <c r="DY420">
        <v>0.14</v>
      </c>
      <c r="DZ420">
        <v>0.3262</v>
      </c>
      <c r="EA420">
        <v>-0.278027610152098</v>
      </c>
      <c r="EB420">
        <v>0.00106189765250334</v>
      </c>
      <c r="EC420">
        <v>-8.23004791133579e-07</v>
      </c>
      <c r="ED420">
        <v>1.95222372915411e-10</v>
      </c>
      <c r="EE420">
        <v>0.0605696754882689</v>
      </c>
      <c r="EF420">
        <v>0.0242991256848972</v>
      </c>
      <c r="EG420">
        <v>-0.00102667963148939</v>
      </c>
      <c r="EH420">
        <v>2.21636158600722e-05</v>
      </c>
      <c r="EI420">
        <v>2</v>
      </c>
      <c r="EJ420">
        <v>2037</v>
      </c>
      <c r="EK420">
        <v>1</v>
      </c>
      <c r="EL420">
        <v>24</v>
      </c>
      <c r="EM420">
        <v>18.2</v>
      </c>
      <c r="EN420">
        <v>18.1</v>
      </c>
      <c r="EO420">
        <v>2</v>
      </c>
      <c r="EP420">
        <v>511.366</v>
      </c>
      <c r="EQ420">
        <v>528.835</v>
      </c>
      <c r="ER420">
        <v>22.6636</v>
      </c>
      <c r="ES420">
        <v>25.4096</v>
      </c>
      <c r="ET420">
        <v>30.0004</v>
      </c>
      <c r="EU420">
        <v>25.2814</v>
      </c>
      <c r="EV420">
        <v>25.2498</v>
      </c>
      <c r="EW420">
        <v>54.2477</v>
      </c>
      <c r="EX420">
        <v>26.2972</v>
      </c>
      <c r="EY420">
        <v>100</v>
      </c>
      <c r="EZ420">
        <v>22.6635</v>
      </c>
      <c r="FA420">
        <v>1360.33</v>
      </c>
      <c r="FB420">
        <v>20</v>
      </c>
      <c r="FC420">
        <v>102.323</v>
      </c>
      <c r="FD420">
        <v>102.092</v>
      </c>
    </row>
    <row r="421" spans="1:160">
      <c r="A421">
        <v>405</v>
      </c>
      <c r="B421">
        <v>1604419036.1</v>
      </c>
      <c r="C421">
        <v>807</v>
      </c>
      <c r="D421" t="s">
        <v>1081</v>
      </c>
      <c r="E421" t="s">
        <v>1082</v>
      </c>
      <c r="F421">
        <v>1604419036.1</v>
      </c>
      <c r="G421">
        <f>BY421*AE421*(BU421-BV421)/(100*BN421*(1000-AE421*BU421))</f>
        <v>0</v>
      </c>
      <c r="H421">
        <f>BY421*AE421*(BT421-BS421*(1000-AE421*BV421)/(1000-AE421*BU421))/(100*BN421)</f>
        <v>0</v>
      </c>
      <c r="I421">
        <f>BS421 - IF(AE421&gt;1, H421*BN421*100.0/(AG421*CG421), 0)</f>
        <v>0</v>
      </c>
      <c r="J421">
        <f>((P421-G421/2)*I421-H421)/(P421+G421/2)</f>
        <v>0</v>
      </c>
      <c r="K421">
        <f>J421*(BZ421+CA421)/1000.0</f>
        <v>0</v>
      </c>
      <c r="L421">
        <f>(BS421 - IF(AE421&gt;1, H421*BN421*100.0/(AG421*CG421), 0))*(BZ421+CA421)/1000.0</f>
        <v>0</v>
      </c>
      <c r="M421">
        <f>2.0/((1/O421-1/N421)+SIGN(O421)*SQRT((1/O421-1/N421)*(1/O421-1/N421) + 4*BO421/((BO421+1)*(BO421+1))*(2*1/O421*1/N421-1/N421*1/N421)))</f>
        <v>0</v>
      </c>
      <c r="N421">
        <f>IF(LEFT(BP421,1)&lt;&gt;"0",IF(LEFT(BP421,1)="1",3.0,BQ421),$D$5+$E$5*(CG421*BZ421/($K$5*1000))+$F$5*(CG421*BZ421/($K$5*1000))*MAX(MIN(BN421,$J$5),$I$5)*MAX(MIN(BN421,$J$5),$I$5)+$G$5*MAX(MIN(BN421,$J$5),$I$5)*(CG421*BZ421/($K$5*1000))+$H$5*(CG421*BZ421/($K$5*1000))*(CG421*BZ421/($K$5*1000)))</f>
        <v>0</v>
      </c>
      <c r="O421">
        <f>G421*(1000-(1000*0.61365*exp(17.502*S421/(240.97+S421))/(BZ421+CA421)+BU421)/2)/(1000*0.61365*exp(17.502*S421/(240.97+S421))/(BZ421+CA421)-BU421)</f>
        <v>0</v>
      </c>
      <c r="P421">
        <f>1/((BO421+1)/(M421/1.6)+1/(N421/1.37)) + BO421/((BO421+1)/(M421/1.6) + BO421/(N421/1.37))</f>
        <v>0</v>
      </c>
      <c r="Q421">
        <f>(BK421*BM421)</f>
        <v>0</v>
      </c>
      <c r="R421">
        <f>(CB421+(Q421+2*0.95*5.67E-8*(((CB421+$B$7)+273)^4-(CB421+273)^4)-44100*G421)/(1.84*29.3*N421+8*0.95*5.67E-8*(CB421+273)^3))</f>
        <v>0</v>
      </c>
      <c r="S421">
        <f>($C$7*CC421+$D$7*CD421+$E$7*R421)</f>
        <v>0</v>
      </c>
      <c r="T421">
        <f>0.61365*exp(17.502*S421/(240.97+S421))</f>
        <v>0</v>
      </c>
      <c r="U421">
        <f>(V421/W421*100)</f>
        <v>0</v>
      </c>
      <c r="V421">
        <f>BU421*(BZ421+CA421)/1000</f>
        <v>0</v>
      </c>
      <c r="W421">
        <f>0.61365*exp(17.502*CB421/(240.97+CB421))</f>
        <v>0</v>
      </c>
      <c r="X421">
        <f>(T421-BU421*(BZ421+CA421)/1000)</f>
        <v>0</v>
      </c>
      <c r="Y421">
        <f>(-G421*44100)</f>
        <v>0</v>
      </c>
      <c r="Z421">
        <f>2*29.3*N421*0.92*(CB421-S421)</f>
        <v>0</v>
      </c>
      <c r="AA421">
        <f>2*0.95*5.67E-8*(((CB421+$B$7)+273)^4-(S421+273)^4)</f>
        <v>0</v>
      </c>
      <c r="AB421">
        <f>Q421+AA421+Y421+Z421</f>
        <v>0</v>
      </c>
      <c r="AC421">
        <v>0</v>
      </c>
      <c r="AD421">
        <v>0</v>
      </c>
      <c r="AE421">
        <f>IF(AC421*$H$13&gt;=AG421,1.0,(AG421/(AG421-AC421*$H$13)))</f>
        <v>0</v>
      </c>
      <c r="AF421">
        <f>(AE421-1)*100</f>
        <v>0</v>
      </c>
      <c r="AG421">
        <f>MAX(0,($B$13+$C$13*CG421)/(1+$D$13*CG421)*BZ421/(CB421+273)*$E$13)</f>
        <v>0</v>
      </c>
      <c r="AH421" t="s">
        <v>271</v>
      </c>
      <c r="AI421" t="s">
        <v>271</v>
      </c>
      <c r="AJ421">
        <v>0</v>
      </c>
      <c r="AK421">
        <v>0</v>
      </c>
      <c r="AL421">
        <f>AK421-AJ421</f>
        <v>0</v>
      </c>
      <c r="AM421">
        <f>AL421/AK421</f>
        <v>0</v>
      </c>
      <c r="AN421">
        <v>0</v>
      </c>
      <c r="AO421" t="s">
        <v>271</v>
      </c>
      <c r="AP421" t="s">
        <v>271</v>
      </c>
      <c r="AQ421">
        <v>0</v>
      </c>
      <c r="AR421">
        <v>0</v>
      </c>
      <c r="AS421">
        <f>1-AQ421/AR421</f>
        <v>0</v>
      </c>
      <c r="AT421">
        <v>0.5</v>
      </c>
      <c r="AU421">
        <f>BK421</f>
        <v>0</v>
      </c>
      <c r="AV421">
        <f>H421</f>
        <v>0</v>
      </c>
      <c r="AW421">
        <f>AS421*AT421*AU421</f>
        <v>0</v>
      </c>
      <c r="AX421">
        <f>BC421/AR421</f>
        <v>0</v>
      </c>
      <c r="AY421">
        <f>(AV421-AN421)/AU421</f>
        <v>0</v>
      </c>
      <c r="AZ421">
        <f>(AK421-AR421)/AR421</f>
        <v>0</v>
      </c>
      <c r="BA421" t="s">
        <v>271</v>
      </c>
      <c r="BB421">
        <v>0</v>
      </c>
      <c r="BC421">
        <f>AR421-BB421</f>
        <v>0</v>
      </c>
      <c r="BD421">
        <f>(AR421-AQ421)/(AR421-BB421)</f>
        <v>0</v>
      </c>
      <c r="BE421">
        <f>(AK421-AR421)/(AK421-BB421)</f>
        <v>0</v>
      </c>
      <c r="BF421">
        <f>(AR421-AQ421)/(AR421-AJ421)</f>
        <v>0</v>
      </c>
      <c r="BG421">
        <f>(AK421-AR421)/(AK421-AJ421)</f>
        <v>0</v>
      </c>
      <c r="BH421">
        <f>(BD421*BB421/AQ421)</f>
        <v>0</v>
      </c>
      <c r="BI421">
        <f>(1-BH421)</f>
        <v>0</v>
      </c>
      <c r="BJ421">
        <f>$B$11*CH421+$C$11*CI421+$F$11*CJ421*(1-CM421)</f>
        <v>0</v>
      </c>
      <c r="BK421">
        <f>BJ421*BL421</f>
        <v>0</v>
      </c>
      <c r="BL421">
        <f>($B$11*$D$9+$C$11*$D$9+$F$11*((CW421+CO421)/MAX(CW421+CO421+CX421, 0.1)*$I$9+CX421/MAX(CW421+CO421+CX421, 0.1)*$J$9))/($B$11+$C$11+$F$11)</f>
        <v>0</v>
      </c>
      <c r="BM421">
        <f>($B$11*$K$9+$C$11*$K$9+$F$11*((CW421+CO421)/MAX(CW421+CO421+CX421, 0.1)*$P$9+CX421/MAX(CW421+CO421+CX421, 0.1)*$Q$9))/($B$11+$C$11+$F$11)</f>
        <v>0</v>
      </c>
      <c r="BN421">
        <v>6</v>
      </c>
      <c r="BO421">
        <v>0.5</v>
      </c>
      <c r="BP421" t="s">
        <v>272</v>
      </c>
      <c r="BQ421">
        <v>2</v>
      </c>
      <c r="BR421">
        <v>1604419036.1</v>
      </c>
      <c r="BS421">
        <v>1292.68</v>
      </c>
      <c r="BT421">
        <v>1352.27</v>
      </c>
      <c r="BU421">
        <v>21.5959</v>
      </c>
      <c r="BV421">
        <v>19.9875</v>
      </c>
      <c r="BW421">
        <v>1292.53</v>
      </c>
      <c r="BX421">
        <v>21.2697</v>
      </c>
      <c r="BY421">
        <v>500.035</v>
      </c>
      <c r="BZ421">
        <v>100.523</v>
      </c>
      <c r="CA421">
        <v>0.0999192</v>
      </c>
      <c r="CB421">
        <v>25.158</v>
      </c>
      <c r="CC421">
        <v>25.0029</v>
      </c>
      <c r="CD421">
        <v>999.9</v>
      </c>
      <c r="CE421">
        <v>0</v>
      </c>
      <c r="CF421">
        <v>0</v>
      </c>
      <c r="CG421">
        <v>10026.9</v>
      </c>
      <c r="CH421">
        <v>0</v>
      </c>
      <c r="CI421">
        <v>1.06395</v>
      </c>
      <c r="CJ421">
        <v>1200.05</v>
      </c>
      <c r="CK421">
        <v>0.967003</v>
      </c>
      <c r="CL421">
        <v>0.0329973</v>
      </c>
      <c r="CM421">
        <v>0</v>
      </c>
      <c r="CN421">
        <v>2.2814</v>
      </c>
      <c r="CO421">
        <v>0</v>
      </c>
      <c r="CP421">
        <v>10846.6</v>
      </c>
      <c r="CQ421">
        <v>11401.9</v>
      </c>
      <c r="CR421">
        <v>38.062</v>
      </c>
      <c r="CS421">
        <v>41.187</v>
      </c>
      <c r="CT421">
        <v>39.5</v>
      </c>
      <c r="CU421">
        <v>39.875</v>
      </c>
      <c r="CV421">
        <v>38.375</v>
      </c>
      <c r="CW421">
        <v>1160.45</v>
      </c>
      <c r="CX421">
        <v>39.6</v>
      </c>
      <c r="CY421">
        <v>0</v>
      </c>
      <c r="CZ421">
        <v>1604419036.1</v>
      </c>
      <c r="DA421">
        <v>0</v>
      </c>
      <c r="DB421">
        <v>2.52996153846154</v>
      </c>
      <c r="DC421">
        <v>-1.21029059344928</v>
      </c>
      <c r="DD421">
        <v>39.4769230478326</v>
      </c>
      <c r="DE421">
        <v>10840.6730769231</v>
      </c>
      <c r="DF421">
        <v>15</v>
      </c>
      <c r="DG421">
        <v>1604417947.1</v>
      </c>
      <c r="DH421" t="s">
        <v>273</v>
      </c>
      <c r="DI421">
        <v>1604417940.1</v>
      </c>
      <c r="DJ421">
        <v>1604417947.1</v>
      </c>
      <c r="DK421">
        <v>1</v>
      </c>
      <c r="DL421">
        <v>-0.134</v>
      </c>
      <c r="DM421">
        <v>0.013</v>
      </c>
      <c r="DN421">
        <v>0.037</v>
      </c>
      <c r="DO421">
        <v>0.31</v>
      </c>
      <c r="DP421">
        <v>420</v>
      </c>
      <c r="DQ421">
        <v>20</v>
      </c>
      <c r="DR421">
        <v>0.08</v>
      </c>
      <c r="DS421">
        <v>0.06</v>
      </c>
      <c r="DT421">
        <v>0</v>
      </c>
      <c r="DU421">
        <v>0</v>
      </c>
      <c r="DV421" t="s">
        <v>274</v>
      </c>
      <c r="DW421">
        <v>100</v>
      </c>
      <c r="DX421">
        <v>100</v>
      </c>
      <c r="DY421">
        <v>0.15</v>
      </c>
      <c r="DZ421">
        <v>0.3262</v>
      </c>
      <c r="EA421">
        <v>-0.278027610152098</v>
      </c>
      <c r="EB421">
        <v>0.00106189765250334</v>
      </c>
      <c r="EC421">
        <v>-8.23004791133579e-07</v>
      </c>
      <c r="ED421">
        <v>1.95222372915411e-10</v>
      </c>
      <c r="EE421">
        <v>0.0605696754882689</v>
      </c>
      <c r="EF421">
        <v>0.0242991256848972</v>
      </c>
      <c r="EG421">
        <v>-0.00102667963148939</v>
      </c>
      <c r="EH421">
        <v>2.21636158600722e-05</v>
      </c>
      <c r="EI421">
        <v>2</v>
      </c>
      <c r="EJ421">
        <v>2037</v>
      </c>
      <c r="EK421">
        <v>1</v>
      </c>
      <c r="EL421">
        <v>24</v>
      </c>
      <c r="EM421">
        <v>18.3</v>
      </c>
      <c r="EN421">
        <v>18.1</v>
      </c>
      <c r="EO421">
        <v>2</v>
      </c>
      <c r="EP421">
        <v>511.46</v>
      </c>
      <c r="EQ421">
        <v>528.783</v>
      </c>
      <c r="ER421">
        <v>22.6624</v>
      </c>
      <c r="ES421">
        <v>25.4107</v>
      </c>
      <c r="ET421">
        <v>30.0003</v>
      </c>
      <c r="EU421">
        <v>25.2825</v>
      </c>
      <c r="EV421">
        <v>25.2503</v>
      </c>
      <c r="EW421">
        <v>54.323</v>
      </c>
      <c r="EX421">
        <v>26.2972</v>
      </c>
      <c r="EY421">
        <v>100</v>
      </c>
      <c r="EZ421">
        <v>22.6635</v>
      </c>
      <c r="FA421">
        <v>1360.33</v>
      </c>
      <c r="FB421">
        <v>20</v>
      </c>
      <c r="FC421">
        <v>102.323</v>
      </c>
      <c r="FD421">
        <v>102.092</v>
      </c>
    </row>
    <row r="422" spans="1:160">
      <c r="A422">
        <v>406</v>
      </c>
      <c r="B422">
        <v>1604419038.1</v>
      </c>
      <c r="C422">
        <v>809</v>
      </c>
      <c r="D422" t="s">
        <v>1083</v>
      </c>
      <c r="E422" t="s">
        <v>1084</v>
      </c>
      <c r="F422">
        <v>1604419038.1</v>
      </c>
      <c r="G422">
        <f>BY422*AE422*(BU422-BV422)/(100*BN422*(1000-AE422*BU422))</f>
        <v>0</v>
      </c>
      <c r="H422">
        <f>BY422*AE422*(BT422-BS422*(1000-AE422*BV422)/(1000-AE422*BU422))/(100*BN422)</f>
        <v>0</v>
      </c>
      <c r="I422">
        <f>BS422 - IF(AE422&gt;1, H422*BN422*100.0/(AG422*CG422), 0)</f>
        <v>0</v>
      </c>
      <c r="J422">
        <f>((P422-G422/2)*I422-H422)/(P422+G422/2)</f>
        <v>0</v>
      </c>
      <c r="K422">
        <f>J422*(BZ422+CA422)/1000.0</f>
        <v>0</v>
      </c>
      <c r="L422">
        <f>(BS422 - IF(AE422&gt;1, H422*BN422*100.0/(AG422*CG422), 0))*(BZ422+CA422)/1000.0</f>
        <v>0</v>
      </c>
      <c r="M422">
        <f>2.0/((1/O422-1/N422)+SIGN(O422)*SQRT((1/O422-1/N422)*(1/O422-1/N422) + 4*BO422/((BO422+1)*(BO422+1))*(2*1/O422*1/N422-1/N422*1/N422)))</f>
        <v>0</v>
      </c>
      <c r="N422">
        <f>IF(LEFT(BP422,1)&lt;&gt;"0",IF(LEFT(BP422,1)="1",3.0,BQ422),$D$5+$E$5*(CG422*BZ422/($K$5*1000))+$F$5*(CG422*BZ422/($K$5*1000))*MAX(MIN(BN422,$J$5),$I$5)*MAX(MIN(BN422,$J$5),$I$5)+$G$5*MAX(MIN(BN422,$J$5),$I$5)*(CG422*BZ422/($K$5*1000))+$H$5*(CG422*BZ422/($K$5*1000))*(CG422*BZ422/($K$5*1000)))</f>
        <v>0</v>
      </c>
      <c r="O422">
        <f>G422*(1000-(1000*0.61365*exp(17.502*S422/(240.97+S422))/(BZ422+CA422)+BU422)/2)/(1000*0.61365*exp(17.502*S422/(240.97+S422))/(BZ422+CA422)-BU422)</f>
        <v>0</v>
      </c>
      <c r="P422">
        <f>1/((BO422+1)/(M422/1.6)+1/(N422/1.37)) + BO422/((BO422+1)/(M422/1.6) + BO422/(N422/1.37))</f>
        <v>0</v>
      </c>
      <c r="Q422">
        <f>(BK422*BM422)</f>
        <v>0</v>
      </c>
      <c r="R422">
        <f>(CB422+(Q422+2*0.95*5.67E-8*(((CB422+$B$7)+273)^4-(CB422+273)^4)-44100*G422)/(1.84*29.3*N422+8*0.95*5.67E-8*(CB422+273)^3))</f>
        <v>0</v>
      </c>
      <c r="S422">
        <f>($C$7*CC422+$D$7*CD422+$E$7*R422)</f>
        <v>0</v>
      </c>
      <c r="T422">
        <f>0.61365*exp(17.502*S422/(240.97+S422))</f>
        <v>0</v>
      </c>
      <c r="U422">
        <f>(V422/W422*100)</f>
        <v>0</v>
      </c>
      <c r="V422">
        <f>BU422*(BZ422+CA422)/1000</f>
        <v>0</v>
      </c>
      <c r="W422">
        <f>0.61365*exp(17.502*CB422/(240.97+CB422))</f>
        <v>0</v>
      </c>
      <c r="X422">
        <f>(T422-BU422*(BZ422+CA422)/1000)</f>
        <v>0</v>
      </c>
      <c r="Y422">
        <f>(-G422*44100)</f>
        <v>0</v>
      </c>
      <c r="Z422">
        <f>2*29.3*N422*0.92*(CB422-S422)</f>
        <v>0</v>
      </c>
      <c r="AA422">
        <f>2*0.95*5.67E-8*(((CB422+$B$7)+273)^4-(S422+273)^4)</f>
        <v>0</v>
      </c>
      <c r="AB422">
        <f>Q422+AA422+Y422+Z422</f>
        <v>0</v>
      </c>
      <c r="AC422">
        <v>0</v>
      </c>
      <c r="AD422">
        <v>0</v>
      </c>
      <c r="AE422">
        <f>IF(AC422*$H$13&gt;=AG422,1.0,(AG422/(AG422-AC422*$H$13)))</f>
        <v>0</v>
      </c>
      <c r="AF422">
        <f>(AE422-1)*100</f>
        <v>0</v>
      </c>
      <c r="AG422">
        <f>MAX(0,($B$13+$C$13*CG422)/(1+$D$13*CG422)*BZ422/(CB422+273)*$E$13)</f>
        <v>0</v>
      </c>
      <c r="AH422" t="s">
        <v>271</v>
      </c>
      <c r="AI422" t="s">
        <v>271</v>
      </c>
      <c r="AJ422">
        <v>0</v>
      </c>
      <c r="AK422">
        <v>0</v>
      </c>
      <c r="AL422">
        <f>AK422-AJ422</f>
        <v>0</v>
      </c>
      <c r="AM422">
        <f>AL422/AK422</f>
        <v>0</v>
      </c>
      <c r="AN422">
        <v>0</v>
      </c>
      <c r="AO422" t="s">
        <v>271</v>
      </c>
      <c r="AP422" t="s">
        <v>271</v>
      </c>
      <c r="AQ422">
        <v>0</v>
      </c>
      <c r="AR422">
        <v>0</v>
      </c>
      <c r="AS422">
        <f>1-AQ422/AR422</f>
        <v>0</v>
      </c>
      <c r="AT422">
        <v>0.5</v>
      </c>
      <c r="AU422">
        <f>BK422</f>
        <v>0</v>
      </c>
      <c r="AV422">
        <f>H422</f>
        <v>0</v>
      </c>
      <c r="AW422">
        <f>AS422*AT422*AU422</f>
        <v>0</v>
      </c>
      <c r="AX422">
        <f>BC422/AR422</f>
        <v>0</v>
      </c>
      <c r="AY422">
        <f>(AV422-AN422)/AU422</f>
        <v>0</v>
      </c>
      <c r="AZ422">
        <f>(AK422-AR422)/AR422</f>
        <v>0</v>
      </c>
      <c r="BA422" t="s">
        <v>271</v>
      </c>
      <c r="BB422">
        <v>0</v>
      </c>
      <c r="BC422">
        <f>AR422-BB422</f>
        <v>0</v>
      </c>
      <c r="BD422">
        <f>(AR422-AQ422)/(AR422-BB422)</f>
        <v>0</v>
      </c>
      <c r="BE422">
        <f>(AK422-AR422)/(AK422-BB422)</f>
        <v>0</v>
      </c>
      <c r="BF422">
        <f>(AR422-AQ422)/(AR422-AJ422)</f>
        <v>0</v>
      </c>
      <c r="BG422">
        <f>(AK422-AR422)/(AK422-AJ422)</f>
        <v>0</v>
      </c>
      <c r="BH422">
        <f>(BD422*BB422/AQ422)</f>
        <v>0</v>
      </c>
      <c r="BI422">
        <f>(1-BH422)</f>
        <v>0</v>
      </c>
      <c r="BJ422">
        <f>$B$11*CH422+$C$11*CI422+$F$11*CJ422*(1-CM422)</f>
        <v>0</v>
      </c>
      <c r="BK422">
        <f>BJ422*BL422</f>
        <v>0</v>
      </c>
      <c r="BL422">
        <f>($B$11*$D$9+$C$11*$D$9+$F$11*((CW422+CO422)/MAX(CW422+CO422+CX422, 0.1)*$I$9+CX422/MAX(CW422+CO422+CX422, 0.1)*$J$9))/($B$11+$C$11+$F$11)</f>
        <v>0</v>
      </c>
      <c r="BM422">
        <f>($B$11*$K$9+$C$11*$K$9+$F$11*((CW422+CO422)/MAX(CW422+CO422+CX422, 0.1)*$P$9+CX422/MAX(CW422+CO422+CX422, 0.1)*$Q$9))/($B$11+$C$11+$F$11)</f>
        <v>0</v>
      </c>
      <c r="BN422">
        <v>6</v>
      </c>
      <c r="BO422">
        <v>0.5</v>
      </c>
      <c r="BP422" t="s">
        <v>272</v>
      </c>
      <c r="BQ422">
        <v>2</v>
      </c>
      <c r="BR422">
        <v>1604419038.1</v>
      </c>
      <c r="BS422">
        <v>1295.93</v>
      </c>
      <c r="BT422">
        <v>1356.02</v>
      </c>
      <c r="BU422">
        <v>21.5957</v>
      </c>
      <c r="BV422">
        <v>19.9862</v>
      </c>
      <c r="BW422">
        <v>1295.79</v>
      </c>
      <c r="BX422">
        <v>21.2695</v>
      </c>
      <c r="BY422">
        <v>500.043</v>
      </c>
      <c r="BZ422">
        <v>100.522</v>
      </c>
      <c r="CA422">
        <v>0.10002</v>
      </c>
      <c r="CB422">
        <v>25.1565</v>
      </c>
      <c r="CC422">
        <v>25.002</v>
      </c>
      <c r="CD422">
        <v>999.9</v>
      </c>
      <c r="CE422">
        <v>0</v>
      </c>
      <c r="CF422">
        <v>0</v>
      </c>
      <c r="CG422">
        <v>10012.5</v>
      </c>
      <c r="CH422">
        <v>0</v>
      </c>
      <c r="CI422">
        <v>1.06395</v>
      </c>
      <c r="CJ422">
        <v>1200.04</v>
      </c>
      <c r="CK422">
        <v>0.967003</v>
      </c>
      <c r="CL422">
        <v>0.0329973</v>
      </c>
      <c r="CM422">
        <v>0</v>
      </c>
      <c r="CN422">
        <v>2.6256</v>
      </c>
      <c r="CO422">
        <v>0</v>
      </c>
      <c r="CP422">
        <v>10848.1</v>
      </c>
      <c r="CQ422">
        <v>11401.8</v>
      </c>
      <c r="CR422">
        <v>38.062</v>
      </c>
      <c r="CS422">
        <v>41.187</v>
      </c>
      <c r="CT422">
        <v>39.5</v>
      </c>
      <c r="CU422">
        <v>39.875</v>
      </c>
      <c r="CV422">
        <v>38.312</v>
      </c>
      <c r="CW422">
        <v>1160.44</v>
      </c>
      <c r="CX422">
        <v>39.6</v>
      </c>
      <c r="CY422">
        <v>0</v>
      </c>
      <c r="CZ422">
        <v>1604419037.9</v>
      </c>
      <c r="DA422">
        <v>0</v>
      </c>
      <c r="DB422">
        <v>2.512592</v>
      </c>
      <c r="DC422">
        <v>-0.301130763892227</v>
      </c>
      <c r="DD422">
        <v>41.053846116421</v>
      </c>
      <c r="DE422">
        <v>10842.232</v>
      </c>
      <c r="DF422">
        <v>15</v>
      </c>
      <c r="DG422">
        <v>1604417947.1</v>
      </c>
      <c r="DH422" t="s">
        <v>273</v>
      </c>
      <c r="DI422">
        <v>1604417940.1</v>
      </c>
      <c r="DJ422">
        <v>1604417947.1</v>
      </c>
      <c r="DK422">
        <v>1</v>
      </c>
      <c r="DL422">
        <v>-0.134</v>
      </c>
      <c r="DM422">
        <v>0.013</v>
      </c>
      <c r="DN422">
        <v>0.037</v>
      </c>
      <c r="DO422">
        <v>0.31</v>
      </c>
      <c r="DP422">
        <v>420</v>
      </c>
      <c r="DQ422">
        <v>20</v>
      </c>
      <c r="DR422">
        <v>0.08</v>
      </c>
      <c r="DS422">
        <v>0.06</v>
      </c>
      <c r="DT422">
        <v>0</v>
      </c>
      <c r="DU422">
        <v>0</v>
      </c>
      <c r="DV422" t="s">
        <v>274</v>
      </c>
      <c r="DW422">
        <v>100</v>
      </c>
      <c r="DX422">
        <v>100</v>
      </c>
      <c r="DY422">
        <v>0.14</v>
      </c>
      <c r="DZ422">
        <v>0.3262</v>
      </c>
      <c r="EA422">
        <v>-0.278027610152098</v>
      </c>
      <c r="EB422">
        <v>0.00106189765250334</v>
      </c>
      <c r="EC422">
        <v>-8.23004791133579e-07</v>
      </c>
      <c r="ED422">
        <v>1.95222372915411e-10</v>
      </c>
      <c r="EE422">
        <v>0.0605696754882689</v>
      </c>
      <c r="EF422">
        <v>0.0242991256848972</v>
      </c>
      <c r="EG422">
        <v>-0.00102667963148939</v>
      </c>
      <c r="EH422">
        <v>2.21636158600722e-05</v>
      </c>
      <c r="EI422">
        <v>2</v>
      </c>
      <c r="EJ422">
        <v>2037</v>
      </c>
      <c r="EK422">
        <v>1</v>
      </c>
      <c r="EL422">
        <v>24</v>
      </c>
      <c r="EM422">
        <v>18.3</v>
      </c>
      <c r="EN422">
        <v>18.2</v>
      </c>
      <c r="EO422">
        <v>2</v>
      </c>
      <c r="EP422">
        <v>511.407</v>
      </c>
      <c r="EQ422">
        <v>528.86</v>
      </c>
      <c r="ER422">
        <v>22.6614</v>
      </c>
      <c r="ES422">
        <v>25.4118</v>
      </c>
      <c r="ET422">
        <v>30.0002</v>
      </c>
      <c r="EU422">
        <v>25.2828</v>
      </c>
      <c r="EV422">
        <v>25.2504</v>
      </c>
      <c r="EW422">
        <v>54.4423</v>
      </c>
      <c r="EX422">
        <v>26.2972</v>
      </c>
      <c r="EY422">
        <v>100</v>
      </c>
      <c r="EZ422">
        <v>22.6625</v>
      </c>
      <c r="FA422">
        <v>1365.39</v>
      </c>
      <c r="FB422">
        <v>20</v>
      </c>
      <c r="FC422">
        <v>102.323</v>
      </c>
      <c r="FD422">
        <v>102.093</v>
      </c>
    </row>
    <row r="423" spans="1:160">
      <c r="A423">
        <v>407</v>
      </c>
      <c r="B423">
        <v>1604419040.1</v>
      </c>
      <c r="C423">
        <v>811</v>
      </c>
      <c r="D423" t="s">
        <v>1085</v>
      </c>
      <c r="E423" t="s">
        <v>1086</v>
      </c>
      <c r="F423">
        <v>1604419040.1</v>
      </c>
      <c r="G423">
        <f>BY423*AE423*(BU423-BV423)/(100*BN423*(1000-AE423*BU423))</f>
        <v>0</v>
      </c>
      <c r="H423">
        <f>BY423*AE423*(BT423-BS423*(1000-AE423*BV423)/(1000-AE423*BU423))/(100*BN423)</f>
        <v>0</v>
      </c>
      <c r="I423">
        <f>BS423 - IF(AE423&gt;1, H423*BN423*100.0/(AG423*CG423), 0)</f>
        <v>0</v>
      </c>
      <c r="J423">
        <f>((P423-G423/2)*I423-H423)/(P423+G423/2)</f>
        <v>0</v>
      </c>
      <c r="K423">
        <f>J423*(BZ423+CA423)/1000.0</f>
        <v>0</v>
      </c>
      <c r="L423">
        <f>(BS423 - IF(AE423&gt;1, H423*BN423*100.0/(AG423*CG423), 0))*(BZ423+CA423)/1000.0</f>
        <v>0</v>
      </c>
      <c r="M423">
        <f>2.0/((1/O423-1/N423)+SIGN(O423)*SQRT((1/O423-1/N423)*(1/O423-1/N423) + 4*BO423/((BO423+1)*(BO423+1))*(2*1/O423*1/N423-1/N423*1/N423)))</f>
        <v>0</v>
      </c>
      <c r="N423">
        <f>IF(LEFT(BP423,1)&lt;&gt;"0",IF(LEFT(BP423,1)="1",3.0,BQ423),$D$5+$E$5*(CG423*BZ423/($K$5*1000))+$F$5*(CG423*BZ423/($K$5*1000))*MAX(MIN(BN423,$J$5),$I$5)*MAX(MIN(BN423,$J$5),$I$5)+$G$5*MAX(MIN(BN423,$J$5),$I$5)*(CG423*BZ423/($K$5*1000))+$H$5*(CG423*BZ423/($K$5*1000))*(CG423*BZ423/($K$5*1000)))</f>
        <v>0</v>
      </c>
      <c r="O423">
        <f>G423*(1000-(1000*0.61365*exp(17.502*S423/(240.97+S423))/(BZ423+CA423)+BU423)/2)/(1000*0.61365*exp(17.502*S423/(240.97+S423))/(BZ423+CA423)-BU423)</f>
        <v>0</v>
      </c>
      <c r="P423">
        <f>1/((BO423+1)/(M423/1.6)+1/(N423/1.37)) + BO423/((BO423+1)/(M423/1.6) + BO423/(N423/1.37))</f>
        <v>0</v>
      </c>
      <c r="Q423">
        <f>(BK423*BM423)</f>
        <v>0</v>
      </c>
      <c r="R423">
        <f>(CB423+(Q423+2*0.95*5.67E-8*(((CB423+$B$7)+273)^4-(CB423+273)^4)-44100*G423)/(1.84*29.3*N423+8*0.95*5.67E-8*(CB423+273)^3))</f>
        <v>0</v>
      </c>
      <c r="S423">
        <f>($C$7*CC423+$D$7*CD423+$E$7*R423)</f>
        <v>0</v>
      </c>
      <c r="T423">
        <f>0.61365*exp(17.502*S423/(240.97+S423))</f>
        <v>0</v>
      </c>
      <c r="U423">
        <f>(V423/W423*100)</f>
        <v>0</v>
      </c>
      <c r="V423">
        <f>BU423*(BZ423+CA423)/1000</f>
        <v>0</v>
      </c>
      <c r="W423">
        <f>0.61365*exp(17.502*CB423/(240.97+CB423))</f>
        <v>0</v>
      </c>
      <c r="X423">
        <f>(T423-BU423*(BZ423+CA423)/1000)</f>
        <v>0</v>
      </c>
      <c r="Y423">
        <f>(-G423*44100)</f>
        <v>0</v>
      </c>
      <c r="Z423">
        <f>2*29.3*N423*0.92*(CB423-S423)</f>
        <v>0</v>
      </c>
      <c r="AA423">
        <f>2*0.95*5.67E-8*(((CB423+$B$7)+273)^4-(S423+273)^4)</f>
        <v>0</v>
      </c>
      <c r="AB423">
        <f>Q423+AA423+Y423+Z423</f>
        <v>0</v>
      </c>
      <c r="AC423">
        <v>0</v>
      </c>
      <c r="AD423">
        <v>0</v>
      </c>
      <c r="AE423">
        <f>IF(AC423*$H$13&gt;=AG423,1.0,(AG423/(AG423-AC423*$H$13)))</f>
        <v>0</v>
      </c>
      <c r="AF423">
        <f>(AE423-1)*100</f>
        <v>0</v>
      </c>
      <c r="AG423">
        <f>MAX(0,($B$13+$C$13*CG423)/(1+$D$13*CG423)*BZ423/(CB423+273)*$E$13)</f>
        <v>0</v>
      </c>
      <c r="AH423" t="s">
        <v>271</v>
      </c>
      <c r="AI423" t="s">
        <v>271</v>
      </c>
      <c r="AJ423">
        <v>0</v>
      </c>
      <c r="AK423">
        <v>0</v>
      </c>
      <c r="AL423">
        <f>AK423-AJ423</f>
        <v>0</v>
      </c>
      <c r="AM423">
        <f>AL423/AK423</f>
        <v>0</v>
      </c>
      <c r="AN423">
        <v>0</v>
      </c>
      <c r="AO423" t="s">
        <v>271</v>
      </c>
      <c r="AP423" t="s">
        <v>271</v>
      </c>
      <c r="AQ423">
        <v>0</v>
      </c>
      <c r="AR423">
        <v>0</v>
      </c>
      <c r="AS423">
        <f>1-AQ423/AR423</f>
        <v>0</v>
      </c>
      <c r="AT423">
        <v>0.5</v>
      </c>
      <c r="AU423">
        <f>BK423</f>
        <v>0</v>
      </c>
      <c r="AV423">
        <f>H423</f>
        <v>0</v>
      </c>
      <c r="AW423">
        <f>AS423*AT423*AU423</f>
        <v>0</v>
      </c>
      <c r="AX423">
        <f>BC423/AR423</f>
        <v>0</v>
      </c>
      <c r="AY423">
        <f>(AV423-AN423)/AU423</f>
        <v>0</v>
      </c>
      <c r="AZ423">
        <f>(AK423-AR423)/AR423</f>
        <v>0</v>
      </c>
      <c r="BA423" t="s">
        <v>271</v>
      </c>
      <c r="BB423">
        <v>0</v>
      </c>
      <c r="BC423">
        <f>AR423-BB423</f>
        <v>0</v>
      </c>
      <c r="BD423">
        <f>(AR423-AQ423)/(AR423-BB423)</f>
        <v>0</v>
      </c>
      <c r="BE423">
        <f>(AK423-AR423)/(AK423-BB423)</f>
        <v>0</v>
      </c>
      <c r="BF423">
        <f>(AR423-AQ423)/(AR423-AJ423)</f>
        <v>0</v>
      </c>
      <c r="BG423">
        <f>(AK423-AR423)/(AK423-AJ423)</f>
        <v>0</v>
      </c>
      <c r="BH423">
        <f>(BD423*BB423/AQ423)</f>
        <v>0</v>
      </c>
      <c r="BI423">
        <f>(1-BH423)</f>
        <v>0</v>
      </c>
      <c r="BJ423">
        <f>$B$11*CH423+$C$11*CI423+$F$11*CJ423*(1-CM423)</f>
        <v>0</v>
      </c>
      <c r="BK423">
        <f>BJ423*BL423</f>
        <v>0</v>
      </c>
      <c r="BL423">
        <f>($B$11*$D$9+$C$11*$D$9+$F$11*((CW423+CO423)/MAX(CW423+CO423+CX423, 0.1)*$I$9+CX423/MAX(CW423+CO423+CX423, 0.1)*$J$9))/($B$11+$C$11+$F$11)</f>
        <v>0</v>
      </c>
      <c r="BM423">
        <f>($B$11*$K$9+$C$11*$K$9+$F$11*((CW423+CO423)/MAX(CW423+CO423+CX423, 0.1)*$P$9+CX423/MAX(CW423+CO423+CX423, 0.1)*$Q$9))/($B$11+$C$11+$F$11)</f>
        <v>0</v>
      </c>
      <c r="BN423">
        <v>6</v>
      </c>
      <c r="BO423">
        <v>0.5</v>
      </c>
      <c r="BP423" t="s">
        <v>272</v>
      </c>
      <c r="BQ423">
        <v>2</v>
      </c>
      <c r="BR423">
        <v>1604419040.1</v>
      </c>
      <c r="BS423">
        <v>1299.33</v>
      </c>
      <c r="BT423">
        <v>1359.25</v>
      </c>
      <c r="BU423">
        <v>21.5942</v>
      </c>
      <c r="BV423">
        <v>19.9856</v>
      </c>
      <c r="BW423">
        <v>1299.19</v>
      </c>
      <c r="BX423">
        <v>21.268</v>
      </c>
      <c r="BY423">
        <v>499.933</v>
      </c>
      <c r="BZ423">
        <v>100.52</v>
      </c>
      <c r="CA423">
        <v>0.0997104</v>
      </c>
      <c r="CB423">
        <v>25.1574</v>
      </c>
      <c r="CC423">
        <v>24.9976</v>
      </c>
      <c r="CD423">
        <v>999.9</v>
      </c>
      <c r="CE423">
        <v>0</v>
      </c>
      <c r="CF423">
        <v>0</v>
      </c>
      <c r="CG423">
        <v>10001.9</v>
      </c>
      <c r="CH423">
        <v>0</v>
      </c>
      <c r="CI423">
        <v>1.06395</v>
      </c>
      <c r="CJ423">
        <v>1199.74</v>
      </c>
      <c r="CK423">
        <v>0.966994</v>
      </c>
      <c r="CL423">
        <v>0.0330056</v>
      </c>
      <c r="CM423">
        <v>0</v>
      </c>
      <c r="CN423">
        <v>2.759</v>
      </c>
      <c r="CO423">
        <v>0</v>
      </c>
      <c r="CP423">
        <v>10845.6</v>
      </c>
      <c r="CQ423">
        <v>11398.9</v>
      </c>
      <c r="CR423">
        <v>38.062</v>
      </c>
      <c r="CS423">
        <v>41.187</v>
      </c>
      <c r="CT423">
        <v>39.562</v>
      </c>
      <c r="CU423">
        <v>39.875</v>
      </c>
      <c r="CV423">
        <v>38.375</v>
      </c>
      <c r="CW423">
        <v>1160.14</v>
      </c>
      <c r="CX423">
        <v>39.6</v>
      </c>
      <c r="CY423">
        <v>0</v>
      </c>
      <c r="CZ423">
        <v>1604419040.3</v>
      </c>
      <c r="DA423">
        <v>0</v>
      </c>
      <c r="DB423">
        <v>2.566164</v>
      </c>
      <c r="DC423">
        <v>0.834323074906064</v>
      </c>
      <c r="DD423">
        <v>35.3538462282805</v>
      </c>
      <c r="DE423">
        <v>10843.696</v>
      </c>
      <c r="DF423">
        <v>15</v>
      </c>
      <c r="DG423">
        <v>1604417947.1</v>
      </c>
      <c r="DH423" t="s">
        <v>273</v>
      </c>
      <c r="DI423">
        <v>1604417940.1</v>
      </c>
      <c r="DJ423">
        <v>1604417947.1</v>
      </c>
      <c r="DK423">
        <v>1</v>
      </c>
      <c r="DL423">
        <v>-0.134</v>
      </c>
      <c r="DM423">
        <v>0.013</v>
      </c>
      <c r="DN423">
        <v>0.037</v>
      </c>
      <c r="DO423">
        <v>0.31</v>
      </c>
      <c r="DP423">
        <v>420</v>
      </c>
      <c r="DQ423">
        <v>20</v>
      </c>
      <c r="DR423">
        <v>0.08</v>
      </c>
      <c r="DS423">
        <v>0.06</v>
      </c>
      <c r="DT423">
        <v>0</v>
      </c>
      <c r="DU423">
        <v>0</v>
      </c>
      <c r="DV423" t="s">
        <v>274</v>
      </c>
      <c r="DW423">
        <v>100</v>
      </c>
      <c r="DX423">
        <v>100</v>
      </c>
      <c r="DY423">
        <v>0.14</v>
      </c>
      <c r="DZ423">
        <v>0.3262</v>
      </c>
      <c r="EA423">
        <v>-0.278027610152098</v>
      </c>
      <c r="EB423">
        <v>0.00106189765250334</v>
      </c>
      <c r="EC423">
        <v>-8.23004791133579e-07</v>
      </c>
      <c r="ED423">
        <v>1.95222372915411e-10</v>
      </c>
      <c r="EE423">
        <v>0.0605696754882689</v>
      </c>
      <c r="EF423">
        <v>0.0242991256848972</v>
      </c>
      <c r="EG423">
        <v>-0.00102667963148939</v>
      </c>
      <c r="EH423">
        <v>2.21636158600722e-05</v>
      </c>
      <c r="EI423">
        <v>2</v>
      </c>
      <c r="EJ423">
        <v>2037</v>
      </c>
      <c r="EK423">
        <v>1</v>
      </c>
      <c r="EL423">
        <v>24</v>
      </c>
      <c r="EM423">
        <v>18.3</v>
      </c>
      <c r="EN423">
        <v>18.2</v>
      </c>
      <c r="EO423">
        <v>2</v>
      </c>
      <c r="EP423">
        <v>511.355</v>
      </c>
      <c r="EQ423">
        <v>528.947</v>
      </c>
      <c r="ER423">
        <v>22.661</v>
      </c>
      <c r="ES423">
        <v>25.4128</v>
      </c>
      <c r="ET423">
        <v>30.0002</v>
      </c>
      <c r="EU423">
        <v>25.2835</v>
      </c>
      <c r="EV423">
        <v>25.2514</v>
      </c>
      <c r="EW423">
        <v>54.5781</v>
      </c>
      <c r="EX423">
        <v>26.2972</v>
      </c>
      <c r="EY423">
        <v>100</v>
      </c>
      <c r="EZ423">
        <v>22.6625</v>
      </c>
      <c r="FA423">
        <v>1370.46</v>
      </c>
      <c r="FB423">
        <v>20</v>
      </c>
      <c r="FC423">
        <v>102.323</v>
      </c>
      <c r="FD423">
        <v>102.094</v>
      </c>
    </row>
    <row r="424" spans="1:160">
      <c r="A424">
        <v>408</v>
      </c>
      <c r="B424">
        <v>1604419042.1</v>
      </c>
      <c r="C424">
        <v>813</v>
      </c>
      <c r="D424" t="s">
        <v>1087</v>
      </c>
      <c r="E424" t="s">
        <v>1088</v>
      </c>
      <c r="F424">
        <v>1604419042.1</v>
      </c>
      <c r="G424">
        <f>BY424*AE424*(BU424-BV424)/(100*BN424*(1000-AE424*BU424))</f>
        <v>0</v>
      </c>
      <c r="H424">
        <f>BY424*AE424*(BT424-BS424*(1000-AE424*BV424)/(1000-AE424*BU424))/(100*BN424)</f>
        <v>0</v>
      </c>
      <c r="I424">
        <f>BS424 - IF(AE424&gt;1, H424*BN424*100.0/(AG424*CG424), 0)</f>
        <v>0</v>
      </c>
      <c r="J424">
        <f>((P424-G424/2)*I424-H424)/(P424+G424/2)</f>
        <v>0</v>
      </c>
      <c r="K424">
        <f>J424*(BZ424+CA424)/1000.0</f>
        <v>0</v>
      </c>
      <c r="L424">
        <f>(BS424 - IF(AE424&gt;1, H424*BN424*100.0/(AG424*CG424), 0))*(BZ424+CA424)/1000.0</f>
        <v>0</v>
      </c>
      <c r="M424">
        <f>2.0/((1/O424-1/N424)+SIGN(O424)*SQRT((1/O424-1/N424)*(1/O424-1/N424) + 4*BO424/((BO424+1)*(BO424+1))*(2*1/O424*1/N424-1/N424*1/N424)))</f>
        <v>0</v>
      </c>
      <c r="N424">
        <f>IF(LEFT(BP424,1)&lt;&gt;"0",IF(LEFT(BP424,1)="1",3.0,BQ424),$D$5+$E$5*(CG424*BZ424/($K$5*1000))+$F$5*(CG424*BZ424/($K$5*1000))*MAX(MIN(BN424,$J$5),$I$5)*MAX(MIN(BN424,$J$5),$I$5)+$G$5*MAX(MIN(BN424,$J$5),$I$5)*(CG424*BZ424/($K$5*1000))+$H$5*(CG424*BZ424/($K$5*1000))*(CG424*BZ424/($K$5*1000)))</f>
        <v>0</v>
      </c>
      <c r="O424">
        <f>G424*(1000-(1000*0.61365*exp(17.502*S424/(240.97+S424))/(BZ424+CA424)+BU424)/2)/(1000*0.61365*exp(17.502*S424/(240.97+S424))/(BZ424+CA424)-BU424)</f>
        <v>0</v>
      </c>
      <c r="P424">
        <f>1/((BO424+1)/(M424/1.6)+1/(N424/1.37)) + BO424/((BO424+1)/(M424/1.6) + BO424/(N424/1.37))</f>
        <v>0</v>
      </c>
      <c r="Q424">
        <f>(BK424*BM424)</f>
        <v>0</v>
      </c>
      <c r="R424">
        <f>(CB424+(Q424+2*0.95*5.67E-8*(((CB424+$B$7)+273)^4-(CB424+273)^4)-44100*G424)/(1.84*29.3*N424+8*0.95*5.67E-8*(CB424+273)^3))</f>
        <v>0</v>
      </c>
      <c r="S424">
        <f>($C$7*CC424+$D$7*CD424+$E$7*R424)</f>
        <v>0</v>
      </c>
      <c r="T424">
        <f>0.61365*exp(17.502*S424/(240.97+S424))</f>
        <v>0</v>
      </c>
      <c r="U424">
        <f>(V424/W424*100)</f>
        <v>0</v>
      </c>
      <c r="V424">
        <f>BU424*(BZ424+CA424)/1000</f>
        <v>0</v>
      </c>
      <c r="W424">
        <f>0.61365*exp(17.502*CB424/(240.97+CB424))</f>
        <v>0</v>
      </c>
      <c r="X424">
        <f>(T424-BU424*(BZ424+CA424)/1000)</f>
        <v>0</v>
      </c>
      <c r="Y424">
        <f>(-G424*44100)</f>
        <v>0</v>
      </c>
      <c r="Z424">
        <f>2*29.3*N424*0.92*(CB424-S424)</f>
        <v>0</v>
      </c>
      <c r="AA424">
        <f>2*0.95*5.67E-8*(((CB424+$B$7)+273)^4-(S424+273)^4)</f>
        <v>0</v>
      </c>
      <c r="AB424">
        <f>Q424+AA424+Y424+Z424</f>
        <v>0</v>
      </c>
      <c r="AC424">
        <v>0</v>
      </c>
      <c r="AD424">
        <v>0</v>
      </c>
      <c r="AE424">
        <f>IF(AC424*$H$13&gt;=AG424,1.0,(AG424/(AG424-AC424*$H$13)))</f>
        <v>0</v>
      </c>
      <c r="AF424">
        <f>(AE424-1)*100</f>
        <v>0</v>
      </c>
      <c r="AG424">
        <f>MAX(0,($B$13+$C$13*CG424)/(1+$D$13*CG424)*BZ424/(CB424+273)*$E$13)</f>
        <v>0</v>
      </c>
      <c r="AH424" t="s">
        <v>271</v>
      </c>
      <c r="AI424" t="s">
        <v>271</v>
      </c>
      <c r="AJ424">
        <v>0</v>
      </c>
      <c r="AK424">
        <v>0</v>
      </c>
      <c r="AL424">
        <f>AK424-AJ424</f>
        <v>0</v>
      </c>
      <c r="AM424">
        <f>AL424/AK424</f>
        <v>0</v>
      </c>
      <c r="AN424">
        <v>0</v>
      </c>
      <c r="AO424" t="s">
        <v>271</v>
      </c>
      <c r="AP424" t="s">
        <v>271</v>
      </c>
      <c r="AQ424">
        <v>0</v>
      </c>
      <c r="AR424">
        <v>0</v>
      </c>
      <c r="AS424">
        <f>1-AQ424/AR424</f>
        <v>0</v>
      </c>
      <c r="AT424">
        <v>0.5</v>
      </c>
      <c r="AU424">
        <f>BK424</f>
        <v>0</v>
      </c>
      <c r="AV424">
        <f>H424</f>
        <v>0</v>
      </c>
      <c r="AW424">
        <f>AS424*AT424*AU424</f>
        <v>0</v>
      </c>
      <c r="AX424">
        <f>BC424/AR424</f>
        <v>0</v>
      </c>
      <c r="AY424">
        <f>(AV424-AN424)/AU424</f>
        <v>0</v>
      </c>
      <c r="AZ424">
        <f>(AK424-AR424)/AR424</f>
        <v>0</v>
      </c>
      <c r="BA424" t="s">
        <v>271</v>
      </c>
      <c r="BB424">
        <v>0</v>
      </c>
      <c r="BC424">
        <f>AR424-BB424</f>
        <v>0</v>
      </c>
      <c r="BD424">
        <f>(AR424-AQ424)/(AR424-BB424)</f>
        <v>0</v>
      </c>
      <c r="BE424">
        <f>(AK424-AR424)/(AK424-BB424)</f>
        <v>0</v>
      </c>
      <c r="BF424">
        <f>(AR424-AQ424)/(AR424-AJ424)</f>
        <v>0</v>
      </c>
      <c r="BG424">
        <f>(AK424-AR424)/(AK424-AJ424)</f>
        <v>0</v>
      </c>
      <c r="BH424">
        <f>(BD424*BB424/AQ424)</f>
        <v>0</v>
      </c>
      <c r="BI424">
        <f>(1-BH424)</f>
        <v>0</v>
      </c>
      <c r="BJ424">
        <f>$B$11*CH424+$C$11*CI424+$F$11*CJ424*(1-CM424)</f>
        <v>0</v>
      </c>
      <c r="BK424">
        <f>BJ424*BL424</f>
        <v>0</v>
      </c>
      <c r="BL424">
        <f>($B$11*$D$9+$C$11*$D$9+$F$11*((CW424+CO424)/MAX(CW424+CO424+CX424, 0.1)*$I$9+CX424/MAX(CW424+CO424+CX424, 0.1)*$J$9))/($B$11+$C$11+$F$11)</f>
        <v>0</v>
      </c>
      <c r="BM424">
        <f>($B$11*$K$9+$C$11*$K$9+$F$11*((CW424+CO424)/MAX(CW424+CO424+CX424, 0.1)*$P$9+CX424/MAX(CW424+CO424+CX424, 0.1)*$Q$9))/($B$11+$C$11+$F$11)</f>
        <v>0</v>
      </c>
      <c r="BN424">
        <v>6</v>
      </c>
      <c r="BO424">
        <v>0.5</v>
      </c>
      <c r="BP424" t="s">
        <v>272</v>
      </c>
      <c r="BQ424">
        <v>2</v>
      </c>
      <c r="BR424">
        <v>1604419042.1</v>
      </c>
      <c r="BS424">
        <v>1302.65</v>
      </c>
      <c r="BT424">
        <v>1362.34</v>
      </c>
      <c r="BU424">
        <v>21.593</v>
      </c>
      <c r="BV424">
        <v>19.9852</v>
      </c>
      <c r="BW424">
        <v>1302.51</v>
      </c>
      <c r="BX424">
        <v>21.2668</v>
      </c>
      <c r="BY424">
        <v>500.053</v>
      </c>
      <c r="BZ424">
        <v>100.52</v>
      </c>
      <c r="CA424">
        <v>0.100068</v>
      </c>
      <c r="CB424">
        <v>25.1577</v>
      </c>
      <c r="CC424">
        <v>25.0027</v>
      </c>
      <c r="CD424">
        <v>999.9</v>
      </c>
      <c r="CE424">
        <v>0</v>
      </c>
      <c r="CF424">
        <v>0</v>
      </c>
      <c r="CG424">
        <v>10006.2</v>
      </c>
      <c r="CH424">
        <v>0</v>
      </c>
      <c r="CI424">
        <v>1.06395</v>
      </c>
      <c r="CJ424">
        <v>1200.05</v>
      </c>
      <c r="CK424">
        <v>0.967003</v>
      </c>
      <c r="CL424">
        <v>0.0329973</v>
      </c>
      <c r="CM424">
        <v>0</v>
      </c>
      <c r="CN424">
        <v>2.9494</v>
      </c>
      <c r="CO424">
        <v>0</v>
      </c>
      <c r="CP424">
        <v>10849.4</v>
      </c>
      <c r="CQ424">
        <v>11401.9</v>
      </c>
      <c r="CR424">
        <v>38.062</v>
      </c>
      <c r="CS424">
        <v>41.187</v>
      </c>
      <c r="CT424">
        <v>39.5</v>
      </c>
      <c r="CU424">
        <v>39.875</v>
      </c>
      <c r="CV424">
        <v>38.375</v>
      </c>
      <c r="CW424">
        <v>1160.45</v>
      </c>
      <c r="CX424">
        <v>39.6</v>
      </c>
      <c r="CY424">
        <v>0</v>
      </c>
      <c r="CZ424">
        <v>1604419042.1</v>
      </c>
      <c r="DA424">
        <v>0</v>
      </c>
      <c r="DB424">
        <v>2.58997307692308</v>
      </c>
      <c r="DC424">
        <v>1.16301879636023</v>
      </c>
      <c r="DD424">
        <v>37.6410256625228</v>
      </c>
      <c r="DE424">
        <v>10844.6307692308</v>
      </c>
      <c r="DF424">
        <v>15</v>
      </c>
      <c r="DG424">
        <v>1604417947.1</v>
      </c>
      <c r="DH424" t="s">
        <v>273</v>
      </c>
      <c r="DI424">
        <v>1604417940.1</v>
      </c>
      <c r="DJ424">
        <v>1604417947.1</v>
      </c>
      <c r="DK424">
        <v>1</v>
      </c>
      <c r="DL424">
        <v>-0.134</v>
      </c>
      <c r="DM424">
        <v>0.013</v>
      </c>
      <c r="DN424">
        <v>0.037</v>
      </c>
      <c r="DO424">
        <v>0.31</v>
      </c>
      <c r="DP424">
        <v>420</v>
      </c>
      <c r="DQ424">
        <v>20</v>
      </c>
      <c r="DR424">
        <v>0.08</v>
      </c>
      <c r="DS424">
        <v>0.06</v>
      </c>
      <c r="DT424">
        <v>0</v>
      </c>
      <c r="DU424">
        <v>0</v>
      </c>
      <c r="DV424" t="s">
        <v>274</v>
      </c>
      <c r="DW424">
        <v>100</v>
      </c>
      <c r="DX424">
        <v>100</v>
      </c>
      <c r="DY424">
        <v>0.14</v>
      </c>
      <c r="DZ424">
        <v>0.3262</v>
      </c>
      <c r="EA424">
        <v>-0.278027610152098</v>
      </c>
      <c r="EB424">
        <v>0.00106189765250334</v>
      </c>
      <c r="EC424">
        <v>-8.23004791133579e-07</v>
      </c>
      <c r="ED424">
        <v>1.95222372915411e-10</v>
      </c>
      <c r="EE424">
        <v>0.0605696754882689</v>
      </c>
      <c r="EF424">
        <v>0.0242991256848972</v>
      </c>
      <c r="EG424">
        <v>-0.00102667963148939</v>
      </c>
      <c r="EH424">
        <v>2.21636158600722e-05</v>
      </c>
      <c r="EI424">
        <v>2</v>
      </c>
      <c r="EJ424">
        <v>2037</v>
      </c>
      <c r="EK424">
        <v>1</v>
      </c>
      <c r="EL424">
        <v>24</v>
      </c>
      <c r="EM424">
        <v>18.4</v>
      </c>
      <c r="EN424">
        <v>18.2</v>
      </c>
      <c r="EO424">
        <v>2</v>
      </c>
      <c r="EP424">
        <v>511.493</v>
      </c>
      <c r="EQ424">
        <v>528.843</v>
      </c>
      <c r="ER424">
        <v>22.661</v>
      </c>
      <c r="ES424">
        <v>25.4139</v>
      </c>
      <c r="ET424">
        <v>30.0004</v>
      </c>
      <c r="EU424">
        <v>25.2846</v>
      </c>
      <c r="EV424">
        <v>25.2524</v>
      </c>
      <c r="EW424">
        <v>54.6593</v>
      </c>
      <c r="EX424">
        <v>26.2972</v>
      </c>
      <c r="EY424">
        <v>100</v>
      </c>
      <c r="EZ424">
        <v>22.6625</v>
      </c>
      <c r="FA424">
        <v>1370.46</v>
      </c>
      <c r="FB424">
        <v>20</v>
      </c>
      <c r="FC424">
        <v>102.322</v>
      </c>
      <c r="FD424">
        <v>102.093</v>
      </c>
    </row>
    <row r="425" spans="1:160">
      <c r="A425">
        <v>409</v>
      </c>
      <c r="B425">
        <v>1604419044.1</v>
      </c>
      <c r="C425">
        <v>815</v>
      </c>
      <c r="D425" t="s">
        <v>1089</v>
      </c>
      <c r="E425" t="s">
        <v>1090</v>
      </c>
      <c r="F425">
        <v>1604419044.1</v>
      </c>
      <c r="G425">
        <f>BY425*AE425*(BU425-BV425)/(100*BN425*(1000-AE425*BU425))</f>
        <v>0</v>
      </c>
      <c r="H425">
        <f>BY425*AE425*(BT425-BS425*(1000-AE425*BV425)/(1000-AE425*BU425))/(100*BN425)</f>
        <v>0</v>
      </c>
      <c r="I425">
        <f>BS425 - IF(AE425&gt;1, H425*BN425*100.0/(AG425*CG425), 0)</f>
        <v>0</v>
      </c>
      <c r="J425">
        <f>((P425-G425/2)*I425-H425)/(P425+G425/2)</f>
        <v>0</v>
      </c>
      <c r="K425">
        <f>J425*(BZ425+CA425)/1000.0</f>
        <v>0</v>
      </c>
      <c r="L425">
        <f>(BS425 - IF(AE425&gt;1, H425*BN425*100.0/(AG425*CG425), 0))*(BZ425+CA425)/1000.0</f>
        <v>0</v>
      </c>
      <c r="M425">
        <f>2.0/((1/O425-1/N425)+SIGN(O425)*SQRT((1/O425-1/N425)*(1/O425-1/N425) + 4*BO425/((BO425+1)*(BO425+1))*(2*1/O425*1/N425-1/N425*1/N425)))</f>
        <v>0</v>
      </c>
      <c r="N425">
        <f>IF(LEFT(BP425,1)&lt;&gt;"0",IF(LEFT(BP425,1)="1",3.0,BQ425),$D$5+$E$5*(CG425*BZ425/($K$5*1000))+$F$5*(CG425*BZ425/($K$5*1000))*MAX(MIN(BN425,$J$5),$I$5)*MAX(MIN(BN425,$J$5),$I$5)+$G$5*MAX(MIN(BN425,$J$5),$I$5)*(CG425*BZ425/($K$5*1000))+$H$5*(CG425*BZ425/($K$5*1000))*(CG425*BZ425/($K$5*1000)))</f>
        <v>0</v>
      </c>
      <c r="O425">
        <f>G425*(1000-(1000*0.61365*exp(17.502*S425/(240.97+S425))/(BZ425+CA425)+BU425)/2)/(1000*0.61365*exp(17.502*S425/(240.97+S425))/(BZ425+CA425)-BU425)</f>
        <v>0</v>
      </c>
      <c r="P425">
        <f>1/((BO425+1)/(M425/1.6)+1/(N425/1.37)) + BO425/((BO425+1)/(M425/1.6) + BO425/(N425/1.37))</f>
        <v>0</v>
      </c>
      <c r="Q425">
        <f>(BK425*BM425)</f>
        <v>0</v>
      </c>
      <c r="R425">
        <f>(CB425+(Q425+2*0.95*5.67E-8*(((CB425+$B$7)+273)^4-(CB425+273)^4)-44100*G425)/(1.84*29.3*N425+8*0.95*5.67E-8*(CB425+273)^3))</f>
        <v>0</v>
      </c>
      <c r="S425">
        <f>($C$7*CC425+$D$7*CD425+$E$7*R425)</f>
        <v>0</v>
      </c>
      <c r="T425">
        <f>0.61365*exp(17.502*S425/(240.97+S425))</f>
        <v>0</v>
      </c>
      <c r="U425">
        <f>(V425/W425*100)</f>
        <v>0</v>
      </c>
      <c r="V425">
        <f>BU425*(BZ425+CA425)/1000</f>
        <v>0</v>
      </c>
      <c r="W425">
        <f>0.61365*exp(17.502*CB425/(240.97+CB425))</f>
        <v>0</v>
      </c>
      <c r="X425">
        <f>(T425-BU425*(BZ425+CA425)/1000)</f>
        <v>0</v>
      </c>
      <c r="Y425">
        <f>(-G425*44100)</f>
        <v>0</v>
      </c>
      <c r="Z425">
        <f>2*29.3*N425*0.92*(CB425-S425)</f>
        <v>0</v>
      </c>
      <c r="AA425">
        <f>2*0.95*5.67E-8*(((CB425+$B$7)+273)^4-(S425+273)^4)</f>
        <v>0</v>
      </c>
      <c r="AB425">
        <f>Q425+AA425+Y425+Z425</f>
        <v>0</v>
      </c>
      <c r="AC425">
        <v>0</v>
      </c>
      <c r="AD425">
        <v>0</v>
      </c>
      <c r="AE425">
        <f>IF(AC425*$H$13&gt;=AG425,1.0,(AG425/(AG425-AC425*$H$13)))</f>
        <v>0</v>
      </c>
      <c r="AF425">
        <f>(AE425-1)*100</f>
        <v>0</v>
      </c>
      <c r="AG425">
        <f>MAX(0,($B$13+$C$13*CG425)/(1+$D$13*CG425)*BZ425/(CB425+273)*$E$13)</f>
        <v>0</v>
      </c>
      <c r="AH425" t="s">
        <v>271</v>
      </c>
      <c r="AI425" t="s">
        <v>271</v>
      </c>
      <c r="AJ425">
        <v>0</v>
      </c>
      <c r="AK425">
        <v>0</v>
      </c>
      <c r="AL425">
        <f>AK425-AJ425</f>
        <v>0</v>
      </c>
      <c r="AM425">
        <f>AL425/AK425</f>
        <v>0</v>
      </c>
      <c r="AN425">
        <v>0</v>
      </c>
      <c r="AO425" t="s">
        <v>271</v>
      </c>
      <c r="AP425" t="s">
        <v>271</v>
      </c>
      <c r="AQ425">
        <v>0</v>
      </c>
      <c r="AR425">
        <v>0</v>
      </c>
      <c r="AS425">
        <f>1-AQ425/AR425</f>
        <v>0</v>
      </c>
      <c r="AT425">
        <v>0.5</v>
      </c>
      <c r="AU425">
        <f>BK425</f>
        <v>0</v>
      </c>
      <c r="AV425">
        <f>H425</f>
        <v>0</v>
      </c>
      <c r="AW425">
        <f>AS425*AT425*AU425</f>
        <v>0</v>
      </c>
      <c r="AX425">
        <f>BC425/AR425</f>
        <v>0</v>
      </c>
      <c r="AY425">
        <f>(AV425-AN425)/AU425</f>
        <v>0</v>
      </c>
      <c r="AZ425">
        <f>(AK425-AR425)/AR425</f>
        <v>0</v>
      </c>
      <c r="BA425" t="s">
        <v>271</v>
      </c>
      <c r="BB425">
        <v>0</v>
      </c>
      <c r="BC425">
        <f>AR425-BB425</f>
        <v>0</v>
      </c>
      <c r="BD425">
        <f>(AR425-AQ425)/(AR425-BB425)</f>
        <v>0</v>
      </c>
      <c r="BE425">
        <f>(AK425-AR425)/(AK425-BB425)</f>
        <v>0</v>
      </c>
      <c r="BF425">
        <f>(AR425-AQ425)/(AR425-AJ425)</f>
        <v>0</v>
      </c>
      <c r="BG425">
        <f>(AK425-AR425)/(AK425-AJ425)</f>
        <v>0</v>
      </c>
      <c r="BH425">
        <f>(BD425*BB425/AQ425)</f>
        <v>0</v>
      </c>
      <c r="BI425">
        <f>(1-BH425)</f>
        <v>0</v>
      </c>
      <c r="BJ425">
        <f>$B$11*CH425+$C$11*CI425+$F$11*CJ425*(1-CM425)</f>
        <v>0</v>
      </c>
      <c r="BK425">
        <f>BJ425*BL425</f>
        <v>0</v>
      </c>
      <c r="BL425">
        <f>($B$11*$D$9+$C$11*$D$9+$F$11*((CW425+CO425)/MAX(CW425+CO425+CX425, 0.1)*$I$9+CX425/MAX(CW425+CO425+CX425, 0.1)*$J$9))/($B$11+$C$11+$F$11)</f>
        <v>0</v>
      </c>
      <c r="BM425">
        <f>($B$11*$K$9+$C$11*$K$9+$F$11*((CW425+CO425)/MAX(CW425+CO425+CX425, 0.1)*$P$9+CX425/MAX(CW425+CO425+CX425, 0.1)*$Q$9))/($B$11+$C$11+$F$11)</f>
        <v>0</v>
      </c>
      <c r="BN425">
        <v>6</v>
      </c>
      <c r="BO425">
        <v>0.5</v>
      </c>
      <c r="BP425" t="s">
        <v>272</v>
      </c>
      <c r="BQ425">
        <v>2</v>
      </c>
      <c r="BR425">
        <v>1604419044.1</v>
      </c>
      <c r="BS425">
        <v>1305.83</v>
      </c>
      <c r="BT425">
        <v>1365.98</v>
      </c>
      <c r="BU425">
        <v>21.5907</v>
      </c>
      <c r="BV425">
        <v>19.9828</v>
      </c>
      <c r="BW425">
        <v>1305.69</v>
      </c>
      <c r="BX425">
        <v>21.2646</v>
      </c>
      <c r="BY425">
        <v>500.072</v>
      </c>
      <c r="BZ425">
        <v>100.521</v>
      </c>
      <c r="CA425">
        <v>0.100049</v>
      </c>
      <c r="CB425">
        <v>25.1565</v>
      </c>
      <c r="CC425">
        <v>25.0061</v>
      </c>
      <c r="CD425">
        <v>999.9</v>
      </c>
      <c r="CE425">
        <v>0</v>
      </c>
      <c r="CF425">
        <v>0</v>
      </c>
      <c r="CG425">
        <v>10005.6</v>
      </c>
      <c r="CH425">
        <v>0</v>
      </c>
      <c r="CI425">
        <v>1.06395</v>
      </c>
      <c r="CJ425">
        <v>1200.04</v>
      </c>
      <c r="CK425">
        <v>0.967003</v>
      </c>
      <c r="CL425">
        <v>0.0329973</v>
      </c>
      <c r="CM425">
        <v>0</v>
      </c>
      <c r="CN425">
        <v>2.5917</v>
      </c>
      <c r="CO425">
        <v>0</v>
      </c>
      <c r="CP425">
        <v>10850.1</v>
      </c>
      <c r="CQ425">
        <v>11401.8</v>
      </c>
      <c r="CR425">
        <v>38.062</v>
      </c>
      <c r="CS425">
        <v>41.187</v>
      </c>
      <c r="CT425">
        <v>39.562</v>
      </c>
      <c r="CU425">
        <v>39.875</v>
      </c>
      <c r="CV425">
        <v>38.375</v>
      </c>
      <c r="CW425">
        <v>1160.44</v>
      </c>
      <c r="CX425">
        <v>39.6</v>
      </c>
      <c r="CY425">
        <v>0</v>
      </c>
      <c r="CZ425">
        <v>1604419043.9</v>
      </c>
      <c r="DA425">
        <v>0</v>
      </c>
      <c r="DB425">
        <v>2.612852</v>
      </c>
      <c r="DC425">
        <v>0.921484600782748</v>
      </c>
      <c r="DD425">
        <v>36.2769230082564</v>
      </c>
      <c r="DE425">
        <v>10845.984</v>
      </c>
      <c r="DF425">
        <v>15</v>
      </c>
      <c r="DG425">
        <v>1604417947.1</v>
      </c>
      <c r="DH425" t="s">
        <v>273</v>
      </c>
      <c r="DI425">
        <v>1604417940.1</v>
      </c>
      <c r="DJ425">
        <v>1604417947.1</v>
      </c>
      <c r="DK425">
        <v>1</v>
      </c>
      <c r="DL425">
        <v>-0.134</v>
      </c>
      <c r="DM425">
        <v>0.013</v>
      </c>
      <c r="DN425">
        <v>0.037</v>
      </c>
      <c r="DO425">
        <v>0.31</v>
      </c>
      <c r="DP425">
        <v>420</v>
      </c>
      <c r="DQ425">
        <v>20</v>
      </c>
      <c r="DR425">
        <v>0.08</v>
      </c>
      <c r="DS425">
        <v>0.06</v>
      </c>
      <c r="DT425">
        <v>0</v>
      </c>
      <c r="DU425">
        <v>0</v>
      </c>
      <c r="DV425" t="s">
        <v>274</v>
      </c>
      <c r="DW425">
        <v>100</v>
      </c>
      <c r="DX425">
        <v>100</v>
      </c>
      <c r="DY425">
        <v>0.14</v>
      </c>
      <c r="DZ425">
        <v>0.3261</v>
      </c>
      <c r="EA425">
        <v>-0.278027610152098</v>
      </c>
      <c r="EB425">
        <v>0.00106189765250334</v>
      </c>
      <c r="EC425">
        <v>-8.23004791133579e-07</v>
      </c>
      <c r="ED425">
        <v>1.95222372915411e-10</v>
      </c>
      <c r="EE425">
        <v>0.0605696754882689</v>
      </c>
      <c r="EF425">
        <v>0.0242991256848972</v>
      </c>
      <c r="EG425">
        <v>-0.00102667963148939</v>
      </c>
      <c r="EH425">
        <v>2.21636158600722e-05</v>
      </c>
      <c r="EI425">
        <v>2</v>
      </c>
      <c r="EJ425">
        <v>2037</v>
      </c>
      <c r="EK425">
        <v>1</v>
      </c>
      <c r="EL425">
        <v>24</v>
      </c>
      <c r="EM425">
        <v>18.4</v>
      </c>
      <c r="EN425">
        <v>18.3</v>
      </c>
      <c r="EO425">
        <v>2</v>
      </c>
      <c r="EP425">
        <v>511.396</v>
      </c>
      <c r="EQ425">
        <v>528.901</v>
      </c>
      <c r="ER425">
        <v>22.661</v>
      </c>
      <c r="ES425">
        <v>25.415</v>
      </c>
      <c r="ET425">
        <v>30.0005</v>
      </c>
      <c r="EU425">
        <v>25.285</v>
      </c>
      <c r="EV425">
        <v>25.2525</v>
      </c>
      <c r="EW425">
        <v>54.7771</v>
      </c>
      <c r="EX425">
        <v>26.2972</v>
      </c>
      <c r="EY425">
        <v>100</v>
      </c>
      <c r="EZ425">
        <v>22.6621</v>
      </c>
      <c r="FA425">
        <v>1375.55</v>
      </c>
      <c r="FB425">
        <v>20</v>
      </c>
      <c r="FC425">
        <v>102.321</v>
      </c>
      <c r="FD425">
        <v>102.09</v>
      </c>
    </row>
    <row r="426" spans="1:160">
      <c r="A426">
        <v>410</v>
      </c>
      <c r="B426">
        <v>1604419046.1</v>
      </c>
      <c r="C426">
        <v>817</v>
      </c>
      <c r="D426" t="s">
        <v>1091</v>
      </c>
      <c r="E426" t="s">
        <v>1092</v>
      </c>
      <c r="F426">
        <v>1604419046.1</v>
      </c>
      <c r="G426">
        <f>BY426*AE426*(BU426-BV426)/(100*BN426*(1000-AE426*BU426))</f>
        <v>0</v>
      </c>
      <c r="H426">
        <f>BY426*AE426*(BT426-BS426*(1000-AE426*BV426)/(1000-AE426*BU426))/(100*BN426)</f>
        <v>0</v>
      </c>
      <c r="I426">
        <f>BS426 - IF(AE426&gt;1, H426*BN426*100.0/(AG426*CG426), 0)</f>
        <v>0</v>
      </c>
      <c r="J426">
        <f>((P426-G426/2)*I426-H426)/(P426+G426/2)</f>
        <v>0</v>
      </c>
      <c r="K426">
        <f>J426*(BZ426+CA426)/1000.0</f>
        <v>0</v>
      </c>
      <c r="L426">
        <f>(BS426 - IF(AE426&gt;1, H426*BN426*100.0/(AG426*CG426), 0))*(BZ426+CA426)/1000.0</f>
        <v>0</v>
      </c>
      <c r="M426">
        <f>2.0/((1/O426-1/N426)+SIGN(O426)*SQRT((1/O426-1/N426)*(1/O426-1/N426) + 4*BO426/((BO426+1)*(BO426+1))*(2*1/O426*1/N426-1/N426*1/N426)))</f>
        <v>0</v>
      </c>
      <c r="N426">
        <f>IF(LEFT(BP426,1)&lt;&gt;"0",IF(LEFT(BP426,1)="1",3.0,BQ426),$D$5+$E$5*(CG426*BZ426/($K$5*1000))+$F$5*(CG426*BZ426/($K$5*1000))*MAX(MIN(BN426,$J$5),$I$5)*MAX(MIN(BN426,$J$5),$I$5)+$G$5*MAX(MIN(BN426,$J$5),$I$5)*(CG426*BZ426/($K$5*1000))+$H$5*(CG426*BZ426/($K$5*1000))*(CG426*BZ426/($K$5*1000)))</f>
        <v>0</v>
      </c>
      <c r="O426">
        <f>G426*(1000-(1000*0.61365*exp(17.502*S426/(240.97+S426))/(BZ426+CA426)+BU426)/2)/(1000*0.61365*exp(17.502*S426/(240.97+S426))/(BZ426+CA426)-BU426)</f>
        <v>0</v>
      </c>
      <c r="P426">
        <f>1/((BO426+1)/(M426/1.6)+1/(N426/1.37)) + BO426/((BO426+1)/(M426/1.6) + BO426/(N426/1.37))</f>
        <v>0</v>
      </c>
      <c r="Q426">
        <f>(BK426*BM426)</f>
        <v>0</v>
      </c>
      <c r="R426">
        <f>(CB426+(Q426+2*0.95*5.67E-8*(((CB426+$B$7)+273)^4-(CB426+273)^4)-44100*G426)/(1.84*29.3*N426+8*0.95*5.67E-8*(CB426+273)^3))</f>
        <v>0</v>
      </c>
      <c r="S426">
        <f>($C$7*CC426+$D$7*CD426+$E$7*R426)</f>
        <v>0</v>
      </c>
      <c r="T426">
        <f>0.61365*exp(17.502*S426/(240.97+S426))</f>
        <v>0</v>
      </c>
      <c r="U426">
        <f>(V426/W426*100)</f>
        <v>0</v>
      </c>
      <c r="V426">
        <f>BU426*(BZ426+CA426)/1000</f>
        <v>0</v>
      </c>
      <c r="W426">
        <f>0.61365*exp(17.502*CB426/(240.97+CB426))</f>
        <v>0</v>
      </c>
      <c r="X426">
        <f>(T426-BU426*(BZ426+CA426)/1000)</f>
        <v>0</v>
      </c>
      <c r="Y426">
        <f>(-G426*44100)</f>
        <v>0</v>
      </c>
      <c r="Z426">
        <f>2*29.3*N426*0.92*(CB426-S426)</f>
        <v>0</v>
      </c>
      <c r="AA426">
        <f>2*0.95*5.67E-8*(((CB426+$B$7)+273)^4-(S426+273)^4)</f>
        <v>0</v>
      </c>
      <c r="AB426">
        <f>Q426+AA426+Y426+Z426</f>
        <v>0</v>
      </c>
      <c r="AC426">
        <v>0</v>
      </c>
      <c r="AD426">
        <v>0</v>
      </c>
      <c r="AE426">
        <f>IF(AC426*$H$13&gt;=AG426,1.0,(AG426/(AG426-AC426*$H$13)))</f>
        <v>0</v>
      </c>
      <c r="AF426">
        <f>(AE426-1)*100</f>
        <v>0</v>
      </c>
      <c r="AG426">
        <f>MAX(0,($B$13+$C$13*CG426)/(1+$D$13*CG426)*BZ426/(CB426+273)*$E$13)</f>
        <v>0</v>
      </c>
      <c r="AH426" t="s">
        <v>271</v>
      </c>
      <c r="AI426" t="s">
        <v>271</v>
      </c>
      <c r="AJ426">
        <v>0</v>
      </c>
      <c r="AK426">
        <v>0</v>
      </c>
      <c r="AL426">
        <f>AK426-AJ426</f>
        <v>0</v>
      </c>
      <c r="AM426">
        <f>AL426/AK426</f>
        <v>0</v>
      </c>
      <c r="AN426">
        <v>0</v>
      </c>
      <c r="AO426" t="s">
        <v>271</v>
      </c>
      <c r="AP426" t="s">
        <v>271</v>
      </c>
      <c r="AQ426">
        <v>0</v>
      </c>
      <c r="AR426">
        <v>0</v>
      </c>
      <c r="AS426">
        <f>1-AQ426/AR426</f>
        <v>0</v>
      </c>
      <c r="AT426">
        <v>0.5</v>
      </c>
      <c r="AU426">
        <f>BK426</f>
        <v>0</v>
      </c>
      <c r="AV426">
        <f>H426</f>
        <v>0</v>
      </c>
      <c r="AW426">
        <f>AS426*AT426*AU426</f>
        <v>0</v>
      </c>
      <c r="AX426">
        <f>BC426/AR426</f>
        <v>0</v>
      </c>
      <c r="AY426">
        <f>(AV426-AN426)/AU426</f>
        <v>0</v>
      </c>
      <c r="AZ426">
        <f>(AK426-AR426)/AR426</f>
        <v>0</v>
      </c>
      <c r="BA426" t="s">
        <v>271</v>
      </c>
      <c r="BB426">
        <v>0</v>
      </c>
      <c r="BC426">
        <f>AR426-BB426</f>
        <v>0</v>
      </c>
      <c r="BD426">
        <f>(AR426-AQ426)/(AR426-BB426)</f>
        <v>0</v>
      </c>
      <c r="BE426">
        <f>(AK426-AR426)/(AK426-BB426)</f>
        <v>0</v>
      </c>
      <c r="BF426">
        <f>(AR426-AQ426)/(AR426-AJ426)</f>
        <v>0</v>
      </c>
      <c r="BG426">
        <f>(AK426-AR426)/(AK426-AJ426)</f>
        <v>0</v>
      </c>
      <c r="BH426">
        <f>(BD426*BB426/AQ426)</f>
        <v>0</v>
      </c>
      <c r="BI426">
        <f>(1-BH426)</f>
        <v>0</v>
      </c>
      <c r="BJ426">
        <f>$B$11*CH426+$C$11*CI426+$F$11*CJ426*(1-CM426)</f>
        <v>0</v>
      </c>
      <c r="BK426">
        <f>BJ426*BL426</f>
        <v>0</v>
      </c>
      <c r="BL426">
        <f>($B$11*$D$9+$C$11*$D$9+$F$11*((CW426+CO426)/MAX(CW426+CO426+CX426, 0.1)*$I$9+CX426/MAX(CW426+CO426+CX426, 0.1)*$J$9))/($B$11+$C$11+$F$11)</f>
        <v>0</v>
      </c>
      <c r="BM426">
        <f>($B$11*$K$9+$C$11*$K$9+$F$11*((CW426+CO426)/MAX(CW426+CO426+CX426, 0.1)*$P$9+CX426/MAX(CW426+CO426+CX426, 0.1)*$Q$9))/($B$11+$C$11+$F$11)</f>
        <v>0</v>
      </c>
      <c r="BN426">
        <v>6</v>
      </c>
      <c r="BO426">
        <v>0.5</v>
      </c>
      <c r="BP426" t="s">
        <v>272</v>
      </c>
      <c r="BQ426">
        <v>2</v>
      </c>
      <c r="BR426">
        <v>1604419046.1</v>
      </c>
      <c r="BS426">
        <v>1309.1</v>
      </c>
      <c r="BT426">
        <v>1369.35</v>
      </c>
      <c r="BU426">
        <v>21.5898</v>
      </c>
      <c r="BV426">
        <v>19.9811</v>
      </c>
      <c r="BW426">
        <v>1308.96</v>
      </c>
      <c r="BX426">
        <v>21.2637</v>
      </c>
      <c r="BY426">
        <v>499.956</v>
      </c>
      <c r="BZ426">
        <v>100.522</v>
      </c>
      <c r="CA426">
        <v>0.0998715</v>
      </c>
      <c r="CB426">
        <v>25.1576</v>
      </c>
      <c r="CC426">
        <v>25.0067</v>
      </c>
      <c r="CD426">
        <v>999.9</v>
      </c>
      <c r="CE426">
        <v>0</v>
      </c>
      <c r="CF426">
        <v>0</v>
      </c>
      <c r="CG426">
        <v>9990</v>
      </c>
      <c r="CH426">
        <v>0</v>
      </c>
      <c r="CI426">
        <v>1.06395</v>
      </c>
      <c r="CJ426">
        <v>1200.05</v>
      </c>
      <c r="CK426">
        <v>0.967003</v>
      </c>
      <c r="CL426">
        <v>0.0329973</v>
      </c>
      <c r="CM426">
        <v>0</v>
      </c>
      <c r="CN426">
        <v>2.7952</v>
      </c>
      <c r="CO426">
        <v>0</v>
      </c>
      <c r="CP426">
        <v>10851.9</v>
      </c>
      <c r="CQ426">
        <v>11401.9</v>
      </c>
      <c r="CR426">
        <v>38.062</v>
      </c>
      <c r="CS426">
        <v>41.187</v>
      </c>
      <c r="CT426">
        <v>39.5</v>
      </c>
      <c r="CU426">
        <v>39.875</v>
      </c>
      <c r="CV426">
        <v>38.375</v>
      </c>
      <c r="CW426">
        <v>1160.45</v>
      </c>
      <c r="CX426">
        <v>39.6</v>
      </c>
      <c r="CY426">
        <v>0</v>
      </c>
      <c r="CZ426">
        <v>1604419046.3</v>
      </c>
      <c r="DA426">
        <v>0</v>
      </c>
      <c r="DB426">
        <v>2.600852</v>
      </c>
      <c r="DC426">
        <v>1.37351537986082</v>
      </c>
      <c r="DD426">
        <v>31.6769230673894</v>
      </c>
      <c r="DE426">
        <v>10847.356</v>
      </c>
      <c r="DF426">
        <v>15</v>
      </c>
      <c r="DG426">
        <v>1604417947.1</v>
      </c>
      <c r="DH426" t="s">
        <v>273</v>
      </c>
      <c r="DI426">
        <v>1604417940.1</v>
      </c>
      <c r="DJ426">
        <v>1604417947.1</v>
      </c>
      <c r="DK426">
        <v>1</v>
      </c>
      <c r="DL426">
        <v>-0.134</v>
      </c>
      <c r="DM426">
        <v>0.013</v>
      </c>
      <c r="DN426">
        <v>0.037</v>
      </c>
      <c r="DO426">
        <v>0.31</v>
      </c>
      <c r="DP426">
        <v>420</v>
      </c>
      <c r="DQ426">
        <v>20</v>
      </c>
      <c r="DR426">
        <v>0.08</v>
      </c>
      <c r="DS426">
        <v>0.06</v>
      </c>
      <c r="DT426">
        <v>0</v>
      </c>
      <c r="DU426">
        <v>0</v>
      </c>
      <c r="DV426" t="s">
        <v>274</v>
      </c>
      <c r="DW426">
        <v>100</v>
      </c>
      <c r="DX426">
        <v>100</v>
      </c>
      <c r="DY426">
        <v>0.14</v>
      </c>
      <c r="DZ426">
        <v>0.3261</v>
      </c>
      <c r="EA426">
        <v>-0.278027610152098</v>
      </c>
      <c r="EB426">
        <v>0.00106189765250334</v>
      </c>
      <c r="EC426">
        <v>-8.23004791133579e-07</v>
      </c>
      <c r="ED426">
        <v>1.95222372915411e-10</v>
      </c>
      <c r="EE426">
        <v>0.0605696754882689</v>
      </c>
      <c r="EF426">
        <v>0.0242991256848972</v>
      </c>
      <c r="EG426">
        <v>-0.00102667963148939</v>
      </c>
      <c r="EH426">
        <v>2.21636158600722e-05</v>
      </c>
      <c r="EI426">
        <v>2</v>
      </c>
      <c r="EJ426">
        <v>2037</v>
      </c>
      <c r="EK426">
        <v>1</v>
      </c>
      <c r="EL426">
        <v>24</v>
      </c>
      <c r="EM426">
        <v>18.4</v>
      </c>
      <c r="EN426">
        <v>18.3</v>
      </c>
      <c r="EO426">
        <v>2</v>
      </c>
      <c r="EP426">
        <v>511.273</v>
      </c>
      <c r="EQ426">
        <v>528.988</v>
      </c>
      <c r="ER426">
        <v>22.661</v>
      </c>
      <c r="ES426">
        <v>25.416</v>
      </c>
      <c r="ET426">
        <v>30.0004</v>
      </c>
      <c r="EU426">
        <v>25.2857</v>
      </c>
      <c r="EV426">
        <v>25.2535</v>
      </c>
      <c r="EW426">
        <v>54.9167</v>
      </c>
      <c r="EX426">
        <v>26.2972</v>
      </c>
      <c r="EY426">
        <v>100</v>
      </c>
      <c r="EZ426">
        <v>22.6621</v>
      </c>
      <c r="FA426">
        <v>1380.59</v>
      </c>
      <c r="FB426">
        <v>20</v>
      </c>
      <c r="FC426">
        <v>102.321</v>
      </c>
      <c r="FD426">
        <v>102.089</v>
      </c>
    </row>
    <row r="427" spans="1:160">
      <c r="A427">
        <v>411</v>
      </c>
      <c r="B427">
        <v>1604419048.1</v>
      </c>
      <c r="C427">
        <v>819</v>
      </c>
      <c r="D427" t="s">
        <v>1093</v>
      </c>
      <c r="E427" t="s">
        <v>1094</v>
      </c>
      <c r="F427">
        <v>1604419048.1</v>
      </c>
      <c r="G427">
        <f>BY427*AE427*(BU427-BV427)/(100*BN427*(1000-AE427*BU427))</f>
        <v>0</v>
      </c>
      <c r="H427">
        <f>BY427*AE427*(BT427-BS427*(1000-AE427*BV427)/(1000-AE427*BU427))/(100*BN427)</f>
        <v>0</v>
      </c>
      <c r="I427">
        <f>BS427 - IF(AE427&gt;1, H427*BN427*100.0/(AG427*CG427), 0)</f>
        <v>0</v>
      </c>
      <c r="J427">
        <f>((P427-G427/2)*I427-H427)/(P427+G427/2)</f>
        <v>0</v>
      </c>
      <c r="K427">
        <f>J427*(BZ427+CA427)/1000.0</f>
        <v>0</v>
      </c>
      <c r="L427">
        <f>(BS427 - IF(AE427&gt;1, H427*BN427*100.0/(AG427*CG427), 0))*(BZ427+CA427)/1000.0</f>
        <v>0</v>
      </c>
      <c r="M427">
        <f>2.0/((1/O427-1/N427)+SIGN(O427)*SQRT((1/O427-1/N427)*(1/O427-1/N427) + 4*BO427/((BO427+1)*(BO427+1))*(2*1/O427*1/N427-1/N427*1/N427)))</f>
        <v>0</v>
      </c>
      <c r="N427">
        <f>IF(LEFT(BP427,1)&lt;&gt;"0",IF(LEFT(BP427,1)="1",3.0,BQ427),$D$5+$E$5*(CG427*BZ427/($K$5*1000))+$F$5*(CG427*BZ427/($K$5*1000))*MAX(MIN(BN427,$J$5),$I$5)*MAX(MIN(BN427,$J$5),$I$5)+$G$5*MAX(MIN(BN427,$J$5),$I$5)*(CG427*BZ427/($K$5*1000))+$H$5*(CG427*BZ427/($K$5*1000))*(CG427*BZ427/($K$5*1000)))</f>
        <v>0</v>
      </c>
      <c r="O427">
        <f>G427*(1000-(1000*0.61365*exp(17.502*S427/(240.97+S427))/(BZ427+CA427)+BU427)/2)/(1000*0.61365*exp(17.502*S427/(240.97+S427))/(BZ427+CA427)-BU427)</f>
        <v>0</v>
      </c>
      <c r="P427">
        <f>1/((BO427+1)/(M427/1.6)+1/(N427/1.37)) + BO427/((BO427+1)/(M427/1.6) + BO427/(N427/1.37))</f>
        <v>0</v>
      </c>
      <c r="Q427">
        <f>(BK427*BM427)</f>
        <v>0</v>
      </c>
      <c r="R427">
        <f>(CB427+(Q427+2*0.95*5.67E-8*(((CB427+$B$7)+273)^4-(CB427+273)^4)-44100*G427)/(1.84*29.3*N427+8*0.95*5.67E-8*(CB427+273)^3))</f>
        <v>0</v>
      </c>
      <c r="S427">
        <f>($C$7*CC427+$D$7*CD427+$E$7*R427)</f>
        <v>0</v>
      </c>
      <c r="T427">
        <f>0.61365*exp(17.502*S427/(240.97+S427))</f>
        <v>0</v>
      </c>
      <c r="U427">
        <f>(V427/W427*100)</f>
        <v>0</v>
      </c>
      <c r="V427">
        <f>BU427*(BZ427+CA427)/1000</f>
        <v>0</v>
      </c>
      <c r="W427">
        <f>0.61365*exp(17.502*CB427/(240.97+CB427))</f>
        <v>0</v>
      </c>
      <c r="X427">
        <f>(T427-BU427*(BZ427+CA427)/1000)</f>
        <v>0</v>
      </c>
      <c r="Y427">
        <f>(-G427*44100)</f>
        <v>0</v>
      </c>
      <c r="Z427">
        <f>2*29.3*N427*0.92*(CB427-S427)</f>
        <v>0</v>
      </c>
      <c r="AA427">
        <f>2*0.95*5.67E-8*(((CB427+$B$7)+273)^4-(S427+273)^4)</f>
        <v>0</v>
      </c>
      <c r="AB427">
        <f>Q427+AA427+Y427+Z427</f>
        <v>0</v>
      </c>
      <c r="AC427">
        <v>0</v>
      </c>
      <c r="AD427">
        <v>0</v>
      </c>
      <c r="AE427">
        <f>IF(AC427*$H$13&gt;=AG427,1.0,(AG427/(AG427-AC427*$H$13)))</f>
        <v>0</v>
      </c>
      <c r="AF427">
        <f>(AE427-1)*100</f>
        <v>0</v>
      </c>
      <c r="AG427">
        <f>MAX(0,($B$13+$C$13*CG427)/(1+$D$13*CG427)*BZ427/(CB427+273)*$E$13)</f>
        <v>0</v>
      </c>
      <c r="AH427" t="s">
        <v>271</v>
      </c>
      <c r="AI427" t="s">
        <v>271</v>
      </c>
      <c r="AJ427">
        <v>0</v>
      </c>
      <c r="AK427">
        <v>0</v>
      </c>
      <c r="AL427">
        <f>AK427-AJ427</f>
        <v>0</v>
      </c>
      <c r="AM427">
        <f>AL427/AK427</f>
        <v>0</v>
      </c>
      <c r="AN427">
        <v>0</v>
      </c>
      <c r="AO427" t="s">
        <v>271</v>
      </c>
      <c r="AP427" t="s">
        <v>271</v>
      </c>
      <c r="AQ427">
        <v>0</v>
      </c>
      <c r="AR427">
        <v>0</v>
      </c>
      <c r="AS427">
        <f>1-AQ427/AR427</f>
        <v>0</v>
      </c>
      <c r="AT427">
        <v>0.5</v>
      </c>
      <c r="AU427">
        <f>BK427</f>
        <v>0</v>
      </c>
      <c r="AV427">
        <f>H427</f>
        <v>0</v>
      </c>
      <c r="AW427">
        <f>AS427*AT427*AU427</f>
        <v>0</v>
      </c>
      <c r="AX427">
        <f>BC427/AR427</f>
        <v>0</v>
      </c>
      <c r="AY427">
        <f>(AV427-AN427)/AU427</f>
        <v>0</v>
      </c>
      <c r="AZ427">
        <f>(AK427-AR427)/AR427</f>
        <v>0</v>
      </c>
      <c r="BA427" t="s">
        <v>271</v>
      </c>
      <c r="BB427">
        <v>0</v>
      </c>
      <c r="BC427">
        <f>AR427-BB427</f>
        <v>0</v>
      </c>
      <c r="BD427">
        <f>(AR427-AQ427)/(AR427-BB427)</f>
        <v>0</v>
      </c>
      <c r="BE427">
        <f>(AK427-AR427)/(AK427-BB427)</f>
        <v>0</v>
      </c>
      <c r="BF427">
        <f>(AR427-AQ427)/(AR427-AJ427)</f>
        <v>0</v>
      </c>
      <c r="BG427">
        <f>(AK427-AR427)/(AK427-AJ427)</f>
        <v>0</v>
      </c>
      <c r="BH427">
        <f>(BD427*BB427/AQ427)</f>
        <v>0</v>
      </c>
      <c r="BI427">
        <f>(1-BH427)</f>
        <v>0</v>
      </c>
      <c r="BJ427">
        <f>$B$11*CH427+$C$11*CI427+$F$11*CJ427*(1-CM427)</f>
        <v>0</v>
      </c>
      <c r="BK427">
        <f>BJ427*BL427</f>
        <v>0</v>
      </c>
      <c r="BL427">
        <f>($B$11*$D$9+$C$11*$D$9+$F$11*((CW427+CO427)/MAX(CW427+CO427+CX427, 0.1)*$I$9+CX427/MAX(CW427+CO427+CX427, 0.1)*$J$9))/($B$11+$C$11+$F$11)</f>
        <v>0</v>
      </c>
      <c r="BM427">
        <f>($B$11*$K$9+$C$11*$K$9+$F$11*((CW427+CO427)/MAX(CW427+CO427+CX427, 0.1)*$P$9+CX427/MAX(CW427+CO427+CX427, 0.1)*$Q$9))/($B$11+$C$11+$F$11)</f>
        <v>0</v>
      </c>
      <c r="BN427">
        <v>6</v>
      </c>
      <c r="BO427">
        <v>0.5</v>
      </c>
      <c r="BP427" t="s">
        <v>272</v>
      </c>
      <c r="BQ427">
        <v>2</v>
      </c>
      <c r="BR427">
        <v>1604419048.1</v>
      </c>
      <c r="BS427">
        <v>1312.45</v>
      </c>
      <c r="BT427">
        <v>1372.46</v>
      </c>
      <c r="BU427">
        <v>21.59</v>
      </c>
      <c r="BV427">
        <v>19.9805</v>
      </c>
      <c r="BW427">
        <v>1312.31</v>
      </c>
      <c r="BX427">
        <v>21.2638</v>
      </c>
      <c r="BY427">
        <v>500.063</v>
      </c>
      <c r="BZ427">
        <v>100.522</v>
      </c>
      <c r="CA427">
        <v>0.100322</v>
      </c>
      <c r="CB427">
        <v>25.1571</v>
      </c>
      <c r="CC427">
        <v>25.0054</v>
      </c>
      <c r="CD427">
        <v>999.9</v>
      </c>
      <c r="CE427">
        <v>0</v>
      </c>
      <c r="CF427">
        <v>0</v>
      </c>
      <c r="CG427">
        <v>9980</v>
      </c>
      <c r="CH427">
        <v>0</v>
      </c>
      <c r="CI427">
        <v>1.06395</v>
      </c>
      <c r="CJ427">
        <v>1200.05</v>
      </c>
      <c r="CK427">
        <v>0.967003</v>
      </c>
      <c r="CL427">
        <v>0.0329973</v>
      </c>
      <c r="CM427">
        <v>0</v>
      </c>
      <c r="CN427">
        <v>2.6735</v>
      </c>
      <c r="CO427">
        <v>0</v>
      </c>
      <c r="CP427">
        <v>10852.5</v>
      </c>
      <c r="CQ427">
        <v>11401.9</v>
      </c>
      <c r="CR427">
        <v>38.062</v>
      </c>
      <c r="CS427">
        <v>41.187</v>
      </c>
      <c r="CT427">
        <v>39.562</v>
      </c>
      <c r="CU427">
        <v>39.875</v>
      </c>
      <c r="CV427">
        <v>38.375</v>
      </c>
      <c r="CW427">
        <v>1160.45</v>
      </c>
      <c r="CX427">
        <v>39.6</v>
      </c>
      <c r="CY427">
        <v>0</v>
      </c>
      <c r="CZ427">
        <v>1604419048.1</v>
      </c>
      <c r="DA427">
        <v>0</v>
      </c>
      <c r="DB427">
        <v>2.62363461538462</v>
      </c>
      <c r="DC427">
        <v>1.3078598254808</v>
      </c>
      <c r="DD427">
        <v>32.8615384010747</v>
      </c>
      <c r="DE427">
        <v>10848.1384615385</v>
      </c>
      <c r="DF427">
        <v>15</v>
      </c>
      <c r="DG427">
        <v>1604417947.1</v>
      </c>
      <c r="DH427" t="s">
        <v>273</v>
      </c>
      <c r="DI427">
        <v>1604417940.1</v>
      </c>
      <c r="DJ427">
        <v>1604417947.1</v>
      </c>
      <c r="DK427">
        <v>1</v>
      </c>
      <c r="DL427">
        <v>-0.134</v>
      </c>
      <c r="DM427">
        <v>0.013</v>
      </c>
      <c r="DN427">
        <v>0.037</v>
      </c>
      <c r="DO427">
        <v>0.31</v>
      </c>
      <c r="DP427">
        <v>420</v>
      </c>
      <c r="DQ427">
        <v>20</v>
      </c>
      <c r="DR427">
        <v>0.08</v>
      </c>
      <c r="DS427">
        <v>0.06</v>
      </c>
      <c r="DT427">
        <v>0</v>
      </c>
      <c r="DU427">
        <v>0</v>
      </c>
      <c r="DV427" t="s">
        <v>274</v>
      </c>
      <c r="DW427">
        <v>100</v>
      </c>
      <c r="DX427">
        <v>100</v>
      </c>
      <c r="DY427">
        <v>0.14</v>
      </c>
      <c r="DZ427">
        <v>0.3262</v>
      </c>
      <c r="EA427">
        <v>-0.278027610152098</v>
      </c>
      <c r="EB427">
        <v>0.00106189765250334</v>
      </c>
      <c r="EC427">
        <v>-8.23004791133579e-07</v>
      </c>
      <c r="ED427">
        <v>1.95222372915411e-10</v>
      </c>
      <c r="EE427">
        <v>0.0605696754882689</v>
      </c>
      <c r="EF427">
        <v>0.0242991256848972</v>
      </c>
      <c r="EG427">
        <v>-0.00102667963148939</v>
      </c>
      <c r="EH427">
        <v>2.21636158600722e-05</v>
      </c>
      <c r="EI427">
        <v>2</v>
      </c>
      <c r="EJ427">
        <v>2037</v>
      </c>
      <c r="EK427">
        <v>1</v>
      </c>
      <c r="EL427">
        <v>24</v>
      </c>
      <c r="EM427">
        <v>18.5</v>
      </c>
      <c r="EN427">
        <v>18.4</v>
      </c>
      <c r="EO427">
        <v>2</v>
      </c>
      <c r="EP427">
        <v>511.325</v>
      </c>
      <c r="EQ427">
        <v>528.903</v>
      </c>
      <c r="ER427">
        <v>22.6611</v>
      </c>
      <c r="ES427">
        <v>25.4173</v>
      </c>
      <c r="ET427">
        <v>30.0004</v>
      </c>
      <c r="EU427">
        <v>25.2868</v>
      </c>
      <c r="EV427">
        <v>25.2545</v>
      </c>
      <c r="EW427">
        <v>54.9968</v>
      </c>
      <c r="EX427">
        <v>26.2972</v>
      </c>
      <c r="EY427">
        <v>100</v>
      </c>
      <c r="EZ427">
        <v>22.6562</v>
      </c>
      <c r="FA427">
        <v>1380.59</v>
      </c>
      <c r="FB427">
        <v>20</v>
      </c>
      <c r="FC427">
        <v>102.322</v>
      </c>
      <c r="FD427">
        <v>102.089</v>
      </c>
    </row>
    <row r="428" spans="1:160">
      <c r="A428">
        <v>412</v>
      </c>
      <c r="B428">
        <v>1604419050.1</v>
      </c>
      <c r="C428">
        <v>821</v>
      </c>
      <c r="D428" t="s">
        <v>1095</v>
      </c>
      <c r="E428" t="s">
        <v>1096</v>
      </c>
      <c r="F428">
        <v>1604419050.1</v>
      </c>
      <c r="G428">
        <f>BY428*AE428*(BU428-BV428)/(100*BN428*(1000-AE428*BU428))</f>
        <v>0</v>
      </c>
      <c r="H428">
        <f>BY428*AE428*(BT428-BS428*(1000-AE428*BV428)/(1000-AE428*BU428))/(100*BN428)</f>
        <v>0</v>
      </c>
      <c r="I428">
        <f>BS428 - IF(AE428&gt;1, H428*BN428*100.0/(AG428*CG428), 0)</f>
        <v>0</v>
      </c>
      <c r="J428">
        <f>((P428-G428/2)*I428-H428)/(P428+G428/2)</f>
        <v>0</v>
      </c>
      <c r="K428">
        <f>J428*(BZ428+CA428)/1000.0</f>
        <v>0</v>
      </c>
      <c r="L428">
        <f>(BS428 - IF(AE428&gt;1, H428*BN428*100.0/(AG428*CG428), 0))*(BZ428+CA428)/1000.0</f>
        <v>0</v>
      </c>
      <c r="M428">
        <f>2.0/((1/O428-1/N428)+SIGN(O428)*SQRT((1/O428-1/N428)*(1/O428-1/N428) + 4*BO428/((BO428+1)*(BO428+1))*(2*1/O428*1/N428-1/N428*1/N428)))</f>
        <v>0</v>
      </c>
      <c r="N428">
        <f>IF(LEFT(BP428,1)&lt;&gt;"0",IF(LEFT(BP428,1)="1",3.0,BQ428),$D$5+$E$5*(CG428*BZ428/($K$5*1000))+$F$5*(CG428*BZ428/($K$5*1000))*MAX(MIN(BN428,$J$5),$I$5)*MAX(MIN(BN428,$J$5),$I$5)+$G$5*MAX(MIN(BN428,$J$5),$I$5)*(CG428*BZ428/($K$5*1000))+$H$5*(CG428*BZ428/($K$5*1000))*(CG428*BZ428/($K$5*1000)))</f>
        <v>0</v>
      </c>
      <c r="O428">
        <f>G428*(1000-(1000*0.61365*exp(17.502*S428/(240.97+S428))/(BZ428+CA428)+BU428)/2)/(1000*0.61365*exp(17.502*S428/(240.97+S428))/(BZ428+CA428)-BU428)</f>
        <v>0</v>
      </c>
      <c r="P428">
        <f>1/((BO428+1)/(M428/1.6)+1/(N428/1.37)) + BO428/((BO428+1)/(M428/1.6) + BO428/(N428/1.37))</f>
        <v>0</v>
      </c>
      <c r="Q428">
        <f>(BK428*BM428)</f>
        <v>0</v>
      </c>
      <c r="R428">
        <f>(CB428+(Q428+2*0.95*5.67E-8*(((CB428+$B$7)+273)^4-(CB428+273)^4)-44100*G428)/(1.84*29.3*N428+8*0.95*5.67E-8*(CB428+273)^3))</f>
        <v>0</v>
      </c>
      <c r="S428">
        <f>($C$7*CC428+$D$7*CD428+$E$7*R428)</f>
        <v>0</v>
      </c>
      <c r="T428">
        <f>0.61365*exp(17.502*S428/(240.97+S428))</f>
        <v>0</v>
      </c>
      <c r="U428">
        <f>(V428/W428*100)</f>
        <v>0</v>
      </c>
      <c r="V428">
        <f>BU428*(BZ428+CA428)/1000</f>
        <v>0</v>
      </c>
      <c r="W428">
        <f>0.61365*exp(17.502*CB428/(240.97+CB428))</f>
        <v>0</v>
      </c>
      <c r="X428">
        <f>(T428-BU428*(BZ428+CA428)/1000)</f>
        <v>0</v>
      </c>
      <c r="Y428">
        <f>(-G428*44100)</f>
        <v>0</v>
      </c>
      <c r="Z428">
        <f>2*29.3*N428*0.92*(CB428-S428)</f>
        <v>0</v>
      </c>
      <c r="AA428">
        <f>2*0.95*5.67E-8*(((CB428+$B$7)+273)^4-(S428+273)^4)</f>
        <v>0</v>
      </c>
      <c r="AB428">
        <f>Q428+AA428+Y428+Z428</f>
        <v>0</v>
      </c>
      <c r="AC428">
        <v>0</v>
      </c>
      <c r="AD428">
        <v>0</v>
      </c>
      <c r="AE428">
        <f>IF(AC428*$H$13&gt;=AG428,1.0,(AG428/(AG428-AC428*$H$13)))</f>
        <v>0</v>
      </c>
      <c r="AF428">
        <f>(AE428-1)*100</f>
        <v>0</v>
      </c>
      <c r="AG428">
        <f>MAX(0,($B$13+$C$13*CG428)/(1+$D$13*CG428)*BZ428/(CB428+273)*$E$13)</f>
        <v>0</v>
      </c>
      <c r="AH428" t="s">
        <v>271</v>
      </c>
      <c r="AI428" t="s">
        <v>271</v>
      </c>
      <c r="AJ428">
        <v>0</v>
      </c>
      <c r="AK428">
        <v>0</v>
      </c>
      <c r="AL428">
        <f>AK428-AJ428</f>
        <v>0</v>
      </c>
      <c r="AM428">
        <f>AL428/AK428</f>
        <v>0</v>
      </c>
      <c r="AN428">
        <v>0</v>
      </c>
      <c r="AO428" t="s">
        <v>271</v>
      </c>
      <c r="AP428" t="s">
        <v>271</v>
      </c>
      <c r="AQ428">
        <v>0</v>
      </c>
      <c r="AR428">
        <v>0</v>
      </c>
      <c r="AS428">
        <f>1-AQ428/AR428</f>
        <v>0</v>
      </c>
      <c r="AT428">
        <v>0.5</v>
      </c>
      <c r="AU428">
        <f>BK428</f>
        <v>0</v>
      </c>
      <c r="AV428">
        <f>H428</f>
        <v>0</v>
      </c>
      <c r="AW428">
        <f>AS428*AT428*AU428</f>
        <v>0</v>
      </c>
      <c r="AX428">
        <f>BC428/AR428</f>
        <v>0</v>
      </c>
      <c r="AY428">
        <f>(AV428-AN428)/AU428</f>
        <v>0</v>
      </c>
      <c r="AZ428">
        <f>(AK428-AR428)/AR428</f>
        <v>0</v>
      </c>
      <c r="BA428" t="s">
        <v>271</v>
      </c>
      <c r="BB428">
        <v>0</v>
      </c>
      <c r="BC428">
        <f>AR428-BB428</f>
        <v>0</v>
      </c>
      <c r="BD428">
        <f>(AR428-AQ428)/(AR428-BB428)</f>
        <v>0</v>
      </c>
      <c r="BE428">
        <f>(AK428-AR428)/(AK428-BB428)</f>
        <v>0</v>
      </c>
      <c r="BF428">
        <f>(AR428-AQ428)/(AR428-AJ428)</f>
        <v>0</v>
      </c>
      <c r="BG428">
        <f>(AK428-AR428)/(AK428-AJ428)</f>
        <v>0</v>
      </c>
      <c r="BH428">
        <f>(BD428*BB428/AQ428)</f>
        <v>0</v>
      </c>
      <c r="BI428">
        <f>(1-BH428)</f>
        <v>0</v>
      </c>
      <c r="BJ428">
        <f>$B$11*CH428+$C$11*CI428+$F$11*CJ428*(1-CM428)</f>
        <v>0</v>
      </c>
      <c r="BK428">
        <f>BJ428*BL428</f>
        <v>0</v>
      </c>
      <c r="BL428">
        <f>($B$11*$D$9+$C$11*$D$9+$F$11*((CW428+CO428)/MAX(CW428+CO428+CX428, 0.1)*$I$9+CX428/MAX(CW428+CO428+CX428, 0.1)*$J$9))/($B$11+$C$11+$F$11)</f>
        <v>0</v>
      </c>
      <c r="BM428">
        <f>($B$11*$K$9+$C$11*$K$9+$F$11*((CW428+CO428)/MAX(CW428+CO428+CX428, 0.1)*$P$9+CX428/MAX(CW428+CO428+CX428, 0.1)*$Q$9))/($B$11+$C$11+$F$11)</f>
        <v>0</v>
      </c>
      <c r="BN428">
        <v>6</v>
      </c>
      <c r="BO428">
        <v>0.5</v>
      </c>
      <c r="BP428" t="s">
        <v>272</v>
      </c>
      <c r="BQ428">
        <v>2</v>
      </c>
      <c r="BR428">
        <v>1604419050.1</v>
      </c>
      <c r="BS428">
        <v>1315.76</v>
      </c>
      <c r="BT428">
        <v>1376.1</v>
      </c>
      <c r="BU428">
        <v>21.588</v>
      </c>
      <c r="BV428">
        <v>19.9794</v>
      </c>
      <c r="BW428">
        <v>1315.62</v>
      </c>
      <c r="BX428">
        <v>21.2619</v>
      </c>
      <c r="BY428">
        <v>500.039</v>
      </c>
      <c r="BZ428">
        <v>100.522</v>
      </c>
      <c r="CA428">
        <v>0.100167</v>
      </c>
      <c r="CB428">
        <v>25.1553</v>
      </c>
      <c r="CC428">
        <v>25.0054</v>
      </c>
      <c r="CD428">
        <v>999.9</v>
      </c>
      <c r="CE428">
        <v>0</v>
      </c>
      <c r="CF428">
        <v>0</v>
      </c>
      <c r="CG428">
        <v>9991.25</v>
      </c>
      <c r="CH428">
        <v>0</v>
      </c>
      <c r="CI428">
        <v>1.06395</v>
      </c>
      <c r="CJ428">
        <v>1200.06</v>
      </c>
      <c r="CK428">
        <v>0.967003</v>
      </c>
      <c r="CL428">
        <v>0.0329973</v>
      </c>
      <c r="CM428">
        <v>0</v>
      </c>
      <c r="CN428">
        <v>2.4497</v>
      </c>
      <c r="CO428">
        <v>0</v>
      </c>
      <c r="CP428">
        <v>10853.3</v>
      </c>
      <c r="CQ428">
        <v>11401.9</v>
      </c>
      <c r="CR428">
        <v>38.062</v>
      </c>
      <c r="CS428">
        <v>41.187</v>
      </c>
      <c r="CT428">
        <v>39.5</v>
      </c>
      <c r="CU428">
        <v>39.875</v>
      </c>
      <c r="CV428">
        <v>38.375</v>
      </c>
      <c r="CW428">
        <v>1160.46</v>
      </c>
      <c r="CX428">
        <v>39.6</v>
      </c>
      <c r="CY428">
        <v>0</v>
      </c>
      <c r="CZ428">
        <v>1604419049.9</v>
      </c>
      <c r="DA428">
        <v>0</v>
      </c>
      <c r="DB428">
        <v>2.661708</v>
      </c>
      <c r="DC428">
        <v>0.343769226241211</v>
      </c>
      <c r="DD428">
        <v>32.2076922331127</v>
      </c>
      <c r="DE428">
        <v>10849.352</v>
      </c>
      <c r="DF428">
        <v>15</v>
      </c>
      <c r="DG428">
        <v>1604417947.1</v>
      </c>
      <c r="DH428" t="s">
        <v>273</v>
      </c>
      <c r="DI428">
        <v>1604417940.1</v>
      </c>
      <c r="DJ428">
        <v>1604417947.1</v>
      </c>
      <c r="DK428">
        <v>1</v>
      </c>
      <c r="DL428">
        <v>-0.134</v>
      </c>
      <c r="DM428">
        <v>0.013</v>
      </c>
      <c r="DN428">
        <v>0.037</v>
      </c>
      <c r="DO428">
        <v>0.31</v>
      </c>
      <c r="DP428">
        <v>420</v>
      </c>
      <c r="DQ428">
        <v>20</v>
      </c>
      <c r="DR428">
        <v>0.08</v>
      </c>
      <c r="DS428">
        <v>0.06</v>
      </c>
      <c r="DT428">
        <v>0</v>
      </c>
      <c r="DU428">
        <v>0</v>
      </c>
      <c r="DV428" t="s">
        <v>274</v>
      </c>
      <c r="DW428">
        <v>100</v>
      </c>
      <c r="DX428">
        <v>100</v>
      </c>
      <c r="DY428">
        <v>0.14</v>
      </c>
      <c r="DZ428">
        <v>0.3261</v>
      </c>
      <c r="EA428">
        <v>-0.278027610152098</v>
      </c>
      <c r="EB428">
        <v>0.00106189765250334</v>
      </c>
      <c r="EC428">
        <v>-8.23004791133579e-07</v>
      </c>
      <c r="ED428">
        <v>1.95222372915411e-10</v>
      </c>
      <c r="EE428">
        <v>0.0605696754882689</v>
      </c>
      <c r="EF428">
        <v>0.0242991256848972</v>
      </c>
      <c r="EG428">
        <v>-0.00102667963148939</v>
      </c>
      <c r="EH428">
        <v>2.21636158600722e-05</v>
      </c>
      <c r="EI428">
        <v>2</v>
      </c>
      <c r="EJ428">
        <v>2037</v>
      </c>
      <c r="EK428">
        <v>1</v>
      </c>
      <c r="EL428">
        <v>24</v>
      </c>
      <c r="EM428">
        <v>18.5</v>
      </c>
      <c r="EN428">
        <v>18.4</v>
      </c>
      <c r="EO428">
        <v>2</v>
      </c>
      <c r="EP428">
        <v>511.272</v>
      </c>
      <c r="EQ428">
        <v>529.037</v>
      </c>
      <c r="ER428">
        <v>22.6607</v>
      </c>
      <c r="ES428">
        <v>25.4187</v>
      </c>
      <c r="ET428">
        <v>30.0003</v>
      </c>
      <c r="EU428">
        <v>25.2872</v>
      </c>
      <c r="EV428">
        <v>25.2545</v>
      </c>
      <c r="EW428">
        <v>55.1149</v>
      </c>
      <c r="EX428">
        <v>26.2972</v>
      </c>
      <c r="EY428">
        <v>100</v>
      </c>
      <c r="EZ428">
        <v>22.6562</v>
      </c>
      <c r="FA428">
        <v>1385.62</v>
      </c>
      <c r="FB428">
        <v>20</v>
      </c>
      <c r="FC428">
        <v>102.323</v>
      </c>
      <c r="FD428">
        <v>102.088</v>
      </c>
    </row>
    <row r="429" spans="1:160">
      <c r="A429">
        <v>413</v>
      </c>
      <c r="B429">
        <v>1604419052.1</v>
      </c>
      <c r="C429">
        <v>823</v>
      </c>
      <c r="D429" t="s">
        <v>1097</v>
      </c>
      <c r="E429" t="s">
        <v>1098</v>
      </c>
      <c r="F429">
        <v>1604419052.1</v>
      </c>
      <c r="G429">
        <f>BY429*AE429*(BU429-BV429)/(100*BN429*(1000-AE429*BU429))</f>
        <v>0</v>
      </c>
      <c r="H429">
        <f>BY429*AE429*(BT429-BS429*(1000-AE429*BV429)/(1000-AE429*BU429))/(100*BN429)</f>
        <v>0</v>
      </c>
      <c r="I429">
        <f>BS429 - IF(AE429&gt;1, H429*BN429*100.0/(AG429*CG429), 0)</f>
        <v>0</v>
      </c>
      <c r="J429">
        <f>((P429-G429/2)*I429-H429)/(P429+G429/2)</f>
        <v>0</v>
      </c>
      <c r="K429">
        <f>J429*(BZ429+CA429)/1000.0</f>
        <v>0</v>
      </c>
      <c r="L429">
        <f>(BS429 - IF(AE429&gt;1, H429*BN429*100.0/(AG429*CG429), 0))*(BZ429+CA429)/1000.0</f>
        <v>0</v>
      </c>
      <c r="M429">
        <f>2.0/((1/O429-1/N429)+SIGN(O429)*SQRT((1/O429-1/N429)*(1/O429-1/N429) + 4*BO429/((BO429+1)*(BO429+1))*(2*1/O429*1/N429-1/N429*1/N429)))</f>
        <v>0</v>
      </c>
      <c r="N429">
        <f>IF(LEFT(BP429,1)&lt;&gt;"0",IF(LEFT(BP429,1)="1",3.0,BQ429),$D$5+$E$5*(CG429*BZ429/($K$5*1000))+$F$5*(CG429*BZ429/($K$5*1000))*MAX(MIN(BN429,$J$5),$I$5)*MAX(MIN(BN429,$J$5),$I$5)+$G$5*MAX(MIN(BN429,$J$5),$I$5)*(CG429*BZ429/($K$5*1000))+$H$5*(CG429*BZ429/($K$5*1000))*(CG429*BZ429/($K$5*1000)))</f>
        <v>0</v>
      </c>
      <c r="O429">
        <f>G429*(1000-(1000*0.61365*exp(17.502*S429/(240.97+S429))/(BZ429+CA429)+BU429)/2)/(1000*0.61365*exp(17.502*S429/(240.97+S429))/(BZ429+CA429)-BU429)</f>
        <v>0</v>
      </c>
      <c r="P429">
        <f>1/((BO429+1)/(M429/1.6)+1/(N429/1.37)) + BO429/((BO429+1)/(M429/1.6) + BO429/(N429/1.37))</f>
        <v>0</v>
      </c>
      <c r="Q429">
        <f>(BK429*BM429)</f>
        <v>0</v>
      </c>
      <c r="R429">
        <f>(CB429+(Q429+2*0.95*5.67E-8*(((CB429+$B$7)+273)^4-(CB429+273)^4)-44100*G429)/(1.84*29.3*N429+8*0.95*5.67E-8*(CB429+273)^3))</f>
        <v>0</v>
      </c>
      <c r="S429">
        <f>($C$7*CC429+$D$7*CD429+$E$7*R429)</f>
        <v>0</v>
      </c>
      <c r="T429">
        <f>0.61365*exp(17.502*S429/(240.97+S429))</f>
        <v>0</v>
      </c>
      <c r="U429">
        <f>(V429/W429*100)</f>
        <v>0</v>
      </c>
      <c r="V429">
        <f>BU429*(BZ429+CA429)/1000</f>
        <v>0</v>
      </c>
      <c r="W429">
        <f>0.61365*exp(17.502*CB429/(240.97+CB429))</f>
        <v>0</v>
      </c>
      <c r="X429">
        <f>(T429-BU429*(BZ429+CA429)/1000)</f>
        <v>0</v>
      </c>
      <c r="Y429">
        <f>(-G429*44100)</f>
        <v>0</v>
      </c>
      <c r="Z429">
        <f>2*29.3*N429*0.92*(CB429-S429)</f>
        <v>0</v>
      </c>
      <c r="AA429">
        <f>2*0.95*5.67E-8*(((CB429+$B$7)+273)^4-(S429+273)^4)</f>
        <v>0</v>
      </c>
      <c r="AB429">
        <f>Q429+AA429+Y429+Z429</f>
        <v>0</v>
      </c>
      <c r="AC429">
        <v>0</v>
      </c>
      <c r="AD429">
        <v>0</v>
      </c>
      <c r="AE429">
        <f>IF(AC429*$H$13&gt;=AG429,1.0,(AG429/(AG429-AC429*$H$13)))</f>
        <v>0</v>
      </c>
      <c r="AF429">
        <f>(AE429-1)*100</f>
        <v>0</v>
      </c>
      <c r="AG429">
        <f>MAX(0,($B$13+$C$13*CG429)/(1+$D$13*CG429)*BZ429/(CB429+273)*$E$13)</f>
        <v>0</v>
      </c>
      <c r="AH429" t="s">
        <v>271</v>
      </c>
      <c r="AI429" t="s">
        <v>271</v>
      </c>
      <c r="AJ429">
        <v>0</v>
      </c>
      <c r="AK429">
        <v>0</v>
      </c>
      <c r="AL429">
        <f>AK429-AJ429</f>
        <v>0</v>
      </c>
      <c r="AM429">
        <f>AL429/AK429</f>
        <v>0</v>
      </c>
      <c r="AN429">
        <v>0</v>
      </c>
      <c r="AO429" t="s">
        <v>271</v>
      </c>
      <c r="AP429" t="s">
        <v>271</v>
      </c>
      <c r="AQ429">
        <v>0</v>
      </c>
      <c r="AR429">
        <v>0</v>
      </c>
      <c r="AS429">
        <f>1-AQ429/AR429</f>
        <v>0</v>
      </c>
      <c r="AT429">
        <v>0.5</v>
      </c>
      <c r="AU429">
        <f>BK429</f>
        <v>0</v>
      </c>
      <c r="AV429">
        <f>H429</f>
        <v>0</v>
      </c>
      <c r="AW429">
        <f>AS429*AT429*AU429</f>
        <v>0</v>
      </c>
      <c r="AX429">
        <f>BC429/AR429</f>
        <v>0</v>
      </c>
      <c r="AY429">
        <f>(AV429-AN429)/AU429</f>
        <v>0</v>
      </c>
      <c r="AZ429">
        <f>(AK429-AR429)/AR429</f>
        <v>0</v>
      </c>
      <c r="BA429" t="s">
        <v>271</v>
      </c>
      <c r="BB429">
        <v>0</v>
      </c>
      <c r="BC429">
        <f>AR429-BB429</f>
        <v>0</v>
      </c>
      <c r="BD429">
        <f>(AR429-AQ429)/(AR429-BB429)</f>
        <v>0</v>
      </c>
      <c r="BE429">
        <f>(AK429-AR429)/(AK429-BB429)</f>
        <v>0</v>
      </c>
      <c r="BF429">
        <f>(AR429-AQ429)/(AR429-AJ429)</f>
        <v>0</v>
      </c>
      <c r="BG429">
        <f>(AK429-AR429)/(AK429-AJ429)</f>
        <v>0</v>
      </c>
      <c r="BH429">
        <f>(BD429*BB429/AQ429)</f>
        <v>0</v>
      </c>
      <c r="BI429">
        <f>(1-BH429)</f>
        <v>0</v>
      </c>
      <c r="BJ429">
        <f>$B$11*CH429+$C$11*CI429+$F$11*CJ429*(1-CM429)</f>
        <v>0</v>
      </c>
      <c r="BK429">
        <f>BJ429*BL429</f>
        <v>0</v>
      </c>
      <c r="BL429">
        <f>($B$11*$D$9+$C$11*$D$9+$F$11*((CW429+CO429)/MAX(CW429+CO429+CX429, 0.1)*$I$9+CX429/MAX(CW429+CO429+CX429, 0.1)*$J$9))/($B$11+$C$11+$F$11)</f>
        <v>0</v>
      </c>
      <c r="BM429">
        <f>($B$11*$K$9+$C$11*$K$9+$F$11*((CW429+CO429)/MAX(CW429+CO429+CX429, 0.1)*$P$9+CX429/MAX(CW429+CO429+CX429, 0.1)*$Q$9))/($B$11+$C$11+$F$11)</f>
        <v>0</v>
      </c>
      <c r="BN429">
        <v>6</v>
      </c>
      <c r="BO429">
        <v>0.5</v>
      </c>
      <c r="BP429" t="s">
        <v>272</v>
      </c>
      <c r="BQ429">
        <v>2</v>
      </c>
      <c r="BR429">
        <v>1604419052.1</v>
      </c>
      <c r="BS429">
        <v>1319.11</v>
      </c>
      <c r="BT429">
        <v>1379.53</v>
      </c>
      <c r="BU429">
        <v>21.5865</v>
      </c>
      <c r="BV429">
        <v>19.9761</v>
      </c>
      <c r="BW429">
        <v>1318.98</v>
      </c>
      <c r="BX429">
        <v>21.2604</v>
      </c>
      <c r="BY429">
        <v>499.947</v>
      </c>
      <c r="BZ429">
        <v>100.522</v>
      </c>
      <c r="CA429">
        <v>0.0995233</v>
      </c>
      <c r="CB429">
        <v>25.1545</v>
      </c>
      <c r="CC429">
        <v>25.0038</v>
      </c>
      <c r="CD429">
        <v>999.9</v>
      </c>
      <c r="CE429">
        <v>0</v>
      </c>
      <c r="CF429">
        <v>0</v>
      </c>
      <c r="CG429">
        <v>10030</v>
      </c>
      <c r="CH429">
        <v>0</v>
      </c>
      <c r="CI429">
        <v>1.06395</v>
      </c>
      <c r="CJ429">
        <v>1200.05</v>
      </c>
      <c r="CK429">
        <v>0.967003</v>
      </c>
      <c r="CL429">
        <v>0.0329973</v>
      </c>
      <c r="CM429">
        <v>0</v>
      </c>
      <c r="CN429">
        <v>2.6966</v>
      </c>
      <c r="CO429">
        <v>0</v>
      </c>
      <c r="CP429">
        <v>10854.3</v>
      </c>
      <c r="CQ429">
        <v>11401.9</v>
      </c>
      <c r="CR429">
        <v>38.062</v>
      </c>
      <c r="CS429">
        <v>41.187</v>
      </c>
      <c r="CT429">
        <v>39.562</v>
      </c>
      <c r="CU429">
        <v>39.875</v>
      </c>
      <c r="CV429">
        <v>38.375</v>
      </c>
      <c r="CW429">
        <v>1160.45</v>
      </c>
      <c r="CX429">
        <v>39.6</v>
      </c>
      <c r="CY429">
        <v>0</v>
      </c>
      <c r="CZ429">
        <v>1604419052.3</v>
      </c>
      <c r="DA429">
        <v>0</v>
      </c>
      <c r="DB429">
        <v>2.70024</v>
      </c>
      <c r="DC429">
        <v>-0.611761555646504</v>
      </c>
      <c r="DD429">
        <v>28.1307692519549</v>
      </c>
      <c r="DE429">
        <v>10850.484</v>
      </c>
      <c r="DF429">
        <v>15</v>
      </c>
      <c r="DG429">
        <v>1604417947.1</v>
      </c>
      <c r="DH429" t="s">
        <v>273</v>
      </c>
      <c r="DI429">
        <v>1604417940.1</v>
      </c>
      <c r="DJ429">
        <v>1604417947.1</v>
      </c>
      <c r="DK429">
        <v>1</v>
      </c>
      <c r="DL429">
        <v>-0.134</v>
      </c>
      <c r="DM429">
        <v>0.013</v>
      </c>
      <c r="DN429">
        <v>0.037</v>
      </c>
      <c r="DO429">
        <v>0.31</v>
      </c>
      <c r="DP429">
        <v>420</v>
      </c>
      <c r="DQ429">
        <v>20</v>
      </c>
      <c r="DR429">
        <v>0.08</v>
      </c>
      <c r="DS429">
        <v>0.06</v>
      </c>
      <c r="DT429">
        <v>0</v>
      </c>
      <c r="DU429">
        <v>0</v>
      </c>
      <c r="DV429" t="s">
        <v>274</v>
      </c>
      <c r="DW429">
        <v>100</v>
      </c>
      <c r="DX429">
        <v>100</v>
      </c>
      <c r="DY429">
        <v>0.13</v>
      </c>
      <c r="DZ429">
        <v>0.3261</v>
      </c>
      <c r="EA429">
        <v>-0.278027610152098</v>
      </c>
      <c r="EB429">
        <v>0.00106189765250334</v>
      </c>
      <c r="EC429">
        <v>-8.23004791133579e-07</v>
      </c>
      <c r="ED429">
        <v>1.95222372915411e-10</v>
      </c>
      <c r="EE429">
        <v>0.0605696754882689</v>
      </c>
      <c r="EF429">
        <v>0.0242991256848972</v>
      </c>
      <c r="EG429">
        <v>-0.00102667963148939</v>
      </c>
      <c r="EH429">
        <v>2.21636158600722e-05</v>
      </c>
      <c r="EI429">
        <v>2</v>
      </c>
      <c r="EJ429">
        <v>2037</v>
      </c>
      <c r="EK429">
        <v>1</v>
      </c>
      <c r="EL429">
        <v>24</v>
      </c>
      <c r="EM429">
        <v>18.5</v>
      </c>
      <c r="EN429">
        <v>18.4</v>
      </c>
      <c r="EO429">
        <v>2</v>
      </c>
      <c r="EP429">
        <v>511.349</v>
      </c>
      <c r="EQ429">
        <v>528.98</v>
      </c>
      <c r="ER429">
        <v>22.6588</v>
      </c>
      <c r="ES429">
        <v>25.4196</v>
      </c>
      <c r="ET429">
        <v>30.0002</v>
      </c>
      <c r="EU429">
        <v>25.2879</v>
      </c>
      <c r="EV429">
        <v>25.2545</v>
      </c>
      <c r="EW429">
        <v>55.2296</v>
      </c>
      <c r="EX429">
        <v>26.2972</v>
      </c>
      <c r="EY429">
        <v>100</v>
      </c>
      <c r="EZ429">
        <v>22.6562</v>
      </c>
      <c r="FA429">
        <v>1390.66</v>
      </c>
      <c r="FB429">
        <v>20</v>
      </c>
      <c r="FC429">
        <v>102.322</v>
      </c>
      <c r="FD429">
        <v>102.088</v>
      </c>
    </row>
    <row r="430" spans="1:160">
      <c r="A430">
        <v>414</v>
      </c>
      <c r="B430">
        <v>1604419054.1</v>
      </c>
      <c r="C430">
        <v>825</v>
      </c>
      <c r="D430" t="s">
        <v>1099</v>
      </c>
      <c r="E430" t="s">
        <v>1100</v>
      </c>
      <c r="F430">
        <v>1604419054.1</v>
      </c>
      <c r="G430">
        <f>BY430*AE430*(BU430-BV430)/(100*BN430*(1000-AE430*BU430))</f>
        <v>0</v>
      </c>
      <c r="H430">
        <f>BY430*AE430*(BT430-BS430*(1000-AE430*BV430)/(1000-AE430*BU430))/(100*BN430)</f>
        <v>0</v>
      </c>
      <c r="I430">
        <f>BS430 - IF(AE430&gt;1, H430*BN430*100.0/(AG430*CG430), 0)</f>
        <v>0</v>
      </c>
      <c r="J430">
        <f>((P430-G430/2)*I430-H430)/(P430+G430/2)</f>
        <v>0</v>
      </c>
      <c r="K430">
        <f>J430*(BZ430+CA430)/1000.0</f>
        <v>0</v>
      </c>
      <c r="L430">
        <f>(BS430 - IF(AE430&gt;1, H430*BN430*100.0/(AG430*CG430), 0))*(BZ430+CA430)/1000.0</f>
        <v>0</v>
      </c>
      <c r="M430">
        <f>2.0/((1/O430-1/N430)+SIGN(O430)*SQRT((1/O430-1/N430)*(1/O430-1/N430) + 4*BO430/((BO430+1)*(BO430+1))*(2*1/O430*1/N430-1/N430*1/N430)))</f>
        <v>0</v>
      </c>
      <c r="N430">
        <f>IF(LEFT(BP430,1)&lt;&gt;"0",IF(LEFT(BP430,1)="1",3.0,BQ430),$D$5+$E$5*(CG430*BZ430/($K$5*1000))+$F$5*(CG430*BZ430/($K$5*1000))*MAX(MIN(BN430,$J$5),$I$5)*MAX(MIN(BN430,$J$5),$I$5)+$G$5*MAX(MIN(BN430,$J$5),$I$5)*(CG430*BZ430/($K$5*1000))+$H$5*(CG430*BZ430/($K$5*1000))*(CG430*BZ430/($K$5*1000)))</f>
        <v>0</v>
      </c>
      <c r="O430">
        <f>G430*(1000-(1000*0.61365*exp(17.502*S430/(240.97+S430))/(BZ430+CA430)+BU430)/2)/(1000*0.61365*exp(17.502*S430/(240.97+S430))/(BZ430+CA430)-BU430)</f>
        <v>0</v>
      </c>
      <c r="P430">
        <f>1/((BO430+1)/(M430/1.6)+1/(N430/1.37)) + BO430/((BO430+1)/(M430/1.6) + BO430/(N430/1.37))</f>
        <v>0</v>
      </c>
      <c r="Q430">
        <f>(BK430*BM430)</f>
        <v>0</v>
      </c>
      <c r="R430">
        <f>(CB430+(Q430+2*0.95*5.67E-8*(((CB430+$B$7)+273)^4-(CB430+273)^4)-44100*G430)/(1.84*29.3*N430+8*0.95*5.67E-8*(CB430+273)^3))</f>
        <v>0</v>
      </c>
      <c r="S430">
        <f>($C$7*CC430+$D$7*CD430+$E$7*R430)</f>
        <v>0</v>
      </c>
      <c r="T430">
        <f>0.61365*exp(17.502*S430/(240.97+S430))</f>
        <v>0</v>
      </c>
      <c r="U430">
        <f>(V430/W430*100)</f>
        <v>0</v>
      </c>
      <c r="V430">
        <f>BU430*(BZ430+CA430)/1000</f>
        <v>0</v>
      </c>
      <c r="W430">
        <f>0.61365*exp(17.502*CB430/(240.97+CB430))</f>
        <v>0</v>
      </c>
      <c r="X430">
        <f>(T430-BU430*(BZ430+CA430)/1000)</f>
        <v>0</v>
      </c>
      <c r="Y430">
        <f>(-G430*44100)</f>
        <v>0</v>
      </c>
      <c r="Z430">
        <f>2*29.3*N430*0.92*(CB430-S430)</f>
        <v>0</v>
      </c>
      <c r="AA430">
        <f>2*0.95*5.67E-8*(((CB430+$B$7)+273)^4-(S430+273)^4)</f>
        <v>0</v>
      </c>
      <c r="AB430">
        <f>Q430+AA430+Y430+Z430</f>
        <v>0</v>
      </c>
      <c r="AC430">
        <v>0</v>
      </c>
      <c r="AD430">
        <v>0</v>
      </c>
      <c r="AE430">
        <f>IF(AC430*$H$13&gt;=AG430,1.0,(AG430/(AG430-AC430*$H$13)))</f>
        <v>0</v>
      </c>
      <c r="AF430">
        <f>(AE430-1)*100</f>
        <v>0</v>
      </c>
      <c r="AG430">
        <f>MAX(0,($B$13+$C$13*CG430)/(1+$D$13*CG430)*BZ430/(CB430+273)*$E$13)</f>
        <v>0</v>
      </c>
      <c r="AH430" t="s">
        <v>271</v>
      </c>
      <c r="AI430" t="s">
        <v>271</v>
      </c>
      <c r="AJ430">
        <v>0</v>
      </c>
      <c r="AK430">
        <v>0</v>
      </c>
      <c r="AL430">
        <f>AK430-AJ430</f>
        <v>0</v>
      </c>
      <c r="AM430">
        <f>AL430/AK430</f>
        <v>0</v>
      </c>
      <c r="AN430">
        <v>0</v>
      </c>
      <c r="AO430" t="s">
        <v>271</v>
      </c>
      <c r="AP430" t="s">
        <v>271</v>
      </c>
      <c r="AQ430">
        <v>0</v>
      </c>
      <c r="AR430">
        <v>0</v>
      </c>
      <c r="AS430">
        <f>1-AQ430/AR430</f>
        <v>0</v>
      </c>
      <c r="AT430">
        <v>0.5</v>
      </c>
      <c r="AU430">
        <f>BK430</f>
        <v>0</v>
      </c>
      <c r="AV430">
        <f>H430</f>
        <v>0</v>
      </c>
      <c r="AW430">
        <f>AS430*AT430*AU430</f>
        <v>0</v>
      </c>
      <c r="AX430">
        <f>BC430/AR430</f>
        <v>0</v>
      </c>
      <c r="AY430">
        <f>(AV430-AN430)/AU430</f>
        <v>0</v>
      </c>
      <c r="AZ430">
        <f>(AK430-AR430)/AR430</f>
        <v>0</v>
      </c>
      <c r="BA430" t="s">
        <v>271</v>
      </c>
      <c r="BB430">
        <v>0</v>
      </c>
      <c r="BC430">
        <f>AR430-BB430</f>
        <v>0</v>
      </c>
      <c r="BD430">
        <f>(AR430-AQ430)/(AR430-BB430)</f>
        <v>0</v>
      </c>
      <c r="BE430">
        <f>(AK430-AR430)/(AK430-BB430)</f>
        <v>0</v>
      </c>
      <c r="BF430">
        <f>(AR430-AQ430)/(AR430-AJ430)</f>
        <v>0</v>
      </c>
      <c r="BG430">
        <f>(AK430-AR430)/(AK430-AJ430)</f>
        <v>0</v>
      </c>
      <c r="BH430">
        <f>(BD430*BB430/AQ430)</f>
        <v>0</v>
      </c>
      <c r="BI430">
        <f>(1-BH430)</f>
        <v>0</v>
      </c>
      <c r="BJ430">
        <f>$B$11*CH430+$C$11*CI430+$F$11*CJ430*(1-CM430)</f>
        <v>0</v>
      </c>
      <c r="BK430">
        <f>BJ430*BL430</f>
        <v>0</v>
      </c>
      <c r="BL430">
        <f>($B$11*$D$9+$C$11*$D$9+$F$11*((CW430+CO430)/MAX(CW430+CO430+CX430, 0.1)*$I$9+CX430/MAX(CW430+CO430+CX430, 0.1)*$J$9))/($B$11+$C$11+$F$11)</f>
        <v>0</v>
      </c>
      <c r="BM430">
        <f>($B$11*$K$9+$C$11*$K$9+$F$11*((CW430+CO430)/MAX(CW430+CO430+CX430, 0.1)*$P$9+CX430/MAX(CW430+CO430+CX430, 0.1)*$Q$9))/($B$11+$C$11+$F$11)</f>
        <v>0</v>
      </c>
      <c r="BN430">
        <v>6</v>
      </c>
      <c r="BO430">
        <v>0.5</v>
      </c>
      <c r="BP430" t="s">
        <v>272</v>
      </c>
      <c r="BQ430">
        <v>2</v>
      </c>
      <c r="BR430">
        <v>1604419054.1</v>
      </c>
      <c r="BS430">
        <v>1322.52</v>
      </c>
      <c r="BT430">
        <v>1382.67</v>
      </c>
      <c r="BU430">
        <v>21.5854</v>
      </c>
      <c r="BV430">
        <v>19.973</v>
      </c>
      <c r="BW430">
        <v>1322.38</v>
      </c>
      <c r="BX430">
        <v>21.2593</v>
      </c>
      <c r="BY430">
        <v>500.008</v>
      </c>
      <c r="BZ430">
        <v>100.521</v>
      </c>
      <c r="CA430">
        <v>0.0995103</v>
      </c>
      <c r="CB430">
        <v>25.1533</v>
      </c>
      <c r="CC430">
        <v>25.0016</v>
      </c>
      <c r="CD430">
        <v>999.9</v>
      </c>
      <c r="CE430">
        <v>0</v>
      </c>
      <c r="CF430">
        <v>0</v>
      </c>
      <c r="CG430">
        <v>10072.5</v>
      </c>
      <c r="CH430">
        <v>0</v>
      </c>
      <c r="CI430">
        <v>1.06395</v>
      </c>
      <c r="CJ430">
        <v>1199.75</v>
      </c>
      <c r="CK430">
        <v>0.966994</v>
      </c>
      <c r="CL430">
        <v>0.0330056</v>
      </c>
      <c r="CM430">
        <v>0</v>
      </c>
      <c r="CN430">
        <v>2.501</v>
      </c>
      <c r="CO430">
        <v>0</v>
      </c>
      <c r="CP430">
        <v>10851.7</v>
      </c>
      <c r="CQ430">
        <v>11399.1</v>
      </c>
      <c r="CR430">
        <v>38.062</v>
      </c>
      <c r="CS430">
        <v>41.187</v>
      </c>
      <c r="CT430">
        <v>39.5</v>
      </c>
      <c r="CU430">
        <v>39.875</v>
      </c>
      <c r="CV430">
        <v>38.375</v>
      </c>
      <c r="CW430">
        <v>1160.15</v>
      </c>
      <c r="CX430">
        <v>39.6</v>
      </c>
      <c r="CY430">
        <v>0</v>
      </c>
      <c r="CZ430">
        <v>1604419054.1</v>
      </c>
      <c r="DA430">
        <v>0</v>
      </c>
      <c r="DB430">
        <v>2.68322692307692</v>
      </c>
      <c r="DC430">
        <v>-0.957432490521875</v>
      </c>
      <c r="DD430">
        <v>27.8153846212949</v>
      </c>
      <c r="DE430">
        <v>10851.0461538462</v>
      </c>
      <c r="DF430">
        <v>15</v>
      </c>
      <c r="DG430">
        <v>1604417947.1</v>
      </c>
      <c r="DH430" t="s">
        <v>273</v>
      </c>
      <c r="DI430">
        <v>1604417940.1</v>
      </c>
      <c r="DJ430">
        <v>1604417947.1</v>
      </c>
      <c r="DK430">
        <v>1</v>
      </c>
      <c r="DL430">
        <v>-0.134</v>
      </c>
      <c r="DM430">
        <v>0.013</v>
      </c>
      <c r="DN430">
        <v>0.037</v>
      </c>
      <c r="DO430">
        <v>0.31</v>
      </c>
      <c r="DP430">
        <v>420</v>
      </c>
      <c r="DQ430">
        <v>20</v>
      </c>
      <c r="DR430">
        <v>0.08</v>
      </c>
      <c r="DS430">
        <v>0.06</v>
      </c>
      <c r="DT430">
        <v>0</v>
      </c>
      <c r="DU430">
        <v>0</v>
      </c>
      <c r="DV430" t="s">
        <v>274</v>
      </c>
      <c r="DW430">
        <v>100</v>
      </c>
      <c r="DX430">
        <v>100</v>
      </c>
      <c r="DY430">
        <v>0.14</v>
      </c>
      <c r="DZ430">
        <v>0.3261</v>
      </c>
      <c r="EA430">
        <v>-0.278027610152098</v>
      </c>
      <c r="EB430">
        <v>0.00106189765250334</v>
      </c>
      <c r="EC430">
        <v>-8.23004791133579e-07</v>
      </c>
      <c r="ED430">
        <v>1.95222372915411e-10</v>
      </c>
      <c r="EE430">
        <v>0.0605696754882689</v>
      </c>
      <c r="EF430">
        <v>0.0242991256848972</v>
      </c>
      <c r="EG430">
        <v>-0.00102667963148939</v>
      </c>
      <c r="EH430">
        <v>2.21636158600722e-05</v>
      </c>
      <c r="EI430">
        <v>2</v>
      </c>
      <c r="EJ430">
        <v>2037</v>
      </c>
      <c r="EK430">
        <v>1</v>
      </c>
      <c r="EL430">
        <v>24</v>
      </c>
      <c r="EM430">
        <v>18.6</v>
      </c>
      <c r="EN430">
        <v>18.4</v>
      </c>
      <c r="EO430">
        <v>2</v>
      </c>
      <c r="EP430">
        <v>511.401</v>
      </c>
      <c r="EQ430">
        <v>528.922</v>
      </c>
      <c r="ER430">
        <v>22.6563</v>
      </c>
      <c r="ES430">
        <v>25.4203</v>
      </c>
      <c r="ET430">
        <v>30.0002</v>
      </c>
      <c r="EU430">
        <v>25.2889</v>
      </c>
      <c r="EV430">
        <v>25.2546</v>
      </c>
      <c r="EW430">
        <v>55.3113</v>
      </c>
      <c r="EX430">
        <v>26.2972</v>
      </c>
      <c r="EY430">
        <v>100</v>
      </c>
      <c r="EZ430">
        <v>22.6511</v>
      </c>
      <c r="FA430">
        <v>1390.66</v>
      </c>
      <c r="FB430">
        <v>20</v>
      </c>
      <c r="FC430">
        <v>102.321</v>
      </c>
      <c r="FD430">
        <v>102.088</v>
      </c>
    </row>
    <row r="431" spans="1:160">
      <c r="A431">
        <v>415</v>
      </c>
      <c r="B431">
        <v>1604419056.1</v>
      </c>
      <c r="C431">
        <v>827</v>
      </c>
      <c r="D431" t="s">
        <v>1101</v>
      </c>
      <c r="E431" t="s">
        <v>1102</v>
      </c>
      <c r="F431">
        <v>1604419056.1</v>
      </c>
      <c r="G431">
        <f>BY431*AE431*(BU431-BV431)/(100*BN431*(1000-AE431*BU431))</f>
        <v>0</v>
      </c>
      <c r="H431">
        <f>BY431*AE431*(BT431-BS431*(1000-AE431*BV431)/(1000-AE431*BU431))/(100*BN431)</f>
        <v>0</v>
      </c>
      <c r="I431">
        <f>BS431 - IF(AE431&gt;1, H431*BN431*100.0/(AG431*CG431), 0)</f>
        <v>0</v>
      </c>
      <c r="J431">
        <f>((P431-G431/2)*I431-H431)/(P431+G431/2)</f>
        <v>0</v>
      </c>
      <c r="K431">
        <f>J431*(BZ431+CA431)/1000.0</f>
        <v>0</v>
      </c>
      <c r="L431">
        <f>(BS431 - IF(AE431&gt;1, H431*BN431*100.0/(AG431*CG431), 0))*(BZ431+CA431)/1000.0</f>
        <v>0</v>
      </c>
      <c r="M431">
        <f>2.0/((1/O431-1/N431)+SIGN(O431)*SQRT((1/O431-1/N431)*(1/O431-1/N431) + 4*BO431/((BO431+1)*(BO431+1))*(2*1/O431*1/N431-1/N431*1/N431)))</f>
        <v>0</v>
      </c>
      <c r="N431">
        <f>IF(LEFT(BP431,1)&lt;&gt;"0",IF(LEFT(BP431,1)="1",3.0,BQ431),$D$5+$E$5*(CG431*BZ431/($K$5*1000))+$F$5*(CG431*BZ431/($K$5*1000))*MAX(MIN(BN431,$J$5),$I$5)*MAX(MIN(BN431,$J$5),$I$5)+$G$5*MAX(MIN(BN431,$J$5),$I$5)*(CG431*BZ431/($K$5*1000))+$H$5*(CG431*BZ431/($K$5*1000))*(CG431*BZ431/($K$5*1000)))</f>
        <v>0</v>
      </c>
      <c r="O431">
        <f>G431*(1000-(1000*0.61365*exp(17.502*S431/(240.97+S431))/(BZ431+CA431)+BU431)/2)/(1000*0.61365*exp(17.502*S431/(240.97+S431))/(BZ431+CA431)-BU431)</f>
        <v>0</v>
      </c>
      <c r="P431">
        <f>1/((BO431+1)/(M431/1.6)+1/(N431/1.37)) + BO431/((BO431+1)/(M431/1.6) + BO431/(N431/1.37))</f>
        <v>0</v>
      </c>
      <c r="Q431">
        <f>(BK431*BM431)</f>
        <v>0</v>
      </c>
      <c r="R431">
        <f>(CB431+(Q431+2*0.95*5.67E-8*(((CB431+$B$7)+273)^4-(CB431+273)^4)-44100*G431)/(1.84*29.3*N431+8*0.95*5.67E-8*(CB431+273)^3))</f>
        <v>0</v>
      </c>
      <c r="S431">
        <f>($C$7*CC431+$D$7*CD431+$E$7*R431)</f>
        <v>0</v>
      </c>
      <c r="T431">
        <f>0.61365*exp(17.502*S431/(240.97+S431))</f>
        <v>0</v>
      </c>
      <c r="U431">
        <f>(V431/W431*100)</f>
        <v>0</v>
      </c>
      <c r="V431">
        <f>BU431*(BZ431+CA431)/1000</f>
        <v>0</v>
      </c>
      <c r="W431">
        <f>0.61365*exp(17.502*CB431/(240.97+CB431))</f>
        <v>0</v>
      </c>
      <c r="X431">
        <f>(T431-BU431*(BZ431+CA431)/1000)</f>
        <v>0</v>
      </c>
      <c r="Y431">
        <f>(-G431*44100)</f>
        <v>0</v>
      </c>
      <c r="Z431">
        <f>2*29.3*N431*0.92*(CB431-S431)</f>
        <v>0</v>
      </c>
      <c r="AA431">
        <f>2*0.95*5.67E-8*(((CB431+$B$7)+273)^4-(S431+273)^4)</f>
        <v>0</v>
      </c>
      <c r="AB431">
        <f>Q431+AA431+Y431+Z431</f>
        <v>0</v>
      </c>
      <c r="AC431">
        <v>0</v>
      </c>
      <c r="AD431">
        <v>0</v>
      </c>
      <c r="AE431">
        <f>IF(AC431*$H$13&gt;=AG431,1.0,(AG431/(AG431-AC431*$H$13)))</f>
        <v>0</v>
      </c>
      <c r="AF431">
        <f>(AE431-1)*100</f>
        <v>0</v>
      </c>
      <c r="AG431">
        <f>MAX(0,($B$13+$C$13*CG431)/(1+$D$13*CG431)*BZ431/(CB431+273)*$E$13)</f>
        <v>0</v>
      </c>
      <c r="AH431" t="s">
        <v>271</v>
      </c>
      <c r="AI431" t="s">
        <v>271</v>
      </c>
      <c r="AJ431">
        <v>0</v>
      </c>
      <c r="AK431">
        <v>0</v>
      </c>
      <c r="AL431">
        <f>AK431-AJ431</f>
        <v>0</v>
      </c>
      <c r="AM431">
        <f>AL431/AK431</f>
        <v>0</v>
      </c>
      <c r="AN431">
        <v>0</v>
      </c>
      <c r="AO431" t="s">
        <v>271</v>
      </c>
      <c r="AP431" t="s">
        <v>271</v>
      </c>
      <c r="AQ431">
        <v>0</v>
      </c>
      <c r="AR431">
        <v>0</v>
      </c>
      <c r="AS431">
        <f>1-AQ431/AR431</f>
        <v>0</v>
      </c>
      <c r="AT431">
        <v>0.5</v>
      </c>
      <c r="AU431">
        <f>BK431</f>
        <v>0</v>
      </c>
      <c r="AV431">
        <f>H431</f>
        <v>0</v>
      </c>
      <c r="AW431">
        <f>AS431*AT431*AU431</f>
        <v>0</v>
      </c>
      <c r="AX431">
        <f>BC431/AR431</f>
        <v>0</v>
      </c>
      <c r="AY431">
        <f>(AV431-AN431)/AU431</f>
        <v>0</v>
      </c>
      <c r="AZ431">
        <f>(AK431-AR431)/AR431</f>
        <v>0</v>
      </c>
      <c r="BA431" t="s">
        <v>271</v>
      </c>
      <c r="BB431">
        <v>0</v>
      </c>
      <c r="BC431">
        <f>AR431-BB431</f>
        <v>0</v>
      </c>
      <c r="BD431">
        <f>(AR431-AQ431)/(AR431-BB431)</f>
        <v>0</v>
      </c>
      <c r="BE431">
        <f>(AK431-AR431)/(AK431-BB431)</f>
        <v>0</v>
      </c>
      <c r="BF431">
        <f>(AR431-AQ431)/(AR431-AJ431)</f>
        <v>0</v>
      </c>
      <c r="BG431">
        <f>(AK431-AR431)/(AK431-AJ431)</f>
        <v>0</v>
      </c>
      <c r="BH431">
        <f>(BD431*BB431/AQ431)</f>
        <v>0</v>
      </c>
      <c r="BI431">
        <f>(1-BH431)</f>
        <v>0</v>
      </c>
      <c r="BJ431">
        <f>$B$11*CH431+$C$11*CI431+$F$11*CJ431*(1-CM431)</f>
        <v>0</v>
      </c>
      <c r="BK431">
        <f>BJ431*BL431</f>
        <v>0</v>
      </c>
      <c r="BL431">
        <f>($B$11*$D$9+$C$11*$D$9+$F$11*((CW431+CO431)/MAX(CW431+CO431+CX431, 0.1)*$I$9+CX431/MAX(CW431+CO431+CX431, 0.1)*$J$9))/($B$11+$C$11+$F$11)</f>
        <v>0</v>
      </c>
      <c r="BM431">
        <f>($B$11*$K$9+$C$11*$K$9+$F$11*((CW431+CO431)/MAX(CW431+CO431+CX431, 0.1)*$P$9+CX431/MAX(CW431+CO431+CX431, 0.1)*$Q$9))/($B$11+$C$11+$F$11)</f>
        <v>0</v>
      </c>
      <c r="BN431">
        <v>6</v>
      </c>
      <c r="BO431">
        <v>0.5</v>
      </c>
      <c r="BP431" t="s">
        <v>272</v>
      </c>
      <c r="BQ431">
        <v>2</v>
      </c>
      <c r="BR431">
        <v>1604419056.1</v>
      </c>
      <c r="BS431">
        <v>1325.83</v>
      </c>
      <c r="BT431">
        <v>1386.08</v>
      </c>
      <c r="BU431">
        <v>21.5829</v>
      </c>
      <c r="BV431">
        <v>19.9715</v>
      </c>
      <c r="BW431">
        <v>1325.69</v>
      </c>
      <c r="BX431">
        <v>21.2568</v>
      </c>
      <c r="BY431">
        <v>499.989</v>
      </c>
      <c r="BZ431">
        <v>100.521</v>
      </c>
      <c r="CA431">
        <v>0.0999965</v>
      </c>
      <c r="CB431">
        <v>25.1549</v>
      </c>
      <c r="CC431">
        <v>25.0037</v>
      </c>
      <c r="CD431">
        <v>999.9</v>
      </c>
      <c r="CE431">
        <v>0</v>
      </c>
      <c r="CF431">
        <v>0</v>
      </c>
      <c r="CG431">
        <v>10023.8</v>
      </c>
      <c r="CH431">
        <v>0</v>
      </c>
      <c r="CI431">
        <v>1.06395</v>
      </c>
      <c r="CJ431">
        <v>1200.07</v>
      </c>
      <c r="CK431">
        <v>0.967003</v>
      </c>
      <c r="CL431">
        <v>0.0329973</v>
      </c>
      <c r="CM431">
        <v>0</v>
      </c>
      <c r="CN431">
        <v>2.3481</v>
      </c>
      <c r="CO431">
        <v>0</v>
      </c>
      <c r="CP431">
        <v>10855.2</v>
      </c>
      <c r="CQ431">
        <v>11402</v>
      </c>
      <c r="CR431">
        <v>38.062</v>
      </c>
      <c r="CS431">
        <v>41.187</v>
      </c>
      <c r="CT431">
        <v>39.562</v>
      </c>
      <c r="CU431">
        <v>39.875</v>
      </c>
      <c r="CV431">
        <v>38.375</v>
      </c>
      <c r="CW431">
        <v>1160.47</v>
      </c>
      <c r="CX431">
        <v>39.6</v>
      </c>
      <c r="CY431">
        <v>0</v>
      </c>
      <c r="CZ431">
        <v>1604419055.9</v>
      </c>
      <c r="DA431">
        <v>0</v>
      </c>
      <c r="DB431">
        <v>2.630748</v>
      </c>
      <c r="DC431">
        <v>-1.10636923855766</v>
      </c>
      <c r="DD431">
        <v>22.2769230363492</v>
      </c>
      <c r="DE431">
        <v>10852.028</v>
      </c>
      <c r="DF431">
        <v>15</v>
      </c>
      <c r="DG431">
        <v>1604417947.1</v>
      </c>
      <c r="DH431" t="s">
        <v>273</v>
      </c>
      <c r="DI431">
        <v>1604417940.1</v>
      </c>
      <c r="DJ431">
        <v>1604417947.1</v>
      </c>
      <c r="DK431">
        <v>1</v>
      </c>
      <c r="DL431">
        <v>-0.134</v>
      </c>
      <c r="DM431">
        <v>0.013</v>
      </c>
      <c r="DN431">
        <v>0.037</v>
      </c>
      <c r="DO431">
        <v>0.31</v>
      </c>
      <c r="DP431">
        <v>420</v>
      </c>
      <c r="DQ431">
        <v>20</v>
      </c>
      <c r="DR431">
        <v>0.08</v>
      </c>
      <c r="DS431">
        <v>0.06</v>
      </c>
      <c r="DT431">
        <v>0</v>
      </c>
      <c r="DU431">
        <v>0</v>
      </c>
      <c r="DV431" t="s">
        <v>274</v>
      </c>
      <c r="DW431">
        <v>100</v>
      </c>
      <c r="DX431">
        <v>100</v>
      </c>
      <c r="DY431">
        <v>0.14</v>
      </c>
      <c r="DZ431">
        <v>0.3261</v>
      </c>
      <c r="EA431">
        <v>-0.278027610152098</v>
      </c>
      <c r="EB431">
        <v>0.00106189765250334</v>
      </c>
      <c r="EC431">
        <v>-8.23004791133579e-07</v>
      </c>
      <c r="ED431">
        <v>1.95222372915411e-10</v>
      </c>
      <c r="EE431">
        <v>0.0605696754882689</v>
      </c>
      <c r="EF431">
        <v>0.0242991256848972</v>
      </c>
      <c r="EG431">
        <v>-0.00102667963148939</v>
      </c>
      <c r="EH431">
        <v>2.21636158600722e-05</v>
      </c>
      <c r="EI431">
        <v>2</v>
      </c>
      <c r="EJ431">
        <v>2037</v>
      </c>
      <c r="EK431">
        <v>1</v>
      </c>
      <c r="EL431">
        <v>24</v>
      </c>
      <c r="EM431">
        <v>18.6</v>
      </c>
      <c r="EN431">
        <v>18.5</v>
      </c>
      <c r="EO431">
        <v>2</v>
      </c>
      <c r="EP431">
        <v>511.276</v>
      </c>
      <c r="EQ431">
        <v>529.01</v>
      </c>
      <c r="ER431">
        <v>22.6542</v>
      </c>
      <c r="ES431">
        <v>25.4214</v>
      </c>
      <c r="ET431">
        <v>30.0003</v>
      </c>
      <c r="EU431">
        <v>25.2893</v>
      </c>
      <c r="EV431">
        <v>25.2556</v>
      </c>
      <c r="EW431">
        <v>55.4327</v>
      </c>
      <c r="EX431">
        <v>26.2972</v>
      </c>
      <c r="EY431">
        <v>100</v>
      </c>
      <c r="EZ431">
        <v>22.6511</v>
      </c>
      <c r="FA431">
        <v>1395.71</v>
      </c>
      <c r="FB431">
        <v>20</v>
      </c>
      <c r="FC431">
        <v>102.32</v>
      </c>
      <c r="FD431">
        <v>102.088</v>
      </c>
    </row>
    <row r="432" spans="1:160">
      <c r="A432">
        <v>416</v>
      </c>
      <c r="B432">
        <v>1604419058.1</v>
      </c>
      <c r="C432">
        <v>829</v>
      </c>
      <c r="D432" t="s">
        <v>1103</v>
      </c>
      <c r="E432" t="s">
        <v>1104</v>
      </c>
      <c r="F432">
        <v>1604419058.1</v>
      </c>
      <c r="G432">
        <f>BY432*AE432*(BU432-BV432)/(100*BN432*(1000-AE432*BU432))</f>
        <v>0</v>
      </c>
      <c r="H432">
        <f>BY432*AE432*(BT432-BS432*(1000-AE432*BV432)/(1000-AE432*BU432))/(100*BN432)</f>
        <v>0</v>
      </c>
      <c r="I432">
        <f>BS432 - IF(AE432&gt;1, H432*BN432*100.0/(AG432*CG432), 0)</f>
        <v>0</v>
      </c>
      <c r="J432">
        <f>((P432-G432/2)*I432-H432)/(P432+G432/2)</f>
        <v>0</v>
      </c>
      <c r="K432">
        <f>J432*(BZ432+CA432)/1000.0</f>
        <v>0</v>
      </c>
      <c r="L432">
        <f>(BS432 - IF(AE432&gt;1, H432*BN432*100.0/(AG432*CG432), 0))*(BZ432+CA432)/1000.0</f>
        <v>0</v>
      </c>
      <c r="M432">
        <f>2.0/((1/O432-1/N432)+SIGN(O432)*SQRT((1/O432-1/N432)*(1/O432-1/N432) + 4*BO432/((BO432+1)*(BO432+1))*(2*1/O432*1/N432-1/N432*1/N432)))</f>
        <v>0</v>
      </c>
      <c r="N432">
        <f>IF(LEFT(BP432,1)&lt;&gt;"0",IF(LEFT(BP432,1)="1",3.0,BQ432),$D$5+$E$5*(CG432*BZ432/($K$5*1000))+$F$5*(CG432*BZ432/($K$5*1000))*MAX(MIN(BN432,$J$5),$I$5)*MAX(MIN(BN432,$J$5),$I$5)+$G$5*MAX(MIN(BN432,$J$5),$I$5)*(CG432*BZ432/($K$5*1000))+$H$5*(CG432*BZ432/($K$5*1000))*(CG432*BZ432/($K$5*1000)))</f>
        <v>0</v>
      </c>
      <c r="O432">
        <f>G432*(1000-(1000*0.61365*exp(17.502*S432/(240.97+S432))/(BZ432+CA432)+BU432)/2)/(1000*0.61365*exp(17.502*S432/(240.97+S432))/(BZ432+CA432)-BU432)</f>
        <v>0</v>
      </c>
      <c r="P432">
        <f>1/((BO432+1)/(M432/1.6)+1/(N432/1.37)) + BO432/((BO432+1)/(M432/1.6) + BO432/(N432/1.37))</f>
        <v>0</v>
      </c>
      <c r="Q432">
        <f>(BK432*BM432)</f>
        <v>0</v>
      </c>
      <c r="R432">
        <f>(CB432+(Q432+2*0.95*5.67E-8*(((CB432+$B$7)+273)^4-(CB432+273)^4)-44100*G432)/(1.84*29.3*N432+8*0.95*5.67E-8*(CB432+273)^3))</f>
        <v>0</v>
      </c>
      <c r="S432">
        <f>($C$7*CC432+$D$7*CD432+$E$7*R432)</f>
        <v>0</v>
      </c>
      <c r="T432">
        <f>0.61365*exp(17.502*S432/(240.97+S432))</f>
        <v>0</v>
      </c>
      <c r="U432">
        <f>(V432/W432*100)</f>
        <v>0</v>
      </c>
      <c r="V432">
        <f>BU432*(BZ432+CA432)/1000</f>
        <v>0</v>
      </c>
      <c r="W432">
        <f>0.61365*exp(17.502*CB432/(240.97+CB432))</f>
        <v>0</v>
      </c>
      <c r="X432">
        <f>(T432-BU432*(BZ432+CA432)/1000)</f>
        <v>0</v>
      </c>
      <c r="Y432">
        <f>(-G432*44100)</f>
        <v>0</v>
      </c>
      <c r="Z432">
        <f>2*29.3*N432*0.92*(CB432-S432)</f>
        <v>0</v>
      </c>
      <c r="AA432">
        <f>2*0.95*5.67E-8*(((CB432+$B$7)+273)^4-(S432+273)^4)</f>
        <v>0</v>
      </c>
      <c r="AB432">
        <f>Q432+AA432+Y432+Z432</f>
        <v>0</v>
      </c>
      <c r="AC432">
        <v>0</v>
      </c>
      <c r="AD432">
        <v>0</v>
      </c>
      <c r="AE432">
        <f>IF(AC432*$H$13&gt;=AG432,1.0,(AG432/(AG432-AC432*$H$13)))</f>
        <v>0</v>
      </c>
      <c r="AF432">
        <f>(AE432-1)*100</f>
        <v>0</v>
      </c>
      <c r="AG432">
        <f>MAX(0,($B$13+$C$13*CG432)/(1+$D$13*CG432)*BZ432/(CB432+273)*$E$13)</f>
        <v>0</v>
      </c>
      <c r="AH432" t="s">
        <v>271</v>
      </c>
      <c r="AI432" t="s">
        <v>271</v>
      </c>
      <c r="AJ432">
        <v>0</v>
      </c>
      <c r="AK432">
        <v>0</v>
      </c>
      <c r="AL432">
        <f>AK432-AJ432</f>
        <v>0</v>
      </c>
      <c r="AM432">
        <f>AL432/AK432</f>
        <v>0</v>
      </c>
      <c r="AN432">
        <v>0</v>
      </c>
      <c r="AO432" t="s">
        <v>271</v>
      </c>
      <c r="AP432" t="s">
        <v>271</v>
      </c>
      <c r="AQ432">
        <v>0</v>
      </c>
      <c r="AR432">
        <v>0</v>
      </c>
      <c r="AS432">
        <f>1-AQ432/AR432</f>
        <v>0</v>
      </c>
      <c r="AT432">
        <v>0.5</v>
      </c>
      <c r="AU432">
        <f>BK432</f>
        <v>0</v>
      </c>
      <c r="AV432">
        <f>H432</f>
        <v>0</v>
      </c>
      <c r="AW432">
        <f>AS432*AT432*AU432</f>
        <v>0</v>
      </c>
      <c r="AX432">
        <f>BC432/AR432</f>
        <v>0</v>
      </c>
      <c r="AY432">
        <f>(AV432-AN432)/AU432</f>
        <v>0</v>
      </c>
      <c r="AZ432">
        <f>(AK432-AR432)/AR432</f>
        <v>0</v>
      </c>
      <c r="BA432" t="s">
        <v>271</v>
      </c>
      <c r="BB432">
        <v>0</v>
      </c>
      <c r="BC432">
        <f>AR432-BB432</f>
        <v>0</v>
      </c>
      <c r="BD432">
        <f>(AR432-AQ432)/(AR432-BB432)</f>
        <v>0</v>
      </c>
      <c r="BE432">
        <f>(AK432-AR432)/(AK432-BB432)</f>
        <v>0</v>
      </c>
      <c r="BF432">
        <f>(AR432-AQ432)/(AR432-AJ432)</f>
        <v>0</v>
      </c>
      <c r="BG432">
        <f>(AK432-AR432)/(AK432-AJ432)</f>
        <v>0</v>
      </c>
      <c r="BH432">
        <f>(BD432*BB432/AQ432)</f>
        <v>0</v>
      </c>
      <c r="BI432">
        <f>(1-BH432)</f>
        <v>0</v>
      </c>
      <c r="BJ432">
        <f>$B$11*CH432+$C$11*CI432+$F$11*CJ432*(1-CM432)</f>
        <v>0</v>
      </c>
      <c r="BK432">
        <f>BJ432*BL432</f>
        <v>0</v>
      </c>
      <c r="BL432">
        <f>($B$11*$D$9+$C$11*$D$9+$F$11*((CW432+CO432)/MAX(CW432+CO432+CX432, 0.1)*$I$9+CX432/MAX(CW432+CO432+CX432, 0.1)*$J$9))/($B$11+$C$11+$F$11)</f>
        <v>0</v>
      </c>
      <c r="BM432">
        <f>($B$11*$K$9+$C$11*$K$9+$F$11*((CW432+CO432)/MAX(CW432+CO432+CX432, 0.1)*$P$9+CX432/MAX(CW432+CO432+CX432, 0.1)*$Q$9))/($B$11+$C$11+$F$11)</f>
        <v>0</v>
      </c>
      <c r="BN432">
        <v>6</v>
      </c>
      <c r="BO432">
        <v>0.5</v>
      </c>
      <c r="BP432" t="s">
        <v>272</v>
      </c>
      <c r="BQ432">
        <v>2</v>
      </c>
      <c r="BR432">
        <v>1604419058.1</v>
      </c>
      <c r="BS432">
        <v>1329.15</v>
      </c>
      <c r="BT432">
        <v>1389.44</v>
      </c>
      <c r="BU432">
        <v>21.581</v>
      </c>
      <c r="BV432">
        <v>19.9717</v>
      </c>
      <c r="BW432">
        <v>1329.01</v>
      </c>
      <c r="BX432">
        <v>21.255</v>
      </c>
      <c r="BY432">
        <v>499.997</v>
      </c>
      <c r="BZ432">
        <v>100.52</v>
      </c>
      <c r="CA432">
        <v>0.10027</v>
      </c>
      <c r="CB432">
        <v>25.1548</v>
      </c>
      <c r="CC432">
        <v>25.0042</v>
      </c>
      <c r="CD432">
        <v>999.9</v>
      </c>
      <c r="CE432">
        <v>0</v>
      </c>
      <c r="CF432">
        <v>0</v>
      </c>
      <c r="CG432">
        <v>9970</v>
      </c>
      <c r="CH432">
        <v>0</v>
      </c>
      <c r="CI432">
        <v>1.06395</v>
      </c>
      <c r="CJ432">
        <v>1199.75</v>
      </c>
      <c r="CK432">
        <v>0.966994</v>
      </c>
      <c r="CL432">
        <v>0.0330056</v>
      </c>
      <c r="CM432">
        <v>0</v>
      </c>
      <c r="CN432">
        <v>2.6228</v>
      </c>
      <c r="CO432">
        <v>0</v>
      </c>
      <c r="CP432">
        <v>10852.9</v>
      </c>
      <c r="CQ432">
        <v>11399</v>
      </c>
      <c r="CR432">
        <v>38.062</v>
      </c>
      <c r="CS432">
        <v>41.187</v>
      </c>
      <c r="CT432">
        <v>39.5</v>
      </c>
      <c r="CU432">
        <v>39.875</v>
      </c>
      <c r="CV432">
        <v>38.375</v>
      </c>
      <c r="CW432">
        <v>1160.15</v>
      </c>
      <c r="CX432">
        <v>39.6</v>
      </c>
      <c r="CY432">
        <v>0</v>
      </c>
      <c r="CZ432">
        <v>1604419058.3</v>
      </c>
      <c r="DA432">
        <v>0</v>
      </c>
      <c r="DB432">
        <v>2.60854</v>
      </c>
      <c r="DC432">
        <v>-0.642223087974763</v>
      </c>
      <c r="DD432">
        <v>22.800000036066</v>
      </c>
      <c r="DE432">
        <v>10852.944</v>
      </c>
      <c r="DF432">
        <v>15</v>
      </c>
      <c r="DG432">
        <v>1604417947.1</v>
      </c>
      <c r="DH432" t="s">
        <v>273</v>
      </c>
      <c r="DI432">
        <v>1604417940.1</v>
      </c>
      <c r="DJ432">
        <v>1604417947.1</v>
      </c>
      <c r="DK432">
        <v>1</v>
      </c>
      <c r="DL432">
        <v>-0.134</v>
      </c>
      <c r="DM432">
        <v>0.013</v>
      </c>
      <c r="DN432">
        <v>0.037</v>
      </c>
      <c r="DO432">
        <v>0.31</v>
      </c>
      <c r="DP432">
        <v>420</v>
      </c>
      <c r="DQ432">
        <v>20</v>
      </c>
      <c r="DR432">
        <v>0.08</v>
      </c>
      <c r="DS432">
        <v>0.06</v>
      </c>
      <c r="DT432">
        <v>0</v>
      </c>
      <c r="DU432">
        <v>0</v>
      </c>
      <c r="DV432" t="s">
        <v>274</v>
      </c>
      <c r="DW432">
        <v>100</v>
      </c>
      <c r="DX432">
        <v>100</v>
      </c>
      <c r="DY432">
        <v>0.14</v>
      </c>
      <c r="DZ432">
        <v>0.326</v>
      </c>
      <c r="EA432">
        <v>-0.278027610152098</v>
      </c>
      <c r="EB432">
        <v>0.00106189765250334</v>
      </c>
      <c r="EC432">
        <v>-8.23004791133579e-07</v>
      </c>
      <c r="ED432">
        <v>1.95222372915411e-10</v>
      </c>
      <c r="EE432">
        <v>0.0605696754882689</v>
      </c>
      <c r="EF432">
        <v>0.0242991256848972</v>
      </c>
      <c r="EG432">
        <v>-0.00102667963148939</v>
      </c>
      <c r="EH432">
        <v>2.21636158600722e-05</v>
      </c>
      <c r="EI432">
        <v>2</v>
      </c>
      <c r="EJ432">
        <v>2037</v>
      </c>
      <c r="EK432">
        <v>1</v>
      </c>
      <c r="EL432">
        <v>24</v>
      </c>
      <c r="EM432">
        <v>18.6</v>
      </c>
      <c r="EN432">
        <v>18.5</v>
      </c>
      <c r="EO432">
        <v>2</v>
      </c>
      <c r="EP432">
        <v>511.305</v>
      </c>
      <c r="EQ432">
        <v>528.963</v>
      </c>
      <c r="ER432">
        <v>22.6516</v>
      </c>
      <c r="ES432">
        <v>25.4224</v>
      </c>
      <c r="ET432">
        <v>30.0003</v>
      </c>
      <c r="EU432">
        <v>25.2895</v>
      </c>
      <c r="EV432">
        <v>25.2567</v>
      </c>
      <c r="EW432">
        <v>55.5486</v>
      </c>
      <c r="EX432">
        <v>26.2972</v>
      </c>
      <c r="EY432">
        <v>100</v>
      </c>
      <c r="EZ432">
        <v>22.6476</v>
      </c>
      <c r="FA432">
        <v>1400.76</v>
      </c>
      <c r="FB432">
        <v>20</v>
      </c>
      <c r="FC432">
        <v>102.319</v>
      </c>
      <c r="FD432">
        <v>102.087</v>
      </c>
    </row>
    <row r="433" spans="1:160">
      <c r="A433">
        <v>417</v>
      </c>
      <c r="B433">
        <v>1604419060.1</v>
      </c>
      <c r="C433">
        <v>831</v>
      </c>
      <c r="D433" t="s">
        <v>1105</v>
      </c>
      <c r="E433" t="s">
        <v>1106</v>
      </c>
      <c r="F433">
        <v>1604419060.1</v>
      </c>
      <c r="G433">
        <f>BY433*AE433*(BU433-BV433)/(100*BN433*(1000-AE433*BU433))</f>
        <v>0</v>
      </c>
      <c r="H433">
        <f>BY433*AE433*(BT433-BS433*(1000-AE433*BV433)/(1000-AE433*BU433))/(100*BN433)</f>
        <v>0</v>
      </c>
      <c r="I433">
        <f>BS433 - IF(AE433&gt;1, H433*BN433*100.0/(AG433*CG433), 0)</f>
        <v>0</v>
      </c>
      <c r="J433">
        <f>((P433-G433/2)*I433-H433)/(P433+G433/2)</f>
        <v>0</v>
      </c>
      <c r="K433">
        <f>J433*(BZ433+CA433)/1000.0</f>
        <v>0</v>
      </c>
      <c r="L433">
        <f>(BS433 - IF(AE433&gt;1, H433*BN433*100.0/(AG433*CG433), 0))*(BZ433+CA433)/1000.0</f>
        <v>0</v>
      </c>
      <c r="M433">
        <f>2.0/((1/O433-1/N433)+SIGN(O433)*SQRT((1/O433-1/N433)*(1/O433-1/N433) + 4*BO433/((BO433+1)*(BO433+1))*(2*1/O433*1/N433-1/N433*1/N433)))</f>
        <v>0</v>
      </c>
      <c r="N433">
        <f>IF(LEFT(BP433,1)&lt;&gt;"0",IF(LEFT(BP433,1)="1",3.0,BQ433),$D$5+$E$5*(CG433*BZ433/($K$5*1000))+$F$5*(CG433*BZ433/($K$5*1000))*MAX(MIN(BN433,$J$5),$I$5)*MAX(MIN(BN433,$J$5),$I$5)+$G$5*MAX(MIN(BN433,$J$5),$I$5)*(CG433*BZ433/($K$5*1000))+$H$5*(CG433*BZ433/($K$5*1000))*(CG433*BZ433/($K$5*1000)))</f>
        <v>0</v>
      </c>
      <c r="O433">
        <f>G433*(1000-(1000*0.61365*exp(17.502*S433/(240.97+S433))/(BZ433+CA433)+BU433)/2)/(1000*0.61365*exp(17.502*S433/(240.97+S433))/(BZ433+CA433)-BU433)</f>
        <v>0</v>
      </c>
      <c r="P433">
        <f>1/((BO433+1)/(M433/1.6)+1/(N433/1.37)) + BO433/((BO433+1)/(M433/1.6) + BO433/(N433/1.37))</f>
        <v>0</v>
      </c>
      <c r="Q433">
        <f>(BK433*BM433)</f>
        <v>0</v>
      </c>
      <c r="R433">
        <f>(CB433+(Q433+2*0.95*5.67E-8*(((CB433+$B$7)+273)^4-(CB433+273)^4)-44100*G433)/(1.84*29.3*N433+8*0.95*5.67E-8*(CB433+273)^3))</f>
        <v>0</v>
      </c>
      <c r="S433">
        <f>($C$7*CC433+$D$7*CD433+$E$7*R433)</f>
        <v>0</v>
      </c>
      <c r="T433">
        <f>0.61365*exp(17.502*S433/(240.97+S433))</f>
        <v>0</v>
      </c>
      <c r="U433">
        <f>(V433/W433*100)</f>
        <v>0</v>
      </c>
      <c r="V433">
        <f>BU433*(BZ433+CA433)/1000</f>
        <v>0</v>
      </c>
      <c r="W433">
        <f>0.61365*exp(17.502*CB433/(240.97+CB433))</f>
        <v>0</v>
      </c>
      <c r="X433">
        <f>(T433-BU433*(BZ433+CA433)/1000)</f>
        <v>0</v>
      </c>
      <c r="Y433">
        <f>(-G433*44100)</f>
        <v>0</v>
      </c>
      <c r="Z433">
        <f>2*29.3*N433*0.92*(CB433-S433)</f>
        <v>0</v>
      </c>
      <c r="AA433">
        <f>2*0.95*5.67E-8*(((CB433+$B$7)+273)^4-(S433+273)^4)</f>
        <v>0</v>
      </c>
      <c r="AB433">
        <f>Q433+AA433+Y433+Z433</f>
        <v>0</v>
      </c>
      <c r="AC433">
        <v>0</v>
      </c>
      <c r="AD433">
        <v>0</v>
      </c>
      <c r="AE433">
        <f>IF(AC433*$H$13&gt;=AG433,1.0,(AG433/(AG433-AC433*$H$13)))</f>
        <v>0</v>
      </c>
      <c r="AF433">
        <f>(AE433-1)*100</f>
        <v>0</v>
      </c>
      <c r="AG433">
        <f>MAX(0,($B$13+$C$13*CG433)/(1+$D$13*CG433)*BZ433/(CB433+273)*$E$13)</f>
        <v>0</v>
      </c>
      <c r="AH433" t="s">
        <v>271</v>
      </c>
      <c r="AI433" t="s">
        <v>271</v>
      </c>
      <c r="AJ433">
        <v>0</v>
      </c>
      <c r="AK433">
        <v>0</v>
      </c>
      <c r="AL433">
        <f>AK433-AJ433</f>
        <v>0</v>
      </c>
      <c r="AM433">
        <f>AL433/AK433</f>
        <v>0</v>
      </c>
      <c r="AN433">
        <v>0</v>
      </c>
      <c r="AO433" t="s">
        <v>271</v>
      </c>
      <c r="AP433" t="s">
        <v>271</v>
      </c>
      <c r="AQ433">
        <v>0</v>
      </c>
      <c r="AR433">
        <v>0</v>
      </c>
      <c r="AS433">
        <f>1-AQ433/AR433</f>
        <v>0</v>
      </c>
      <c r="AT433">
        <v>0.5</v>
      </c>
      <c r="AU433">
        <f>BK433</f>
        <v>0</v>
      </c>
      <c r="AV433">
        <f>H433</f>
        <v>0</v>
      </c>
      <c r="AW433">
        <f>AS433*AT433*AU433</f>
        <v>0</v>
      </c>
      <c r="AX433">
        <f>BC433/AR433</f>
        <v>0</v>
      </c>
      <c r="AY433">
        <f>(AV433-AN433)/AU433</f>
        <v>0</v>
      </c>
      <c r="AZ433">
        <f>(AK433-AR433)/AR433</f>
        <v>0</v>
      </c>
      <c r="BA433" t="s">
        <v>271</v>
      </c>
      <c r="BB433">
        <v>0</v>
      </c>
      <c r="BC433">
        <f>AR433-BB433</f>
        <v>0</v>
      </c>
      <c r="BD433">
        <f>(AR433-AQ433)/(AR433-BB433)</f>
        <v>0</v>
      </c>
      <c r="BE433">
        <f>(AK433-AR433)/(AK433-BB433)</f>
        <v>0</v>
      </c>
      <c r="BF433">
        <f>(AR433-AQ433)/(AR433-AJ433)</f>
        <v>0</v>
      </c>
      <c r="BG433">
        <f>(AK433-AR433)/(AK433-AJ433)</f>
        <v>0</v>
      </c>
      <c r="BH433">
        <f>(BD433*BB433/AQ433)</f>
        <v>0</v>
      </c>
      <c r="BI433">
        <f>(1-BH433)</f>
        <v>0</v>
      </c>
      <c r="BJ433">
        <f>$B$11*CH433+$C$11*CI433+$F$11*CJ433*(1-CM433)</f>
        <v>0</v>
      </c>
      <c r="BK433">
        <f>BJ433*BL433</f>
        <v>0</v>
      </c>
      <c r="BL433">
        <f>($B$11*$D$9+$C$11*$D$9+$F$11*((CW433+CO433)/MAX(CW433+CO433+CX433, 0.1)*$I$9+CX433/MAX(CW433+CO433+CX433, 0.1)*$J$9))/($B$11+$C$11+$F$11)</f>
        <v>0</v>
      </c>
      <c r="BM433">
        <f>($B$11*$K$9+$C$11*$K$9+$F$11*((CW433+CO433)/MAX(CW433+CO433+CX433, 0.1)*$P$9+CX433/MAX(CW433+CO433+CX433, 0.1)*$Q$9))/($B$11+$C$11+$F$11)</f>
        <v>0</v>
      </c>
      <c r="BN433">
        <v>6</v>
      </c>
      <c r="BO433">
        <v>0.5</v>
      </c>
      <c r="BP433" t="s">
        <v>272</v>
      </c>
      <c r="BQ433">
        <v>2</v>
      </c>
      <c r="BR433">
        <v>1604419060.1</v>
      </c>
      <c r="BS433">
        <v>1332.48</v>
      </c>
      <c r="BT433">
        <v>1392.58</v>
      </c>
      <c r="BU433">
        <v>21.5787</v>
      </c>
      <c r="BV433">
        <v>19.972</v>
      </c>
      <c r="BW433">
        <v>1332.34</v>
      </c>
      <c r="BX433">
        <v>21.2527</v>
      </c>
      <c r="BY433">
        <v>500.123</v>
      </c>
      <c r="BZ433">
        <v>100.52</v>
      </c>
      <c r="CA433">
        <v>0.10027</v>
      </c>
      <c r="CB433">
        <v>25.1524</v>
      </c>
      <c r="CC433">
        <v>25.0062</v>
      </c>
      <c r="CD433">
        <v>999.9</v>
      </c>
      <c r="CE433">
        <v>0</v>
      </c>
      <c r="CF433">
        <v>0</v>
      </c>
      <c r="CG433">
        <v>9992.5</v>
      </c>
      <c r="CH433">
        <v>0</v>
      </c>
      <c r="CI433">
        <v>1.06395</v>
      </c>
      <c r="CJ433">
        <v>1200.05</v>
      </c>
      <c r="CK433">
        <v>0.967003</v>
      </c>
      <c r="CL433">
        <v>0.0329973</v>
      </c>
      <c r="CM433">
        <v>0</v>
      </c>
      <c r="CN433">
        <v>2.5232</v>
      </c>
      <c r="CO433">
        <v>0</v>
      </c>
      <c r="CP433">
        <v>10857.6</v>
      </c>
      <c r="CQ433">
        <v>11401.9</v>
      </c>
      <c r="CR433">
        <v>38.062</v>
      </c>
      <c r="CS433">
        <v>41.187</v>
      </c>
      <c r="CT433">
        <v>39.5</v>
      </c>
      <c r="CU433">
        <v>39.875</v>
      </c>
      <c r="CV433">
        <v>38.375</v>
      </c>
      <c r="CW433">
        <v>1160.45</v>
      </c>
      <c r="CX433">
        <v>39.6</v>
      </c>
      <c r="CY433">
        <v>0</v>
      </c>
      <c r="CZ433">
        <v>1604419060.1</v>
      </c>
      <c r="DA433">
        <v>0</v>
      </c>
      <c r="DB433">
        <v>2.61591538461538</v>
      </c>
      <c r="DC433">
        <v>-0.340567527055175</v>
      </c>
      <c r="DD433">
        <v>25.6000000021225</v>
      </c>
      <c r="DE433">
        <v>10853.6461538462</v>
      </c>
      <c r="DF433">
        <v>15</v>
      </c>
      <c r="DG433">
        <v>1604417947.1</v>
      </c>
      <c r="DH433" t="s">
        <v>273</v>
      </c>
      <c r="DI433">
        <v>1604417940.1</v>
      </c>
      <c r="DJ433">
        <v>1604417947.1</v>
      </c>
      <c r="DK433">
        <v>1</v>
      </c>
      <c r="DL433">
        <v>-0.134</v>
      </c>
      <c r="DM433">
        <v>0.013</v>
      </c>
      <c r="DN433">
        <v>0.037</v>
      </c>
      <c r="DO433">
        <v>0.31</v>
      </c>
      <c r="DP433">
        <v>420</v>
      </c>
      <c r="DQ433">
        <v>20</v>
      </c>
      <c r="DR433">
        <v>0.08</v>
      </c>
      <c r="DS433">
        <v>0.06</v>
      </c>
      <c r="DT433">
        <v>0</v>
      </c>
      <c r="DU433">
        <v>0</v>
      </c>
      <c r="DV433" t="s">
        <v>274</v>
      </c>
      <c r="DW433">
        <v>100</v>
      </c>
      <c r="DX433">
        <v>100</v>
      </c>
      <c r="DY433">
        <v>0.14</v>
      </c>
      <c r="DZ433">
        <v>0.326</v>
      </c>
      <c r="EA433">
        <v>-0.278027610152098</v>
      </c>
      <c r="EB433">
        <v>0.00106189765250334</v>
      </c>
      <c r="EC433">
        <v>-8.23004791133579e-07</v>
      </c>
      <c r="ED433">
        <v>1.95222372915411e-10</v>
      </c>
      <c r="EE433">
        <v>0.0605696754882689</v>
      </c>
      <c r="EF433">
        <v>0.0242991256848972</v>
      </c>
      <c r="EG433">
        <v>-0.00102667963148939</v>
      </c>
      <c r="EH433">
        <v>2.21636158600722e-05</v>
      </c>
      <c r="EI433">
        <v>2</v>
      </c>
      <c r="EJ433">
        <v>2037</v>
      </c>
      <c r="EK433">
        <v>1</v>
      </c>
      <c r="EL433">
        <v>24</v>
      </c>
      <c r="EM433">
        <v>18.7</v>
      </c>
      <c r="EN433">
        <v>18.6</v>
      </c>
      <c r="EO433">
        <v>2</v>
      </c>
      <c r="EP433">
        <v>511.486</v>
      </c>
      <c r="EQ433">
        <v>528.868</v>
      </c>
      <c r="ER433">
        <v>22.6498</v>
      </c>
      <c r="ES433">
        <v>25.4235</v>
      </c>
      <c r="ET433">
        <v>30.0003</v>
      </c>
      <c r="EU433">
        <v>25.2905</v>
      </c>
      <c r="EV433">
        <v>25.2567</v>
      </c>
      <c r="EW433">
        <v>55.6344</v>
      </c>
      <c r="EX433">
        <v>26.2972</v>
      </c>
      <c r="EY433">
        <v>100</v>
      </c>
      <c r="EZ433">
        <v>22.6476</v>
      </c>
      <c r="FA433">
        <v>1400.76</v>
      </c>
      <c r="FB433">
        <v>20</v>
      </c>
      <c r="FC433">
        <v>102.32</v>
      </c>
      <c r="FD433">
        <v>102.088</v>
      </c>
    </row>
    <row r="434" spans="1:160">
      <c r="A434">
        <v>418</v>
      </c>
      <c r="B434">
        <v>1604419062.1</v>
      </c>
      <c r="C434">
        <v>833</v>
      </c>
      <c r="D434" t="s">
        <v>1107</v>
      </c>
      <c r="E434" t="s">
        <v>1108</v>
      </c>
      <c r="F434">
        <v>1604419062.1</v>
      </c>
      <c r="G434">
        <f>BY434*AE434*(BU434-BV434)/(100*BN434*(1000-AE434*BU434))</f>
        <v>0</v>
      </c>
      <c r="H434">
        <f>BY434*AE434*(BT434-BS434*(1000-AE434*BV434)/(1000-AE434*BU434))/(100*BN434)</f>
        <v>0</v>
      </c>
      <c r="I434">
        <f>BS434 - IF(AE434&gt;1, H434*BN434*100.0/(AG434*CG434), 0)</f>
        <v>0</v>
      </c>
      <c r="J434">
        <f>((P434-G434/2)*I434-H434)/(P434+G434/2)</f>
        <v>0</v>
      </c>
      <c r="K434">
        <f>J434*(BZ434+CA434)/1000.0</f>
        <v>0</v>
      </c>
      <c r="L434">
        <f>(BS434 - IF(AE434&gt;1, H434*BN434*100.0/(AG434*CG434), 0))*(BZ434+CA434)/1000.0</f>
        <v>0</v>
      </c>
      <c r="M434">
        <f>2.0/((1/O434-1/N434)+SIGN(O434)*SQRT((1/O434-1/N434)*(1/O434-1/N434) + 4*BO434/((BO434+1)*(BO434+1))*(2*1/O434*1/N434-1/N434*1/N434)))</f>
        <v>0</v>
      </c>
      <c r="N434">
        <f>IF(LEFT(BP434,1)&lt;&gt;"0",IF(LEFT(BP434,1)="1",3.0,BQ434),$D$5+$E$5*(CG434*BZ434/($K$5*1000))+$F$5*(CG434*BZ434/($K$5*1000))*MAX(MIN(BN434,$J$5),$I$5)*MAX(MIN(BN434,$J$5),$I$5)+$G$5*MAX(MIN(BN434,$J$5),$I$5)*(CG434*BZ434/($K$5*1000))+$H$5*(CG434*BZ434/($K$5*1000))*(CG434*BZ434/($K$5*1000)))</f>
        <v>0</v>
      </c>
      <c r="O434">
        <f>G434*(1000-(1000*0.61365*exp(17.502*S434/(240.97+S434))/(BZ434+CA434)+BU434)/2)/(1000*0.61365*exp(17.502*S434/(240.97+S434))/(BZ434+CA434)-BU434)</f>
        <v>0</v>
      </c>
      <c r="P434">
        <f>1/((BO434+1)/(M434/1.6)+1/(N434/1.37)) + BO434/((BO434+1)/(M434/1.6) + BO434/(N434/1.37))</f>
        <v>0</v>
      </c>
      <c r="Q434">
        <f>(BK434*BM434)</f>
        <v>0</v>
      </c>
      <c r="R434">
        <f>(CB434+(Q434+2*0.95*5.67E-8*(((CB434+$B$7)+273)^4-(CB434+273)^4)-44100*G434)/(1.84*29.3*N434+8*0.95*5.67E-8*(CB434+273)^3))</f>
        <v>0</v>
      </c>
      <c r="S434">
        <f>($C$7*CC434+$D$7*CD434+$E$7*R434)</f>
        <v>0</v>
      </c>
      <c r="T434">
        <f>0.61365*exp(17.502*S434/(240.97+S434))</f>
        <v>0</v>
      </c>
      <c r="U434">
        <f>(V434/W434*100)</f>
        <v>0</v>
      </c>
      <c r="V434">
        <f>BU434*(BZ434+CA434)/1000</f>
        <v>0</v>
      </c>
      <c r="W434">
        <f>0.61365*exp(17.502*CB434/(240.97+CB434))</f>
        <v>0</v>
      </c>
      <c r="X434">
        <f>(T434-BU434*(BZ434+CA434)/1000)</f>
        <v>0</v>
      </c>
      <c r="Y434">
        <f>(-G434*44100)</f>
        <v>0</v>
      </c>
      <c r="Z434">
        <f>2*29.3*N434*0.92*(CB434-S434)</f>
        <v>0</v>
      </c>
      <c r="AA434">
        <f>2*0.95*5.67E-8*(((CB434+$B$7)+273)^4-(S434+273)^4)</f>
        <v>0</v>
      </c>
      <c r="AB434">
        <f>Q434+AA434+Y434+Z434</f>
        <v>0</v>
      </c>
      <c r="AC434">
        <v>0</v>
      </c>
      <c r="AD434">
        <v>0</v>
      </c>
      <c r="AE434">
        <f>IF(AC434*$H$13&gt;=AG434,1.0,(AG434/(AG434-AC434*$H$13)))</f>
        <v>0</v>
      </c>
      <c r="AF434">
        <f>(AE434-1)*100</f>
        <v>0</v>
      </c>
      <c r="AG434">
        <f>MAX(0,($B$13+$C$13*CG434)/(1+$D$13*CG434)*BZ434/(CB434+273)*$E$13)</f>
        <v>0</v>
      </c>
      <c r="AH434" t="s">
        <v>271</v>
      </c>
      <c r="AI434" t="s">
        <v>271</v>
      </c>
      <c r="AJ434">
        <v>0</v>
      </c>
      <c r="AK434">
        <v>0</v>
      </c>
      <c r="AL434">
        <f>AK434-AJ434</f>
        <v>0</v>
      </c>
      <c r="AM434">
        <f>AL434/AK434</f>
        <v>0</v>
      </c>
      <c r="AN434">
        <v>0</v>
      </c>
      <c r="AO434" t="s">
        <v>271</v>
      </c>
      <c r="AP434" t="s">
        <v>271</v>
      </c>
      <c r="AQ434">
        <v>0</v>
      </c>
      <c r="AR434">
        <v>0</v>
      </c>
      <c r="AS434">
        <f>1-AQ434/AR434</f>
        <v>0</v>
      </c>
      <c r="AT434">
        <v>0.5</v>
      </c>
      <c r="AU434">
        <f>BK434</f>
        <v>0</v>
      </c>
      <c r="AV434">
        <f>H434</f>
        <v>0</v>
      </c>
      <c r="AW434">
        <f>AS434*AT434*AU434</f>
        <v>0</v>
      </c>
      <c r="AX434">
        <f>BC434/AR434</f>
        <v>0</v>
      </c>
      <c r="AY434">
        <f>(AV434-AN434)/AU434</f>
        <v>0</v>
      </c>
      <c r="AZ434">
        <f>(AK434-AR434)/AR434</f>
        <v>0</v>
      </c>
      <c r="BA434" t="s">
        <v>271</v>
      </c>
      <c r="BB434">
        <v>0</v>
      </c>
      <c r="BC434">
        <f>AR434-BB434</f>
        <v>0</v>
      </c>
      <c r="BD434">
        <f>(AR434-AQ434)/(AR434-BB434)</f>
        <v>0</v>
      </c>
      <c r="BE434">
        <f>(AK434-AR434)/(AK434-BB434)</f>
        <v>0</v>
      </c>
      <c r="BF434">
        <f>(AR434-AQ434)/(AR434-AJ434)</f>
        <v>0</v>
      </c>
      <c r="BG434">
        <f>(AK434-AR434)/(AK434-AJ434)</f>
        <v>0</v>
      </c>
      <c r="BH434">
        <f>(BD434*BB434/AQ434)</f>
        <v>0</v>
      </c>
      <c r="BI434">
        <f>(1-BH434)</f>
        <v>0</v>
      </c>
      <c r="BJ434">
        <f>$B$11*CH434+$C$11*CI434+$F$11*CJ434*(1-CM434)</f>
        <v>0</v>
      </c>
      <c r="BK434">
        <f>BJ434*BL434</f>
        <v>0</v>
      </c>
      <c r="BL434">
        <f>($B$11*$D$9+$C$11*$D$9+$F$11*((CW434+CO434)/MAX(CW434+CO434+CX434, 0.1)*$I$9+CX434/MAX(CW434+CO434+CX434, 0.1)*$J$9))/($B$11+$C$11+$F$11)</f>
        <v>0</v>
      </c>
      <c r="BM434">
        <f>($B$11*$K$9+$C$11*$K$9+$F$11*((CW434+CO434)/MAX(CW434+CO434+CX434, 0.1)*$P$9+CX434/MAX(CW434+CO434+CX434, 0.1)*$Q$9))/($B$11+$C$11+$F$11)</f>
        <v>0</v>
      </c>
      <c r="BN434">
        <v>6</v>
      </c>
      <c r="BO434">
        <v>0.5</v>
      </c>
      <c r="BP434" t="s">
        <v>272</v>
      </c>
      <c r="BQ434">
        <v>2</v>
      </c>
      <c r="BR434">
        <v>1604419062.1</v>
      </c>
      <c r="BS434">
        <v>1335.71</v>
      </c>
      <c r="BT434">
        <v>1395.95</v>
      </c>
      <c r="BU434">
        <v>21.5765</v>
      </c>
      <c r="BV434">
        <v>19.9711</v>
      </c>
      <c r="BW434">
        <v>1335.57</v>
      </c>
      <c r="BX434">
        <v>21.2505</v>
      </c>
      <c r="BY434">
        <v>500.058</v>
      </c>
      <c r="BZ434">
        <v>100.52</v>
      </c>
      <c r="CA434">
        <v>0.100131</v>
      </c>
      <c r="CB434">
        <v>25.1521</v>
      </c>
      <c r="CC434">
        <v>25.0104</v>
      </c>
      <c r="CD434">
        <v>999.9</v>
      </c>
      <c r="CE434">
        <v>0</v>
      </c>
      <c r="CF434">
        <v>0</v>
      </c>
      <c r="CG434">
        <v>10000</v>
      </c>
      <c r="CH434">
        <v>0</v>
      </c>
      <c r="CI434">
        <v>1.06395</v>
      </c>
      <c r="CJ434">
        <v>1200.05</v>
      </c>
      <c r="CK434">
        <v>0.967003</v>
      </c>
      <c r="CL434">
        <v>0.0329973</v>
      </c>
      <c r="CM434">
        <v>0</v>
      </c>
      <c r="CN434">
        <v>2.7238</v>
      </c>
      <c r="CO434">
        <v>0</v>
      </c>
      <c r="CP434">
        <v>10858.4</v>
      </c>
      <c r="CQ434">
        <v>11401.9</v>
      </c>
      <c r="CR434">
        <v>38.062</v>
      </c>
      <c r="CS434">
        <v>41.187</v>
      </c>
      <c r="CT434">
        <v>39.562</v>
      </c>
      <c r="CU434">
        <v>39.937</v>
      </c>
      <c r="CV434">
        <v>38.375</v>
      </c>
      <c r="CW434">
        <v>1160.45</v>
      </c>
      <c r="CX434">
        <v>39.6</v>
      </c>
      <c r="CY434">
        <v>0</v>
      </c>
      <c r="CZ434">
        <v>1604419061.9</v>
      </c>
      <c r="DA434">
        <v>0</v>
      </c>
      <c r="DB434">
        <v>2.626772</v>
      </c>
      <c r="DC434">
        <v>0.085261528923998</v>
      </c>
      <c r="DD434">
        <v>26.2923076871536</v>
      </c>
      <c r="DE434">
        <v>10854.676</v>
      </c>
      <c r="DF434">
        <v>15</v>
      </c>
      <c r="DG434">
        <v>1604417947.1</v>
      </c>
      <c r="DH434" t="s">
        <v>273</v>
      </c>
      <c r="DI434">
        <v>1604417940.1</v>
      </c>
      <c r="DJ434">
        <v>1604417947.1</v>
      </c>
      <c r="DK434">
        <v>1</v>
      </c>
      <c r="DL434">
        <v>-0.134</v>
      </c>
      <c r="DM434">
        <v>0.013</v>
      </c>
      <c r="DN434">
        <v>0.037</v>
      </c>
      <c r="DO434">
        <v>0.31</v>
      </c>
      <c r="DP434">
        <v>420</v>
      </c>
      <c r="DQ434">
        <v>20</v>
      </c>
      <c r="DR434">
        <v>0.08</v>
      </c>
      <c r="DS434">
        <v>0.06</v>
      </c>
      <c r="DT434">
        <v>0</v>
      </c>
      <c r="DU434">
        <v>0</v>
      </c>
      <c r="DV434" t="s">
        <v>274</v>
      </c>
      <c r="DW434">
        <v>100</v>
      </c>
      <c r="DX434">
        <v>100</v>
      </c>
      <c r="DY434">
        <v>0.14</v>
      </c>
      <c r="DZ434">
        <v>0.326</v>
      </c>
      <c r="EA434">
        <v>-0.278027610152098</v>
      </c>
      <c r="EB434">
        <v>0.00106189765250334</v>
      </c>
      <c r="EC434">
        <v>-8.23004791133579e-07</v>
      </c>
      <c r="ED434">
        <v>1.95222372915411e-10</v>
      </c>
      <c r="EE434">
        <v>0.0605696754882689</v>
      </c>
      <c r="EF434">
        <v>0.0242991256848972</v>
      </c>
      <c r="EG434">
        <v>-0.00102667963148939</v>
      </c>
      <c r="EH434">
        <v>2.21636158600722e-05</v>
      </c>
      <c r="EI434">
        <v>2</v>
      </c>
      <c r="EJ434">
        <v>2037</v>
      </c>
      <c r="EK434">
        <v>1</v>
      </c>
      <c r="EL434">
        <v>24</v>
      </c>
      <c r="EM434">
        <v>18.7</v>
      </c>
      <c r="EN434">
        <v>18.6</v>
      </c>
      <c r="EO434">
        <v>2</v>
      </c>
      <c r="EP434">
        <v>511.322</v>
      </c>
      <c r="EQ434">
        <v>528.892</v>
      </c>
      <c r="ER434">
        <v>22.6488</v>
      </c>
      <c r="ES434">
        <v>25.4246</v>
      </c>
      <c r="ET434">
        <v>30.0003</v>
      </c>
      <c r="EU434">
        <v>25.2914</v>
      </c>
      <c r="EV434">
        <v>25.2572</v>
      </c>
      <c r="EW434">
        <v>55.762</v>
      </c>
      <c r="EX434">
        <v>26.2972</v>
      </c>
      <c r="EY434">
        <v>100</v>
      </c>
      <c r="EZ434">
        <v>22.6476</v>
      </c>
      <c r="FA434">
        <v>1405.81</v>
      </c>
      <c r="FB434">
        <v>20</v>
      </c>
      <c r="FC434">
        <v>102.321</v>
      </c>
      <c r="FD434">
        <v>102.088</v>
      </c>
    </row>
    <row r="435" spans="1:160">
      <c r="A435">
        <v>419</v>
      </c>
      <c r="B435">
        <v>1604419064.1</v>
      </c>
      <c r="C435">
        <v>835</v>
      </c>
      <c r="D435" t="s">
        <v>1109</v>
      </c>
      <c r="E435" t="s">
        <v>1110</v>
      </c>
      <c r="F435">
        <v>1604419064.1</v>
      </c>
      <c r="G435">
        <f>BY435*AE435*(BU435-BV435)/(100*BN435*(1000-AE435*BU435))</f>
        <v>0</v>
      </c>
      <c r="H435">
        <f>BY435*AE435*(BT435-BS435*(1000-AE435*BV435)/(1000-AE435*BU435))/(100*BN435)</f>
        <v>0</v>
      </c>
      <c r="I435">
        <f>BS435 - IF(AE435&gt;1, H435*BN435*100.0/(AG435*CG435), 0)</f>
        <v>0</v>
      </c>
      <c r="J435">
        <f>((P435-G435/2)*I435-H435)/(P435+G435/2)</f>
        <v>0</v>
      </c>
      <c r="K435">
        <f>J435*(BZ435+CA435)/1000.0</f>
        <v>0</v>
      </c>
      <c r="L435">
        <f>(BS435 - IF(AE435&gt;1, H435*BN435*100.0/(AG435*CG435), 0))*(BZ435+CA435)/1000.0</f>
        <v>0</v>
      </c>
      <c r="M435">
        <f>2.0/((1/O435-1/N435)+SIGN(O435)*SQRT((1/O435-1/N435)*(1/O435-1/N435) + 4*BO435/((BO435+1)*(BO435+1))*(2*1/O435*1/N435-1/N435*1/N435)))</f>
        <v>0</v>
      </c>
      <c r="N435">
        <f>IF(LEFT(BP435,1)&lt;&gt;"0",IF(LEFT(BP435,1)="1",3.0,BQ435),$D$5+$E$5*(CG435*BZ435/($K$5*1000))+$F$5*(CG435*BZ435/($K$5*1000))*MAX(MIN(BN435,$J$5),$I$5)*MAX(MIN(BN435,$J$5),$I$5)+$G$5*MAX(MIN(BN435,$J$5),$I$5)*(CG435*BZ435/($K$5*1000))+$H$5*(CG435*BZ435/($K$5*1000))*(CG435*BZ435/($K$5*1000)))</f>
        <v>0</v>
      </c>
      <c r="O435">
        <f>G435*(1000-(1000*0.61365*exp(17.502*S435/(240.97+S435))/(BZ435+CA435)+BU435)/2)/(1000*0.61365*exp(17.502*S435/(240.97+S435))/(BZ435+CA435)-BU435)</f>
        <v>0</v>
      </c>
      <c r="P435">
        <f>1/((BO435+1)/(M435/1.6)+1/(N435/1.37)) + BO435/((BO435+1)/(M435/1.6) + BO435/(N435/1.37))</f>
        <v>0</v>
      </c>
      <c r="Q435">
        <f>(BK435*BM435)</f>
        <v>0</v>
      </c>
      <c r="R435">
        <f>(CB435+(Q435+2*0.95*5.67E-8*(((CB435+$B$7)+273)^4-(CB435+273)^4)-44100*G435)/(1.84*29.3*N435+8*0.95*5.67E-8*(CB435+273)^3))</f>
        <v>0</v>
      </c>
      <c r="S435">
        <f>($C$7*CC435+$D$7*CD435+$E$7*R435)</f>
        <v>0</v>
      </c>
      <c r="T435">
        <f>0.61365*exp(17.502*S435/(240.97+S435))</f>
        <v>0</v>
      </c>
      <c r="U435">
        <f>(V435/W435*100)</f>
        <v>0</v>
      </c>
      <c r="V435">
        <f>BU435*(BZ435+CA435)/1000</f>
        <v>0</v>
      </c>
      <c r="W435">
        <f>0.61365*exp(17.502*CB435/(240.97+CB435))</f>
        <v>0</v>
      </c>
      <c r="X435">
        <f>(T435-BU435*(BZ435+CA435)/1000)</f>
        <v>0</v>
      </c>
      <c r="Y435">
        <f>(-G435*44100)</f>
        <v>0</v>
      </c>
      <c r="Z435">
        <f>2*29.3*N435*0.92*(CB435-S435)</f>
        <v>0</v>
      </c>
      <c r="AA435">
        <f>2*0.95*5.67E-8*(((CB435+$B$7)+273)^4-(S435+273)^4)</f>
        <v>0</v>
      </c>
      <c r="AB435">
        <f>Q435+AA435+Y435+Z435</f>
        <v>0</v>
      </c>
      <c r="AC435">
        <v>0</v>
      </c>
      <c r="AD435">
        <v>0</v>
      </c>
      <c r="AE435">
        <f>IF(AC435*$H$13&gt;=AG435,1.0,(AG435/(AG435-AC435*$H$13)))</f>
        <v>0</v>
      </c>
      <c r="AF435">
        <f>(AE435-1)*100</f>
        <v>0</v>
      </c>
      <c r="AG435">
        <f>MAX(0,($B$13+$C$13*CG435)/(1+$D$13*CG435)*BZ435/(CB435+273)*$E$13)</f>
        <v>0</v>
      </c>
      <c r="AH435" t="s">
        <v>271</v>
      </c>
      <c r="AI435" t="s">
        <v>271</v>
      </c>
      <c r="AJ435">
        <v>0</v>
      </c>
      <c r="AK435">
        <v>0</v>
      </c>
      <c r="AL435">
        <f>AK435-AJ435</f>
        <v>0</v>
      </c>
      <c r="AM435">
        <f>AL435/AK435</f>
        <v>0</v>
      </c>
      <c r="AN435">
        <v>0</v>
      </c>
      <c r="AO435" t="s">
        <v>271</v>
      </c>
      <c r="AP435" t="s">
        <v>271</v>
      </c>
      <c r="AQ435">
        <v>0</v>
      </c>
      <c r="AR435">
        <v>0</v>
      </c>
      <c r="AS435">
        <f>1-AQ435/AR435</f>
        <v>0</v>
      </c>
      <c r="AT435">
        <v>0.5</v>
      </c>
      <c r="AU435">
        <f>BK435</f>
        <v>0</v>
      </c>
      <c r="AV435">
        <f>H435</f>
        <v>0</v>
      </c>
      <c r="AW435">
        <f>AS435*AT435*AU435</f>
        <v>0</v>
      </c>
      <c r="AX435">
        <f>BC435/AR435</f>
        <v>0</v>
      </c>
      <c r="AY435">
        <f>(AV435-AN435)/AU435</f>
        <v>0</v>
      </c>
      <c r="AZ435">
        <f>(AK435-AR435)/AR435</f>
        <v>0</v>
      </c>
      <c r="BA435" t="s">
        <v>271</v>
      </c>
      <c r="BB435">
        <v>0</v>
      </c>
      <c r="BC435">
        <f>AR435-BB435</f>
        <v>0</v>
      </c>
      <c r="BD435">
        <f>(AR435-AQ435)/(AR435-BB435)</f>
        <v>0</v>
      </c>
      <c r="BE435">
        <f>(AK435-AR435)/(AK435-BB435)</f>
        <v>0</v>
      </c>
      <c r="BF435">
        <f>(AR435-AQ435)/(AR435-AJ435)</f>
        <v>0</v>
      </c>
      <c r="BG435">
        <f>(AK435-AR435)/(AK435-AJ435)</f>
        <v>0</v>
      </c>
      <c r="BH435">
        <f>(BD435*BB435/AQ435)</f>
        <v>0</v>
      </c>
      <c r="BI435">
        <f>(1-BH435)</f>
        <v>0</v>
      </c>
      <c r="BJ435">
        <f>$B$11*CH435+$C$11*CI435+$F$11*CJ435*(1-CM435)</f>
        <v>0</v>
      </c>
      <c r="BK435">
        <f>BJ435*BL435</f>
        <v>0</v>
      </c>
      <c r="BL435">
        <f>($B$11*$D$9+$C$11*$D$9+$F$11*((CW435+CO435)/MAX(CW435+CO435+CX435, 0.1)*$I$9+CX435/MAX(CW435+CO435+CX435, 0.1)*$J$9))/($B$11+$C$11+$F$11)</f>
        <v>0</v>
      </c>
      <c r="BM435">
        <f>($B$11*$K$9+$C$11*$K$9+$F$11*((CW435+CO435)/MAX(CW435+CO435+CX435, 0.1)*$P$9+CX435/MAX(CW435+CO435+CX435, 0.1)*$Q$9))/($B$11+$C$11+$F$11)</f>
        <v>0</v>
      </c>
      <c r="BN435">
        <v>6</v>
      </c>
      <c r="BO435">
        <v>0.5</v>
      </c>
      <c r="BP435" t="s">
        <v>272</v>
      </c>
      <c r="BQ435">
        <v>2</v>
      </c>
      <c r="BR435">
        <v>1604419064.1</v>
      </c>
      <c r="BS435">
        <v>1338.92</v>
      </c>
      <c r="BT435">
        <v>1399.33</v>
      </c>
      <c r="BU435">
        <v>21.5748</v>
      </c>
      <c r="BV435">
        <v>19.9704</v>
      </c>
      <c r="BW435">
        <v>1338.78</v>
      </c>
      <c r="BX435">
        <v>21.2488</v>
      </c>
      <c r="BY435">
        <v>500.003</v>
      </c>
      <c r="BZ435">
        <v>100.52</v>
      </c>
      <c r="CA435">
        <v>0.100236</v>
      </c>
      <c r="CB435">
        <v>25.1524</v>
      </c>
      <c r="CC435">
        <v>25.0086</v>
      </c>
      <c r="CD435">
        <v>999.9</v>
      </c>
      <c r="CE435">
        <v>0</v>
      </c>
      <c r="CF435">
        <v>0</v>
      </c>
      <c r="CG435">
        <v>9965</v>
      </c>
      <c r="CH435">
        <v>0</v>
      </c>
      <c r="CI435">
        <v>1.06395</v>
      </c>
      <c r="CJ435">
        <v>1200.04</v>
      </c>
      <c r="CK435">
        <v>0.967003</v>
      </c>
      <c r="CL435">
        <v>0.0329973</v>
      </c>
      <c r="CM435">
        <v>0</v>
      </c>
      <c r="CN435">
        <v>2.6063</v>
      </c>
      <c r="CO435">
        <v>0</v>
      </c>
      <c r="CP435">
        <v>10859.6</v>
      </c>
      <c r="CQ435">
        <v>11401.8</v>
      </c>
      <c r="CR435">
        <v>38.062</v>
      </c>
      <c r="CS435">
        <v>41.187</v>
      </c>
      <c r="CT435">
        <v>39.5</v>
      </c>
      <c r="CU435">
        <v>39.875</v>
      </c>
      <c r="CV435">
        <v>38.375</v>
      </c>
      <c r="CW435">
        <v>1160.44</v>
      </c>
      <c r="CX435">
        <v>39.6</v>
      </c>
      <c r="CY435">
        <v>0</v>
      </c>
      <c r="CZ435">
        <v>1604419064.3</v>
      </c>
      <c r="DA435">
        <v>0</v>
      </c>
      <c r="DB435">
        <v>2.631008</v>
      </c>
      <c r="DC435">
        <v>0.631799994376986</v>
      </c>
      <c r="DD435">
        <v>28.5769231997183</v>
      </c>
      <c r="DE435">
        <v>10855.604</v>
      </c>
      <c r="DF435">
        <v>15</v>
      </c>
      <c r="DG435">
        <v>1604417947.1</v>
      </c>
      <c r="DH435" t="s">
        <v>273</v>
      </c>
      <c r="DI435">
        <v>1604417940.1</v>
      </c>
      <c r="DJ435">
        <v>1604417947.1</v>
      </c>
      <c r="DK435">
        <v>1</v>
      </c>
      <c r="DL435">
        <v>-0.134</v>
      </c>
      <c r="DM435">
        <v>0.013</v>
      </c>
      <c r="DN435">
        <v>0.037</v>
      </c>
      <c r="DO435">
        <v>0.31</v>
      </c>
      <c r="DP435">
        <v>420</v>
      </c>
      <c r="DQ435">
        <v>20</v>
      </c>
      <c r="DR435">
        <v>0.08</v>
      </c>
      <c r="DS435">
        <v>0.06</v>
      </c>
      <c r="DT435">
        <v>0</v>
      </c>
      <c r="DU435">
        <v>0</v>
      </c>
      <c r="DV435" t="s">
        <v>274</v>
      </c>
      <c r="DW435">
        <v>100</v>
      </c>
      <c r="DX435">
        <v>100</v>
      </c>
      <c r="DY435">
        <v>0.14</v>
      </c>
      <c r="DZ435">
        <v>0.326</v>
      </c>
      <c r="EA435">
        <v>-0.278027610152098</v>
      </c>
      <c r="EB435">
        <v>0.00106189765250334</v>
      </c>
      <c r="EC435">
        <v>-8.23004791133579e-07</v>
      </c>
      <c r="ED435">
        <v>1.95222372915411e-10</v>
      </c>
      <c r="EE435">
        <v>0.0605696754882689</v>
      </c>
      <c r="EF435">
        <v>0.0242991256848972</v>
      </c>
      <c r="EG435">
        <v>-0.00102667963148939</v>
      </c>
      <c r="EH435">
        <v>2.21636158600722e-05</v>
      </c>
      <c r="EI435">
        <v>2</v>
      </c>
      <c r="EJ435">
        <v>2037</v>
      </c>
      <c r="EK435">
        <v>1</v>
      </c>
      <c r="EL435">
        <v>24</v>
      </c>
      <c r="EM435">
        <v>18.7</v>
      </c>
      <c r="EN435">
        <v>18.6</v>
      </c>
      <c r="EO435">
        <v>2</v>
      </c>
      <c r="EP435">
        <v>511.222</v>
      </c>
      <c r="EQ435">
        <v>528.865</v>
      </c>
      <c r="ER435">
        <v>22.6476</v>
      </c>
      <c r="ES435">
        <v>25.4256</v>
      </c>
      <c r="ET435">
        <v>30.0002</v>
      </c>
      <c r="EU435">
        <v>25.2914</v>
      </c>
      <c r="EV435">
        <v>25.2583</v>
      </c>
      <c r="EW435">
        <v>55.8771</v>
      </c>
      <c r="EX435">
        <v>26.2972</v>
      </c>
      <c r="EY435">
        <v>100</v>
      </c>
      <c r="EZ435">
        <v>22.6404</v>
      </c>
      <c r="FA435">
        <v>1410.83</v>
      </c>
      <c r="FB435">
        <v>20</v>
      </c>
      <c r="FC435">
        <v>102.32</v>
      </c>
      <c r="FD435">
        <v>102.088</v>
      </c>
    </row>
    <row r="436" spans="1:160">
      <c r="A436">
        <v>420</v>
      </c>
      <c r="B436">
        <v>1604419066.1</v>
      </c>
      <c r="C436">
        <v>837</v>
      </c>
      <c r="D436" t="s">
        <v>1111</v>
      </c>
      <c r="E436" t="s">
        <v>1112</v>
      </c>
      <c r="F436">
        <v>1604419066.1</v>
      </c>
      <c r="G436">
        <f>BY436*AE436*(BU436-BV436)/(100*BN436*(1000-AE436*BU436))</f>
        <v>0</v>
      </c>
      <c r="H436">
        <f>BY436*AE436*(BT436-BS436*(1000-AE436*BV436)/(1000-AE436*BU436))/(100*BN436)</f>
        <v>0</v>
      </c>
      <c r="I436">
        <f>BS436 - IF(AE436&gt;1, H436*BN436*100.0/(AG436*CG436), 0)</f>
        <v>0</v>
      </c>
      <c r="J436">
        <f>((P436-G436/2)*I436-H436)/(P436+G436/2)</f>
        <v>0</v>
      </c>
      <c r="K436">
        <f>J436*(BZ436+CA436)/1000.0</f>
        <v>0</v>
      </c>
      <c r="L436">
        <f>(BS436 - IF(AE436&gt;1, H436*BN436*100.0/(AG436*CG436), 0))*(BZ436+CA436)/1000.0</f>
        <v>0</v>
      </c>
      <c r="M436">
        <f>2.0/((1/O436-1/N436)+SIGN(O436)*SQRT((1/O436-1/N436)*(1/O436-1/N436) + 4*BO436/((BO436+1)*(BO436+1))*(2*1/O436*1/N436-1/N436*1/N436)))</f>
        <v>0</v>
      </c>
      <c r="N436">
        <f>IF(LEFT(BP436,1)&lt;&gt;"0",IF(LEFT(BP436,1)="1",3.0,BQ436),$D$5+$E$5*(CG436*BZ436/($K$5*1000))+$F$5*(CG436*BZ436/($K$5*1000))*MAX(MIN(BN436,$J$5),$I$5)*MAX(MIN(BN436,$J$5),$I$5)+$G$5*MAX(MIN(BN436,$J$5),$I$5)*(CG436*BZ436/($K$5*1000))+$H$5*(CG436*BZ436/($K$5*1000))*(CG436*BZ436/($K$5*1000)))</f>
        <v>0</v>
      </c>
      <c r="O436">
        <f>G436*(1000-(1000*0.61365*exp(17.502*S436/(240.97+S436))/(BZ436+CA436)+BU436)/2)/(1000*0.61365*exp(17.502*S436/(240.97+S436))/(BZ436+CA436)-BU436)</f>
        <v>0</v>
      </c>
      <c r="P436">
        <f>1/((BO436+1)/(M436/1.6)+1/(N436/1.37)) + BO436/((BO436+1)/(M436/1.6) + BO436/(N436/1.37))</f>
        <v>0</v>
      </c>
      <c r="Q436">
        <f>(BK436*BM436)</f>
        <v>0</v>
      </c>
      <c r="R436">
        <f>(CB436+(Q436+2*0.95*5.67E-8*(((CB436+$B$7)+273)^4-(CB436+273)^4)-44100*G436)/(1.84*29.3*N436+8*0.95*5.67E-8*(CB436+273)^3))</f>
        <v>0</v>
      </c>
      <c r="S436">
        <f>($C$7*CC436+$D$7*CD436+$E$7*R436)</f>
        <v>0</v>
      </c>
      <c r="T436">
        <f>0.61365*exp(17.502*S436/(240.97+S436))</f>
        <v>0</v>
      </c>
      <c r="U436">
        <f>(V436/W436*100)</f>
        <v>0</v>
      </c>
      <c r="V436">
        <f>BU436*(BZ436+CA436)/1000</f>
        <v>0</v>
      </c>
      <c r="W436">
        <f>0.61365*exp(17.502*CB436/(240.97+CB436))</f>
        <v>0</v>
      </c>
      <c r="X436">
        <f>(T436-BU436*(BZ436+CA436)/1000)</f>
        <v>0</v>
      </c>
      <c r="Y436">
        <f>(-G436*44100)</f>
        <v>0</v>
      </c>
      <c r="Z436">
        <f>2*29.3*N436*0.92*(CB436-S436)</f>
        <v>0</v>
      </c>
      <c r="AA436">
        <f>2*0.95*5.67E-8*(((CB436+$B$7)+273)^4-(S436+273)^4)</f>
        <v>0</v>
      </c>
      <c r="AB436">
        <f>Q436+AA436+Y436+Z436</f>
        <v>0</v>
      </c>
      <c r="AC436">
        <v>0</v>
      </c>
      <c r="AD436">
        <v>0</v>
      </c>
      <c r="AE436">
        <f>IF(AC436*$H$13&gt;=AG436,1.0,(AG436/(AG436-AC436*$H$13)))</f>
        <v>0</v>
      </c>
      <c r="AF436">
        <f>(AE436-1)*100</f>
        <v>0</v>
      </c>
      <c r="AG436">
        <f>MAX(0,($B$13+$C$13*CG436)/(1+$D$13*CG436)*BZ436/(CB436+273)*$E$13)</f>
        <v>0</v>
      </c>
      <c r="AH436" t="s">
        <v>271</v>
      </c>
      <c r="AI436" t="s">
        <v>271</v>
      </c>
      <c r="AJ436">
        <v>0</v>
      </c>
      <c r="AK436">
        <v>0</v>
      </c>
      <c r="AL436">
        <f>AK436-AJ436</f>
        <v>0</v>
      </c>
      <c r="AM436">
        <f>AL436/AK436</f>
        <v>0</v>
      </c>
      <c r="AN436">
        <v>0</v>
      </c>
      <c r="AO436" t="s">
        <v>271</v>
      </c>
      <c r="AP436" t="s">
        <v>271</v>
      </c>
      <c r="AQ436">
        <v>0</v>
      </c>
      <c r="AR436">
        <v>0</v>
      </c>
      <c r="AS436">
        <f>1-AQ436/AR436</f>
        <v>0</v>
      </c>
      <c r="AT436">
        <v>0.5</v>
      </c>
      <c r="AU436">
        <f>BK436</f>
        <v>0</v>
      </c>
      <c r="AV436">
        <f>H436</f>
        <v>0</v>
      </c>
      <c r="AW436">
        <f>AS436*AT436*AU436</f>
        <v>0</v>
      </c>
      <c r="AX436">
        <f>BC436/AR436</f>
        <v>0</v>
      </c>
      <c r="AY436">
        <f>(AV436-AN436)/AU436</f>
        <v>0</v>
      </c>
      <c r="AZ436">
        <f>(AK436-AR436)/AR436</f>
        <v>0</v>
      </c>
      <c r="BA436" t="s">
        <v>271</v>
      </c>
      <c r="BB436">
        <v>0</v>
      </c>
      <c r="BC436">
        <f>AR436-BB436</f>
        <v>0</v>
      </c>
      <c r="BD436">
        <f>(AR436-AQ436)/(AR436-BB436)</f>
        <v>0</v>
      </c>
      <c r="BE436">
        <f>(AK436-AR436)/(AK436-BB436)</f>
        <v>0</v>
      </c>
      <c r="BF436">
        <f>(AR436-AQ436)/(AR436-AJ436)</f>
        <v>0</v>
      </c>
      <c r="BG436">
        <f>(AK436-AR436)/(AK436-AJ436)</f>
        <v>0</v>
      </c>
      <c r="BH436">
        <f>(BD436*BB436/AQ436)</f>
        <v>0</v>
      </c>
      <c r="BI436">
        <f>(1-BH436)</f>
        <v>0</v>
      </c>
      <c r="BJ436">
        <f>$B$11*CH436+$C$11*CI436+$F$11*CJ436*(1-CM436)</f>
        <v>0</v>
      </c>
      <c r="BK436">
        <f>BJ436*BL436</f>
        <v>0</v>
      </c>
      <c r="BL436">
        <f>($B$11*$D$9+$C$11*$D$9+$F$11*((CW436+CO436)/MAX(CW436+CO436+CX436, 0.1)*$I$9+CX436/MAX(CW436+CO436+CX436, 0.1)*$J$9))/($B$11+$C$11+$F$11)</f>
        <v>0</v>
      </c>
      <c r="BM436">
        <f>($B$11*$K$9+$C$11*$K$9+$F$11*((CW436+CO436)/MAX(CW436+CO436+CX436, 0.1)*$P$9+CX436/MAX(CW436+CO436+CX436, 0.1)*$Q$9))/($B$11+$C$11+$F$11)</f>
        <v>0</v>
      </c>
      <c r="BN436">
        <v>6</v>
      </c>
      <c r="BO436">
        <v>0.5</v>
      </c>
      <c r="BP436" t="s">
        <v>272</v>
      </c>
      <c r="BQ436">
        <v>2</v>
      </c>
      <c r="BR436">
        <v>1604419066.1</v>
      </c>
      <c r="BS436">
        <v>1342.16</v>
      </c>
      <c r="BT436">
        <v>1402.61</v>
      </c>
      <c r="BU436">
        <v>21.5729</v>
      </c>
      <c r="BV436">
        <v>19.9682</v>
      </c>
      <c r="BW436">
        <v>1342.02</v>
      </c>
      <c r="BX436">
        <v>21.247</v>
      </c>
      <c r="BY436">
        <v>500.063</v>
      </c>
      <c r="BZ436">
        <v>100.521</v>
      </c>
      <c r="CA436">
        <v>0.100204</v>
      </c>
      <c r="CB436">
        <v>25.1523</v>
      </c>
      <c r="CC436">
        <v>24.9997</v>
      </c>
      <c r="CD436">
        <v>999.9</v>
      </c>
      <c r="CE436">
        <v>0</v>
      </c>
      <c r="CF436">
        <v>0</v>
      </c>
      <c r="CG436">
        <v>9971.25</v>
      </c>
      <c r="CH436">
        <v>0</v>
      </c>
      <c r="CI436">
        <v>1.06395</v>
      </c>
      <c r="CJ436">
        <v>1200.04</v>
      </c>
      <c r="CK436">
        <v>0.967003</v>
      </c>
      <c r="CL436">
        <v>0.0329973</v>
      </c>
      <c r="CM436">
        <v>0</v>
      </c>
      <c r="CN436">
        <v>2.4807</v>
      </c>
      <c r="CO436">
        <v>0</v>
      </c>
      <c r="CP436">
        <v>10860.1</v>
      </c>
      <c r="CQ436">
        <v>11401.8</v>
      </c>
      <c r="CR436">
        <v>38.062</v>
      </c>
      <c r="CS436">
        <v>41.187</v>
      </c>
      <c r="CT436">
        <v>39.562</v>
      </c>
      <c r="CU436">
        <v>39.937</v>
      </c>
      <c r="CV436">
        <v>38.375</v>
      </c>
      <c r="CW436">
        <v>1160.44</v>
      </c>
      <c r="CX436">
        <v>39.6</v>
      </c>
      <c r="CY436">
        <v>0</v>
      </c>
      <c r="CZ436">
        <v>1604419066.1</v>
      </c>
      <c r="DA436">
        <v>0</v>
      </c>
      <c r="DB436">
        <v>2.62465384615385</v>
      </c>
      <c r="DC436">
        <v>0.568034185169402</v>
      </c>
      <c r="DD436">
        <v>27.7504274113826</v>
      </c>
      <c r="DE436">
        <v>10856.4115384615</v>
      </c>
      <c r="DF436">
        <v>15</v>
      </c>
      <c r="DG436">
        <v>1604417947.1</v>
      </c>
      <c r="DH436" t="s">
        <v>273</v>
      </c>
      <c r="DI436">
        <v>1604417940.1</v>
      </c>
      <c r="DJ436">
        <v>1604417947.1</v>
      </c>
      <c r="DK436">
        <v>1</v>
      </c>
      <c r="DL436">
        <v>-0.134</v>
      </c>
      <c r="DM436">
        <v>0.013</v>
      </c>
      <c r="DN436">
        <v>0.037</v>
      </c>
      <c r="DO436">
        <v>0.31</v>
      </c>
      <c r="DP436">
        <v>420</v>
      </c>
      <c r="DQ436">
        <v>20</v>
      </c>
      <c r="DR436">
        <v>0.08</v>
      </c>
      <c r="DS436">
        <v>0.06</v>
      </c>
      <c r="DT436">
        <v>0</v>
      </c>
      <c r="DU436">
        <v>0</v>
      </c>
      <c r="DV436" t="s">
        <v>274</v>
      </c>
      <c r="DW436">
        <v>100</v>
      </c>
      <c r="DX436">
        <v>100</v>
      </c>
      <c r="DY436">
        <v>0.14</v>
      </c>
      <c r="DZ436">
        <v>0.3259</v>
      </c>
      <c r="EA436">
        <v>-0.278027610152098</v>
      </c>
      <c r="EB436">
        <v>0.00106189765250334</v>
      </c>
      <c r="EC436">
        <v>-8.23004791133579e-07</v>
      </c>
      <c r="ED436">
        <v>1.95222372915411e-10</v>
      </c>
      <c r="EE436">
        <v>0.0605696754882689</v>
      </c>
      <c r="EF436">
        <v>0.0242991256848972</v>
      </c>
      <c r="EG436">
        <v>-0.00102667963148939</v>
      </c>
      <c r="EH436">
        <v>2.21636158600722e-05</v>
      </c>
      <c r="EI436">
        <v>2</v>
      </c>
      <c r="EJ436">
        <v>2037</v>
      </c>
      <c r="EK436">
        <v>1</v>
      </c>
      <c r="EL436">
        <v>24</v>
      </c>
      <c r="EM436">
        <v>18.8</v>
      </c>
      <c r="EN436">
        <v>18.6</v>
      </c>
      <c r="EO436">
        <v>2</v>
      </c>
      <c r="EP436">
        <v>511.37</v>
      </c>
      <c r="EQ436">
        <v>528.832</v>
      </c>
      <c r="ER436">
        <v>22.6452</v>
      </c>
      <c r="ES436">
        <v>25.4262</v>
      </c>
      <c r="ET436">
        <v>30.0001</v>
      </c>
      <c r="EU436">
        <v>25.2921</v>
      </c>
      <c r="EV436">
        <v>25.2588</v>
      </c>
      <c r="EW436">
        <v>55.9639</v>
      </c>
      <c r="EX436">
        <v>26.2972</v>
      </c>
      <c r="EY436">
        <v>100</v>
      </c>
      <c r="EZ436">
        <v>22.6404</v>
      </c>
      <c r="FA436">
        <v>1410.83</v>
      </c>
      <c r="FB436">
        <v>20</v>
      </c>
      <c r="FC436">
        <v>102.319</v>
      </c>
      <c r="FD436">
        <v>102.087</v>
      </c>
    </row>
    <row r="437" spans="1:160">
      <c r="A437">
        <v>421</v>
      </c>
      <c r="B437">
        <v>1604419068.1</v>
      </c>
      <c r="C437">
        <v>839</v>
      </c>
      <c r="D437" t="s">
        <v>1113</v>
      </c>
      <c r="E437" t="s">
        <v>1114</v>
      </c>
      <c r="F437">
        <v>1604419068.1</v>
      </c>
      <c r="G437">
        <f>BY437*AE437*(BU437-BV437)/(100*BN437*(1000-AE437*BU437))</f>
        <v>0</v>
      </c>
      <c r="H437">
        <f>BY437*AE437*(BT437-BS437*(1000-AE437*BV437)/(1000-AE437*BU437))/(100*BN437)</f>
        <v>0</v>
      </c>
      <c r="I437">
        <f>BS437 - IF(AE437&gt;1, H437*BN437*100.0/(AG437*CG437), 0)</f>
        <v>0</v>
      </c>
      <c r="J437">
        <f>((P437-G437/2)*I437-H437)/(P437+G437/2)</f>
        <v>0</v>
      </c>
      <c r="K437">
        <f>J437*(BZ437+CA437)/1000.0</f>
        <v>0</v>
      </c>
      <c r="L437">
        <f>(BS437 - IF(AE437&gt;1, H437*BN437*100.0/(AG437*CG437), 0))*(BZ437+CA437)/1000.0</f>
        <v>0</v>
      </c>
      <c r="M437">
        <f>2.0/((1/O437-1/N437)+SIGN(O437)*SQRT((1/O437-1/N437)*(1/O437-1/N437) + 4*BO437/((BO437+1)*(BO437+1))*(2*1/O437*1/N437-1/N437*1/N437)))</f>
        <v>0</v>
      </c>
      <c r="N437">
        <f>IF(LEFT(BP437,1)&lt;&gt;"0",IF(LEFT(BP437,1)="1",3.0,BQ437),$D$5+$E$5*(CG437*BZ437/($K$5*1000))+$F$5*(CG437*BZ437/($K$5*1000))*MAX(MIN(BN437,$J$5),$I$5)*MAX(MIN(BN437,$J$5),$I$5)+$G$5*MAX(MIN(BN437,$J$5),$I$5)*(CG437*BZ437/($K$5*1000))+$H$5*(CG437*BZ437/($K$5*1000))*(CG437*BZ437/($K$5*1000)))</f>
        <v>0</v>
      </c>
      <c r="O437">
        <f>G437*(1000-(1000*0.61365*exp(17.502*S437/(240.97+S437))/(BZ437+CA437)+BU437)/2)/(1000*0.61365*exp(17.502*S437/(240.97+S437))/(BZ437+CA437)-BU437)</f>
        <v>0</v>
      </c>
      <c r="P437">
        <f>1/((BO437+1)/(M437/1.6)+1/(N437/1.37)) + BO437/((BO437+1)/(M437/1.6) + BO437/(N437/1.37))</f>
        <v>0</v>
      </c>
      <c r="Q437">
        <f>(BK437*BM437)</f>
        <v>0</v>
      </c>
      <c r="R437">
        <f>(CB437+(Q437+2*0.95*5.67E-8*(((CB437+$B$7)+273)^4-(CB437+273)^4)-44100*G437)/(1.84*29.3*N437+8*0.95*5.67E-8*(CB437+273)^3))</f>
        <v>0</v>
      </c>
      <c r="S437">
        <f>($C$7*CC437+$D$7*CD437+$E$7*R437)</f>
        <v>0</v>
      </c>
      <c r="T437">
        <f>0.61365*exp(17.502*S437/(240.97+S437))</f>
        <v>0</v>
      </c>
      <c r="U437">
        <f>(V437/W437*100)</f>
        <v>0</v>
      </c>
      <c r="V437">
        <f>BU437*(BZ437+CA437)/1000</f>
        <v>0</v>
      </c>
      <c r="W437">
        <f>0.61365*exp(17.502*CB437/(240.97+CB437))</f>
        <v>0</v>
      </c>
      <c r="X437">
        <f>(T437-BU437*(BZ437+CA437)/1000)</f>
        <v>0</v>
      </c>
      <c r="Y437">
        <f>(-G437*44100)</f>
        <v>0</v>
      </c>
      <c r="Z437">
        <f>2*29.3*N437*0.92*(CB437-S437)</f>
        <v>0</v>
      </c>
      <c r="AA437">
        <f>2*0.95*5.67E-8*(((CB437+$B$7)+273)^4-(S437+273)^4)</f>
        <v>0</v>
      </c>
      <c r="AB437">
        <f>Q437+AA437+Y437+Z437</f>
        <v>0</v>
      </c>
      <c r="AC437">
        <v>0</v>
      </c>
      <c r="AD437">
        <v>0</v>
      </c>
      <c r="AE437">
        <f>IF(AC437*$H$13&gt;=AG437,1.0,(AG437/(AG437-AC437*$H$13)))</f>
        <v>0</v>
      </c>
      <c r="AF437">
        <f>(AE437-1)*100</f>
        <v>0</v>
      </c>
      <c r="AG437">
        <f>MAX(0,($B$13+$C$13*CG437)/(1+$D$13*CG437)*BZ437/(CB437+273)*$E$13)</f>
        <v>0</v>
      </c>
      <c r="AH437" t="s">
        <v>271</v>
      </c>
      <c r="AI437" t="s">
        <v>271</v>
      </c>
      <c r="AJ437">
        <v>0</v>
      </c>
      <c r="AK437">
        <v>0</v>
      </c>
      <c r="AL437">
        <f>AK437-AJ437</f>
        <v>0</v>
      </c>
      <c r="AM437">
        <f>AL437/AK437</f>
        <v>0</v>
      </c>
      <c r="AN437">
        <v>0</v>
      </c>
      <c r="AO437" t="s">
        <v>271</v>
      </c>
      <c r="AP437" t="s">
        <v>271</v>
      </c>
      <c r="AQ437">
        <v>0</v>
      </c>
      <c r="AR437">
        <v>0</v>
      </c>
      <c r="AS437">
        <f>1-AQ437/AR437</f>
        <v>0</v>
      </c>
      <c r="AT437">
        <v>0.5</v>
      </c>
      <c r="AU437">
        <f>BK437</f>
        <v>0</v>
      </c>
      <c r="AV437">
        <f>H437</f>
        <v>0</v>
      </c>
      <c r="AW437">
        <f>AS437*AT437*AU437</f>
        <v>0</v>
      </c>
      <c r="AX437">
        <f>BC437/AR437</f>
        <v>0</v>
      </c>
      <c r="AY437">
        <f>(AV437-AN437)/AU437</f>
        <v>0</v>
      </c>
      <c r="AZ437">
        <f>(AK437-AR437)/AR437</f>
        <v>0</v>
      </c>
      <c r="BA437" t="s">
        <v>271</v>
      </c>
      <c r="BB437">
        <v>0</v>
      </c>
      <c r="BC437">
        <f>AR437-BB437</f>
        <v>0</v>
      </c>
      <c r="BD437">
        <f>(AR437-AQ437)/(AR437-BB437)</f>
        <v>0</v>
      </c>
      <c r="BE437">
        <f>(AK437-AR437)/(AK437-BB437)</f>
        <v>0</v>
      </c>
      <c r="BF437">
        <f>(AR437-AQ437)/(AR437-AJ437)</f>
        <v>0</v>
      </c>
      <c r="BG437">
        <f>(AK437-AR437)/(AK437-AJ437)</f>
        <v>0</v>
      </c>
      <c r="BH437">
        <f>(BD437*BB437/AQ437)</f>
        <v>0</v>
      </c>
      <c r="BI437">
        <f>(1-BH437)</f>
        <v>0</v>
      </c>
      <c r="BJ437">
        <f>$B$11*CH437+$C$11*CI437+$F$11*CJ437*(1-CM437)</f>
        <v>0</v>
      </c>
      <c r="BK437">
        <f>BJ437*BL437</f>
        <v>0</v>
      </c>
      <c r="BL437">
        <f>($B$11*$D$9+$C$11*$D$9+$F$11*((CW437+CO437)/MAX(CW437+CO437+CX437, 0.1)*$I$9+CX437/MAX(CW437+CO437+CX437, 0.1)*$J$9))/($B$11+$C$11+$F$11)</f>
        <v>0</v>
      </c>
      <c r="BM437">
        <f>($B$11*$K$9+$C$11*$K$9+$F$11*((CW437+CO437)/MAX(CW437+CO437+CX437, 0.1)*$P$9+CX437/MAX(CW437+CO437+CX437, 0.1)*$Q$9))/($B$11+$C$11+$F$11)</f>
        <v>0</v>
      </c>
      <c r="BN437">
        <v>6</v>
      </c>
      <c r="BO437">
        <v>0.5</v>
      </c>
      <c r="BP437" t="s">
        <v>272</v>
      </c>
      <c r="BQ437">
        <v>2</v>
      </c>
      <c r="BR437">
        <v>1604419068.1</v>
      </c>
      <c r="BS437">
        <v>1345.48</v>
      </c>
      <c r="BT437">
        <v>1406.04</v>
      </c>
      <c r="BU437">
        <v>21.571</v>
      </c>
      <c r="BV437">
        <v>19.9669</v>
      </c>
      <c r="BW437">
        <v>1345.34</v>
      </c>
      <c r="BX437">
        <v>21.245</v>
      </c>
      <c r="BY437">
        <v>499.959</v>
      </c>
      <c r="BZ437">
        <v>100.521</v>
      </c>
      <c r="CA437">
        <v>0.0997658</v>
      </c>
      <c r="CB437">
        <v>25.1521</v>
      </c>
      <c r="CC437">
        <v>24.9992</v>
      </c>
      <c r="CD437">
        <v>999.9</v>
      </c>
      <c r="CE437">
        <v>0</v>
      </c>
      <c r="CF437">
        <v>0</v>
      </c>
      <c r="CG437">
        <v>10000</v>
      </c>
      <c r="CH437">
        <v>0</v>
      </c>
      <c r="CI437">
        <v>1.06395</v>
      </c>
      <c r="CJ437">
        <v>1200.05</v>
      </c>
      <c r="CK437">
        <v>0.967003</v>
      </c>
      <c r="CL437">
        <v>0.0329973</v>
      </c>
      <c r="CM437">
        <v>0</v>
      </c>
      <c r="CN437">
        <v>2.9173</v>
      </c>
      <c r="CO437">
        <v>0</v>
      </c>
      <c r="CP437">
        <v>10861.3</v>
      </c>
      <c r="CQ437">
        <v>11401.9</v>
      </c>
      <c r="CR437">
        <v>38.062</v>
      </c>
      <c r="CS437">
        <v>41.187</v>
      </c>
      <c r="CT437">
        <v>39.562</v>
      </c>
      <c r="CU437">
        <v>39.875</v>
      </c>
      <c r="CV437">
        <v>38.375</v>
      </c>
      <c r="CW437">
        <v>1160.45</v>
      </c>
      <c r="CX437">
        <v>39.6</v>
      </c>
      <c r="CY437">
        <v>0</v>
      </c>
      <c r="CZ437">
        <v>1604419067.9</v>
      </c>
      <c r="DA437">
        <v>0</v>
      </c>
      <c r="DB437">
        <v>2.62294</v>
      </c>
      <c r="DC437">
        <v>0.600738467501564</v>
      </c>
      <c r="DD437">
        <v>32.607692328425</v>
      </c>
      <c r="DE437">
        <v>10857.32</v>
      </c>
      <c r="DF437">
        <v>15</v>
      </c>
      <c r="DG437">
        <v>1604417947.1</v>
      </c>
      <c r="DH437" t="s">
        <v>273</v>
      </c>
      <c r="DI437">
        <v>1604417940.1</v>
      </c>
      <c r="DJ437">
        <v>1604417947.1</v>
      </c>
      <c r="DK437">
        <v>1</v>
      </c>
      <c r="DL437">
        <v>-0.134</v>
      </c>
      <c r="DM437">
        <v>0.013</v>
      </c>
      <c r="DN437">
        <v>0.037</v>
      </c>
      <c r="DO437">
        <v>0.31</v>
      </c>
      <c r="DP437">
        <v>420</v>
      </c>
      <c r="DQ437">
        <v>20</v>
      </c>
      <c r="DR437">
        <v>0.08</v>
      </c>
      <c r="DS437">
        <v>0.06</v>
      </c>
      <c r="DT437">
        <v>0</v>
      </c>
      <c r="DU437">
        <v>0</v>
      </c>
      <c r="DV437" t="s">
        <v>274</v>
      </c>
      <c r="DW437">
        <v>100</v>
      </c>
      <c r="DX437">
        <v>100</v>
      </c>
      <c r="DY437">
        <v>0.14</v>
      </c>
      <c r="DZ437">
        <v>0.326</v>
      </c>
      <c r="EA437">
        <v>-0.278027610152098</v>
      </c>
      <c r="EB437">
        <v>0.00106189765250334</v>
      </c>
      <c r="EC437">
        <v>-8.23004791133579e-07</v>
      </c>
      <c r="ED437">
        <v>1.95222372915411e-10</v>
      </c>
      <c r="EE437">
        <v>0.0605696754882689</v>
      </c>
      <c r="EF437">
        <v>0.0242991256848972</v>
      </c>
      <c r="EG437">
        <v>-0.00102667963148939</v>
      </c>
      <c r="EH437">
        <v>2.21636158600722e-05</v>
      </c>
      <c r="EI437">
        <v>2</v>
      </c>
      <c r="EJ437">
        <v>2037</v>
      </c>
      <c r="EK437">
        <v>1</v>
      </c>
      <c r="EL437">
        <v>24</v>
      </c>
      <c r="EM437">
        <v>18.8</v>
      </c>
      <c r="EN437">
        <v>18.7</v>
      </c>
      <c r="EO437">
        <v>2</v>
      </c>
      <c r="EP437">
        <v>511.279</v>
      </c>
      <c r="EQ437">
        <v>528.92</v>
      </c>
      <c r="ER437">
        <v>22.6419</v>
      </c>
      <c r="ES437">
        <v>25.4273</v>
      </c>
      <c r="ET437">
        <v>30.0001</v>
      </c>
      <c r="EU437">
        <v>25.2932</v>
      </c>
      <c r="EV437">
        <v>25.2599</v>
      </c>
      <c r="EW437">
        <v>56.092</v>
      </c>
      <c r="EX437">
        <v>26.2972</v>
      </c>
      <c r="EY437">
        <v>100</v>
      </c>
      <c r="EZ437">
        <v>22.6379</v>
      </c>
      <c r="FA437">
        <v>1415.91</v>
      </c>
      <c r="FB437">
        <v>20</v>
      </c>
      <c r="FC437">
        <v>102.317</v>
      </c>
      <c r="FD437">
        <v>102.086</v>
      </c>
    </row>
    <row r="438" spans="1:160">
      <c r="A438">
        <v>422</v>
      </c>
      <c r="B438">
        <v>1604419069.6</v>
      </c>
      <c r="C438">
        <v>840.5</v>
      </c>
      <c r="D438" t="s">
        <v>1115</v>
      </c>
      <c r="E438" t="s">
        <v>1116</v>
      </c>
      <c r="F438">
        <v>1604419069.6</v>
      </c>
      <c r="G438">
        <f>BY438*AE438*(BU438-BV438)/(100*BN438*(1000-AE438*BU438))</f>
        <v>0</v>
      </c>
      <c r="H438">
        <f>BY438*AE438*(BT438-BS438*(1000-AE438*BV438)/(1000-AE438*BU438))/(100*BN438)</f>
        <v>0</v>
      </c>
      <c r="I438">
        <f>BS438 - IF(AE438&gt;1, H438*BN438*100.0/(AG438*CG438), 0)</f>
        <v>0</v>
      </c>
      <c r="J438">
        <f>((P438-G438/2)*I438-H438)/(P438+G438/2)</f>
        <v>0</v>
      </c>
      <c r="K438">
        <f>J438*(BZ438+CA438)/1000.0</f>
        <v>0</v>
      </c>
      <c r="L438">
        <f>(BS438 - IF(AE438&gt;1, H438*BN438*100.0/(AG438*CG438), 0))*(BZ438+CA438)/1000.0</f>
        <v>0</v>
      </c>
      <c r="M438">
        <f>2.0/((1/O438-1/N438)+SIGN(O438)*SQRT((1/O438-1/N438)*(1/O438-1/N438) + 4*BO438/((BO438+1)*(BO438+1))*(2*1/O438*1/N438-1/N438*1/N438)))</f>
        <v>0</v>
      </c>
      <c r="N438">
        <f>IF(LEFT(BP438,1)&lt;&gt;"0",IF(LEFT(BP438,1)="1",3.0,BQ438),$D$5+$E$5*(CG438*BZ438/($K$5*1000))+$F$5*(CG438*BZ438/($K$5*1000))*MAX(MIN(BN438,$J$5),$I$5)*MAX(MIN(BN438,$J$5),$I$5)+$G$5*MAX(MIN(BN438,$J$5),$I$5)*(CG438*BZ438/($K$5*1000))+$H$5*(CG438*BZ438/($K$5*1000))*(CG438*BZ438/($K$5*1000)))</f>
        <v>0</v>
      </c>
      <c r="O438">
        <f>G438*(1000-(1000*0.61365*exp(17.502*S438/(240.97+S438))/(BZ438+CA438)+BU438)/2)/(1000*0.61365*exp(17.502*S438/(240.97+S438))/(BZ438+CA438)-BU438)</f>
        <v>0</v>
      </c>
      <c r="P438">
        <f>1/((BO438+1)/(M438/1.6)+1/(N438/1.37)) + BO438/((BO438+1)/(M438/1.6) + BO438/(N438/1.37))</f>
        <v>0</v>
      </c>
      <c r="Q438">
        <f>(BK438*BM438)</f>
        <v>0</v>
      </c>
      <c r="R438">
        <f>(CB438+(Q438+2*0.95*5.67E-8*(((CB438+$B$7)+273)^4-(CB438+273)^4)-44100*G438)/(1.84*29.3*N438+8*0.95*5.67E-8*(CB438+273)^3))</f>
        <v>0</v>
      </c>
      <c r="S438">
        <f>($C$7*CC438+$D$7*CD438+$E$7*R438)</f>
        <v>0</v>
      </c>
      <c r="T438">
        <f>0.61365*exp(17.502*S438/(240.97+S438))</f>
        <v>0</v>
      </c>
      <c r="U438">
        <f>(V438/W438*100)</f>
        <v>0</v>
      </c>
      <c r="V438">
        <f>BU438*(BZ438+CA438)/1000</f>
        <v>0</v>
      </c>
      <c r="W438">
        <f>0.61365*exp(17.502*CB438/(240.97+CB438))</f>
        <v>0</v>
      </c>
      <c r="X438">
        <f>(T438-BU438*(BZ438+CA438)/1000)</f>
        <v>0</v>
      </c>
      <c r="Y438">
        <f>(-G438*44100)</f>
        <v>0</v>
      </c>
      <c r="Z438">
        <f>2*29.3*N438*0.92*(CB438-S438)</f>
        <v>0</v>
      </c>
      <c r="AA438">
        <f>2*0.95*5.67E-8*(((CB438+$B$7)+273)^4-(S438+273)^4)</f>
        <v>0</v>
      </c>
      <c r="AB438">
        <f>Q438+AA438+Y438+Z438</f>
        <v>0</v>
      </c>
      <c r="AC438">
        <v>0</v>
      </c>
      <c r="AD438">
        <v>0</v>
      </c>
      <c r="AE438">
        <f>IF(AC438*$H$13&gt;=AG438,1.0,(AG438/(AG438-AC438*$H$13)))</f>
        <v>0</v>
      </c>
      <c r="AF438">
        <f>(AE438-1)*100</f>
        <v>0</v>
      </c>
      <c r="AG438">
        <f>MAX(0,($B$13+$C$13*CG438)/(1+$D$13*CG438)*BZ438/(CB438+273)*$E$13)</f>
        <v>0</v>
      </c>
      <c r="AH438" t="s">
        <v>271</v>
      </c>
      <c r="AI438" t="s">
        <v>271</v>
      </c>
      <c r="AJ438">
        <v>0</v>
      </c>
      <c r="AK438">
        <v>0</v>
      </c>
      <c r="AL438">
        <f>AK438-AJ438</f>
        <v>0</v>
      </c>
      <c r="AM438">
        <f>AL438/AK438</f>
        <v>0</v>
      </c>
      <c r="AN438">
        <v>0</v>
      </c>
      <c r="AO438" t="s">
        <v>271</v>
      </c>
      <c r="AP438" t="s">
        <v>271</v>
      </c>
      <c r="AQ438">
        <v>0</v>
      </c>
      <c r="AR438">
        <v>0</v>
      </c>
      <c r="AS438">
        <f>1-AQ438/AR438</f>
        <v>0</v>
      </c>
      <c r="AT438">
        <v>0.5</v>
      </c>
      <c r="AU438">
        <f>BK438</f>
        <v>0</v>
      </c>
      <c r="AV438">
        <f>H438</f>
        <v>0</v>
      </c>
      <c r="AW438">
        <f>AS438*AT438*AU438</f>
        <v>0</v>
      </c>
      <c r="AX438">
        <f>BC438/AR438</f>
        <v>0</v>
      </c>
      <c r="AY438">
        <f>(AV438-AN438)/AU438</f>
        <v>0</v>
      </c>
      <c r="AZ438">
        <f>(AK438-AR438)/AR438</f>
        <v>0</v>
      </c>
      <c r="BA438" t="s">
        <v>271</v>
      </c>
      <c r="BB438">
        <v>0</v>
      </c>
      <c r="BC438">
        <f>AR438-BB438</f>
        <v>0</v>
      </c>
      <c r="BD438">
        <f>(AR438-AQ438)/(AR438-BB438)</f>
        <v>0</v>
      </c>
      <c r="BE438">
        <f>(AK438-AR438)/(AK438-BB438)</f>
        <v>0</v>
      </c>
      <c r="BF438">
        <f>(AR438-AQ438)/(AR438-AJ438)</f>
        <v>0</v>
      </c>
      <c r="BG438">
        <f>(AK438-AR438)/(AK438-AJ438)</f>
        <v>0</v>
      </c>
      <c r="BH438">
        <f>(BD438*BB438/AQ438)</f>
        <v>0</v>
      </c>
      <c r="BI438">
        <f>(1-BH438)</f>
        <v>0</v>
      </c>
      <c r="BJ438">
        <f>$B$11*CH438+$C$11*CI438+$F$11*CJ438*(1-CM438)</f>
        <v>0</v>
      </c>
      <c r="BK438">
        <f>BJ438*BL438</f>
        <v>0</v>
      </c>
      <c r="BL438">
        <f>($B$11*$D$9+$C$11*$D$9+$F$11*((CW438+CO438)/MAX(CW438+CO438+CX438, 0.1)*$I$9+CX438/MAX(CW438+CO438+CX438, 0.1)*$J$9))/($B$11+$C$11+$F$11)</f>
        <v>0</v>
      </c>
      <c r="BM438">
        <f>($B$11*$K$9+$C$11*$K$9+$F$11*((CW438+CO438)/MAX(CW438+CO438+CX438, 0.1)*$P$9+CX438/MAX(CW438+CO438+CX438, 0.1)*$Q$9))/($B$11+$C$11+$F$11)</f>
        <v>0</v>
      </c>
      <c r="BN438">
        <v>6</v>
      </c>
      <c r="BO438">
        <v>0.5</v>
      </c>
      <c r="BP438" t="s">
        <v>272</v>
      </c>
      <c r="BQ438">
        <v>2</v>
      </c>
      <c r="BR438">
        <v>1604419069.6</v>
      </c>
      <c r="BS438">
        <v>1347.97</v>
      </c>
      <c r="BT438">
        <v>1408.51</v>
      </c>
      <c r="BU438">
        <v>21.5671</v>
      </c>
      <c r="BV438">
        <v>19.9665</v>
      </c>
      <c r="BW438">
        <v>1347.84</v>
      </c>
      <c r="BX438">
        <v>21.2412</v>
      </c>
      <c r="BY438">
        <v>499.973</v>
      </c>
      <c r="BZ438">
        <v>100.521</v>
      </c>
      <c r="CA438">
        <v>0.0999928</v>
      </c>
      <c r="CB438">
        <v>25.1516</v>
      </c>
      <c r="CC438">
        <v>25.0018</v>
      </c>
      <c r="CD438">
        <v>999.9</v>
      </c>
      <c r="CE438">
        <v>0</v>
      </c>
      <c r="CF438">
        <v>0</v>
      </c>
      <c r="CG438">
        <v>9990</v>
      </c>
      <c r="CH438">
        <v>0</v>
      </c>
      <c r="CI438">
        <v>1.06395</v>
      </c>
      <c r="CJ438">
        <v>1200.06</v>
      </c>
      <c r="CK438">
        <v>0.967003</v>
      </c>
      <c r="CL438">
        <v>0.0329973</v>
      </c>
      <c r="CM438">
        <v>0</v>
      </c>
      <c r="CN438">
        <v>2.8018</v>
      </c>
      <c r="CO438">
        <v>0</v>
      </c>
      <c r="CP438">
        <v>10862</v>
      </c>
      <c r="CQ438">
        <v>11402</v>
      </c>
      <c r="CR438">
        <v>38.062</v>
      </c>
      <c r="CS438">
        <v>41.187</v>
      </c>
      <c r="CT438">
        <v>39.5</v>
      </c>
      <c r="CU438">
        <v>39.875</v>
      </c>
      <c r="CV438">
        <v>38.375</v>
      </c>
      <c r="CW438">
        <v>1160.46</v>
      </c>
      <c r="CX438">
        <v>39.6</v>
      </c>
      <c r="CY438">
        <v>0</v>
      </c>
      <c r="CZ438">
        <v>1604419069.7</v>
      </c>
      <c r="DA438">
        <v>0</v>
      </c>
      <c r="DB438">
        <v>2.62965384615385</v>
      </c>
      <c r="DC438">
        <v>0.296820522555877</v>
      </c>
      <c r="DD438">
        <v>26.7282052222367</v>
      </c>
      <c r="DE438">
        <v>10857.8769230769</v>
      </c>
      <c r="DF438">
        <v>15</v>
      </c>
      <c r="DG438">
        <v>1604417947.1</v>
      </c>
      <c r="DH438" t="s">
        <v>273</v>
      </c>
      <c r="DI438">
        <v>1604417940.1</v>
      </c>
      <c r="DJ438">
        <v>1604417947.1</v>
      </c>
      <c r="DK438">
        <v>1</v>
      </c>
      <c r="DL438">
        <v>-0.134</v>
      </c>
      <c r="DM438">
        <v>0.013</v>
      </c>
      <c r="DN438">
        <v>0.037</v>
      </c>
      <c r="DO438">
        <v>0.31</v>
      </c>
      <c r="DP438">
        <v>420</v>
      </c>
      <c r="DQ438">
        <v>20</v>
      </c>
      <c r="DR438">
        <v>0.08</v>
      </c>
      <c r="DS438">
        <v>0.06</v>
      </c>
      <c r="DT438">
        <v>0</v>
      </c>
      <c r="DU438">
        <v>0</v>
      </c>
      <c r="DV438" t="s">
        <v>274</v>
      </c>
      <c r="DW438">
        <v>100</v>
      </c>
      <c r="DX438">
        <v>100</v>
      </c>
      <c r="DY438">
        <v>0.13</v>
      </c>
      <c r="DZ438">
        <v>0.3259</v>
      </c>
      <c r="EA438">
        <v>-0.278027610152098</v>
      </c>
      <c r="EB438">
        <v>0.00106189765250334</v>
      </c>
      <c r="EC438">
        <v>-8.23004791133579e-07</v>
      </c>
      <c r="ED438">
        <v>1.95222372915411e-10</v>
      </c>
      <c r="EE438">
        <v>0.0605696754882689</v>
      </c>
      <c r="EF438">
        <v>0.0242991256848972</v>
      </c>
      <c r="EG438">
        <v>-0.00102667963148939</v>
      </c>
      <c r="EH438">
        <v>2.21636158600722e-05</v>
      </c>
      <c r="EI438">
        <v>2</v>
      </c>
      <c r="EJ438">
        <v>2037</v>
      </c>
      <c r="EK438">
        <v>1</v>
      </c>
      <c r="EL438">
        <v>24</v>
      </c>
      <c r="EM438">
        <v>18.8</v>
      </c>
      <c r="EN438">
        <v>18.7</v>
      </c>
      <c r="EO438">
        <v>2</v>
      </c>
      <c r="EP438">
        <v>511.326</v>
      </c>
      <c r="EQ438">
        <v>528.794</v>
      </c>
      <c r="ER438">
        <v>22.6401</v>
      </c>
      <c r="ES438">
        <v>25.4286</v>
      </c>
      <c r="ET438">
        <v>30.0001</v>
      </c>
      <c r="EU438">
        <v>25.2936</v>
      </c>
      <c r="EV438">
        <v>25.2607</v>
      </c>
      <c r="EW438">
        <v>56.1404</v>
      </c>
      <c r="EX438">
        <v>26.2972</v>
      </c>
      <c r="EY438">
        <v>100</v>
      </c>
      <c r="EZ438">
        <v>22.6379</v>
      </c>
      <c r="FA438">
        <v>1420.94</v>
      </c>
      <c r="FB438">
        <v>20</v>
      </c>
      <c r="FC438">
        <v>102.316</v>
      </c>
      <c r="FD438">
        <v>102.086</v>
      </c>
    </row>
    <row r="439" spans="1:160">
      <c r="A439">
        <v>423</v>
      </c>
      <c r="B439">
        <v>1604419072.1</v>
      </c>
      <c r="C439">
        <v>843</v>
      </c>
      <c r="D439" t="s">
        <v>1117</v>
      </c>
      <c r="E439" t="s">
        <v>1118</v>
      </c>
      <c r="F439">
        <v>1604419072.1</v>
      </c>
      <c r="G439">
        <f>BY439*AE439*(BU439-BV439)/(100*BN439*(1000-AE439*BU439))</f>
        <v>0</v>
      </c>
      <c r="H439">
        <f>BY439*AE439*(BT439-BS439*(1000-AE439*BV439)/(1000-AE439*BU439))/(100*BN439)</f>
        <v>0</v>
      </c>
      <c r="I439">
        <f>BS439 - IF(AE439&gt;1, H439*BN439*100.0/(AG439*CG439), 0)</f>
        <v>0</v>
      </c>
      <c r="J439">
        <f>((P439-G439/2)*I439-H439)/(P439+G439/2)</f>
        <v>0</v>
      </c>
      <c r="K439">
        <f>J439*(BZ439+CA439)/1000.0</f>
        <v>0</v>
      </c>
      <c r="L439">
        <f>(BS439 - IF(AE439&gt;1, H439*BN439*100.0/(AG439*CG439), 0))*(BZ439+CA439)/1000.0</f>
        <v>0</v>
      </c>
      <c r="M439">
        <f>2.0/((1/O439-1/N439)+SIGN(O439)*SQRT((1/O439-1/N439)*(1/O439-1/N439) + 4*BO439/((BO439+1)*(BO439+1))*(2*1/O439*1/N439-1/N439*1/N439)))</f>
        <v>0</v>
      </c>
      <c r="N439">
        <f>IF(LEFT(BP439,1)&lt;&gt;"0",IF(LEFT(BP439,1)="1",3.0,BQ439),$D$5+$E$5*(CG439*BZ439/($K$5*1000))+$F$5*(CG439*BZ439/($K$5*1000))*MAX(MIN(BN439,$J$5),$I$5)*MAX(MIN(BN439,$J$5),$I$5)+$G$5*MAX(MIN(BN439,$J$5),$I$5)*(CG439*BZ439/($K$5*1000))+$H$5*(CG439*BZ439/($K$5*1000))*(CG439*BZ439/($K$5*1000)))</f>
        <v>0</v>
      </c>
      <c r="O439">
        <f>G439*(1000-(1000*0.61365*exp(17.502*S439/(240.97+S439))/(BZ439+CA439)+BU439)/2)/(1000*0.61365*exp(17.502*S439/(240.97+S439))/(BZ439+CA439)-BU439)</f>
        <v>0</v>
      </c>
      <c r="P439">
        <f>1/((BO439+1)/(M439/1.6)+1/(N439/1.37)) + BO439/((BO439+1)/(M439/1.6) + BO439/(N439/1.37))</f>
        <v>0</v>
      </c>
      <c r="Q439">
        <f>(BK439*BM439)</f>
        <v>0</v>
      </c>
      <c r="R439">
        <f>(CB439+(Q439+2*0.95*5.67E-8*(((CB439+$B$7)+273)^4-(CB439+273)^4)-44100*G439)/(1.84*29.3*N439+8*0.95*5.67E-8*(CB439+273)^3))</f>
        <v>0</v>
      </c>
      <c r="S439">
        <f>($C$7*CC439+$D$7*CD439+$E$7*R439)</f>
        <v>0</v>
      </c>
      <c r="T439">
        <f>0.61365*exp(17.502*S439/(240.97+S439))</f>
        <v>0</v>
      </c>
      <c r="U439">
        <f>(V439/W439*100)</f>
        <v>0</v>
      </c>
      <c r="V439">
        <f>BU439*(BZ439+CA439)/1000</f>
        <v>0</v>
      </c>
      <c r="W439">
        <f>0.61365*exp(17.502*CB439/(240.97+CB439))</f>
        <v>0</v>
      </c>
      <c r="X439">
        <f>(T439-BU439*(BZ439+CA439)/1000)</f>
        <v>0</v>
      </c>
      <c r="Y439">
        <f>(-G439*44100)</f>
        <v>0</v>
      </c>
      <c r="Z439">
        <f>2*29.3*N439*0.92*(CB439-S439)</f>
        <v>0</v>
      </c>
      <c r="AA439">
        <f>2*0.95*5.67E-8*(((CB439+$B$7)+273)^4-(S439+273)^4)</f>
        <v>0</v>
      </c>
      <c r="AB439">
        <f>Q439+AA439+Y439+Z439</f>
        <v>0</v>
      </c>
      <c r="AC439">
        <v>0</v>
      </c>
      <c r="AD439">
        <v>0</v>
      </c>
      <c r="AE439">
        <f>IF(AC439*$H$13&gt;=AG439,1.0,(AG439/(AG439-AC439*$H$13)))</f>
        <v>0</v>
      </c>
      <c r="AF439">
        <f>(AE439-1)*100</f>
        <v>0</v>
      </c>
      <c r="AG439">
        <f>MAX(0,($B$13+$C$13*CG439)/(1+$D$13*CG439)*BZ439/(CB439+273)*$E$13)</f>
        <v>0</v>
      </c>
      <c r="AH439" t="s">
        <v>271</v>
      </c>
      <c r="AI439" t="s">
        <v>271</v>
      </c>
      <c r="AJ439">
        <v>0</v>
      </c>
      <c r="AK439">
        <v>0</v>
      </c>
      <c r="AL439">
        <f>AK439-AJ439</f>
        <v>0</v>
      </c>
      <c r="AM439">
        <f>AL439/AK439</f>
        <v>0</v>
      </c>
      <c r="AN439">
        <v>0</v>
      </c>
      <c r="AO439" t="s">
        <v>271</v>
      </c>
      <c r="AP439" t="s">
        <v>271</v>
      </c>
      <c r="AQ439">
        <v>0</v>
      </c>
      <c r="AR439">
        <v>0</v>
      </c>
      <c r="AS439">
        <f>1-AQ439/AR439</f>
        <v>0</v>
      </c>
      <c r="AT439">
        <v>0.5</v>
      </c>
      <c r="AU439">
        <f>BK439</f>
        <v>0</v>
      </c>
      <c r="AV439">
        <f>H439</f>
        <v>0</v>
      </c>
      <c r="AW439">
        <f>AS439*AT439*AU439</f>
        <v>0</v>
      </c>
      <c r="AX439">
        <f>BC439/AR439</f>
        <v>0</v>
      </c>
      <c r="AY439">
        <f>(AV439-AN439)/AU439</f>
        <v>0</v>
      </c>
      <c r="AZ439">
        <f>(AK439-AR439)/AR439</f>
        <v>0</v>
      </c>
      <c r="BA439" t="s">
        <v>271</v>
      </c>
      <c r="BB439">
        <v>0</v>
      </c>
      <c r="BC439">
        <f>AR439-BB439</f>
        <v>0</v>
      </c>
      <c r="BD439">
        <f>(AR439-AQ439)/(AR439-BB439)</f>
        <v>0</v>
      </c>
      <c r="BE439">
        <f>(AK439-AR439)/(AK439-BB439)</f>
        <v>0</v>
      </c>
      <c r="BF439">
        <f>(AR439-AQ439)/(AR439-AJ439)</f>
        <v>0</v>
      </c>
      <c r="BG439">
        <f>(AK439-AR439)/(AK439-AJ439)</f>
        <v>0</v>
      </c>
      <c r="BH439">
        <f>(BD439*BB439/AQ439)</f>
        <v>0</v>
      </c>
      <c r="BI439">
        <f>(1-BH439)</f>
        <v>0</v>
      </c>
      <c r="BJ439">
        <f>$B$11*CH439+$C$11*CI439+$F$11*CJ439*(1-CM439)</f>
        <v>0</v>
      </c>
      <c r="BK439">
        <f>BJ439*BL439</f>
        <v>0</v>
      </c>
      <c r="BL439">
        <f>($B$11*$D$9+$C$11*$D$9+$F$11*((CW439+CO439)/MAX(CW439+CO439+CX439, 0.1)*$I$9+CX439/MAX(CW439+CO439+CX439, 0.1)*$J$9))/($B$11+$C$11+$F$11)</f>
        <v>0</v>
      </c>
      <c r="BM439">
        <f>($B$11*$K$9+$C$11*$K$9+$F$11*((CW439+CO439)/MAX(CW439+CO439+CX439, 0.1)*$P$9+CX439/MAX(CW439+CO439+CX439, 0.1)*$Q$9))/($B$11+$C$11+$F$11)</f>
        <v>0</v>
      </c>
      <c r="BN439">
        <v>6</v>
      </c>
      <c r="BO439">
        <v>0.5</v>
      </c>
      <c r="BP439" t="s">
        <v>272</v>
      </c>
      <c r="BQ439">
        <v>2</v>
      </c>
      <c r="BR439">
        <v>1604419072.1</v>
      </c>
      <c r="BS439">
        <v>1352.07</v>
      </c>
      <c r="BT439">
        <v>1412.66</v>
      </c>
      <c r="BU439">
        <v>21.5639</v>
      </c>
      <c r="BV439">
        <v>19.9645</v>
      </c>
      <c r="BW439">
        <v>1351.93</v>
      </c>
      <c r="BX439">
        <v>21.238</v>
      </c>
      <c r="BY439">
        <v>500.058</v>
      </c>
      <c r="BZ439">
        <v>100.52</v>
      </c>
      <c r="CA439">
        <v>0.100081</v>
      </c>
      <c r="CB439">
        <v>25.1495</v>
      </c>
      <c r="CC439">
        <v>25.002</v>
      </c>
      <c r="CD439">
        <v>999.9</v>
      </c>
      <c r="CE439">
        <v>0</v>
      </c>
      <c r="CF439">
        <v>0</v>
      </c>
      <c r="CG439">
        <v>9995</v>
      </c>
      <c r="CH439">
        <v>0</v>
      </c>
      <c r="CI439">
        <v>1.06395</v>
      </c>
      <c r="CJ439">
        <v>1200.06</v>
      </c>
      <c r="CK439">
        <v>0.967003</v>
      </c>
      <c r="CL439">
        <v>0.0329973</v>
      </c>
      <c r="CM439">
        <v>0</v>
      </c>
      <c r="CN439">
        <v>2.6639</v>
      </c>
      <c r="CO439">
        <v>0</v>
      </c>
      <c r="CP439">
        <v>10863</v>
      </c>
      <c r="CQ439">
        <v>11402</v>
      </c>
      <c r="CR439">
        <v>38.062</v>
      </c>
      <c r="CS439">
        <v>41.187</v>
      </c>
      <c r="CT439">
        <v>39.562</v>
      </c>
      <c r="CU439">
        <v>39.875</v>
      </c>
      <c r="CV439">
        <v>38.375</v>
      </c>
      <c r="CW439">
        <v>1160.46</v>
      </c>
      <c r="CX439">
        <v>39.6</v>
      </c>
      <c r="CY439">
        <v>0</v>
      </c>
      <c r="CZ439">
        <v>1604419072.1</v>
      </c>
      <c r="DA439">
        <v>0</v>
      </c>
      <c r="DB439">
        <v>2.65483076923077</v>
      </c>
      <c r="DC439">
        <v>-0.404157254789847</v>
      </c>
      <c r="DD439">
        <v>27.3299146213629</v>
      </c>
      <c r="DE439">
        <v>10859.1153846154</v>
      </c>
      <c r="DF439">
        <v>15</v>
      </c>
      <c r="DG439">
        <v>1604417947.1</v>
      </c>
      <c r="DH439" t="s">
        <v>273</v>
      </c>
      <c r="DI439">
        <v>1604417940.1</v>
      </c>
      <c r="DJ439">
        <v>1604417947.1</v>
      </c>
      <c r="DK439">
        <v>1</v>
      </c>
      <c r="DL439">
        <v>-0.134</v>
      </c>
      <c r="DM439">
        <v>0.013</v>
      </c>
      <c r="DN439">
        <v>0.037</v>
      </c>
      <c r="DO439">
        <v>0.31</v>
      </c>
      <c r="DP439">
        <v>420</v>
      </c>
      <c r="DQ439">
        <v>20</v>
      </c>
      <c r="DR439">
        <v>0.08</v>
      </c>
      <c r="DS439">
        <v>0.06</v>
      </c>
      <c r="DT439">
        <v>0</v>
      </c>
      <c r="DU439">
        <v>0</v>
      </c>
      <c r="DV439" t="s">
        <v>274</v>
      </c>
      <c r="DW439">
        <v>100</v>
      </c>
      <c r="DX439">
        <v>100</v>
      </c>
      <c r="DY439">
        <v>0.14</v>
      </c>
      <c r="DZ439">
        <v>0.3259</v>
      </c>
      <c r="EA439">
        <v>-0.278027610152098</v>
      </c>
      <c r="EB439">
        <v>0.00106189765250334</v>
      </c>
      <c r="EC439">
        <v>-8.23004791133579e-07</v>
      </c>
      <c r="ED439">
        <v>1.95222372915411e-10</v>
      </c>
      <c r="EE439">
        <v>0.0605696754882689</v>
      </c>
      <c r="EF439">
        <v>0.0242991256848972</v>
      </c>
      <c r="EG439">
        <v>-0.00102667963148939</v>
      </c>
      <c r="EH439">
        <v>2.21636158600722e-05</v>
      </c>
      <c r="EI439">
        <v>2</v>
      </c>
      <c r="EJ439">
        <v>2037</v>
      </c>
      <c r="EK439">
        <v>1</v>
      </c>
      <c r="EL439">
        <v>24</v>
      </c>
      <c r="EM439">
        <v>18.9</v>
      </c>
      <c r="EN439">
        <v>18.8</v>
      </c>
      <c r="EO439">
        <v>2</v>
      </c>
      <c r="EP439">
        <v>511.364</v>
      </c>
      <c r="EQ439">
        <v>528.796</v>
      </c>
      <c r="ER439">
        <v>22.6378</v>
      </c>
      <c r="ES439">
        <v>25.4299</v>
      </c>
      <c r="ET439">
        <v>30.0002</v>
      </c>
      <c r="EU439">
        <v>25.2948</v>
      </c>
      <c r="EV439">
        <v>25.2609</v>
      </c>
      <c r="EW439">
        <v>56.2945</v>
      </c>
      <c r="EX439">
        <v>26.2972</v>
      </c>
      <c r="EY439">
        <v>100</v>
      </c>
      <c r="EZ439">
        <v>22.6379</v>
      </c>
      <c r="FA439">
        <v>1420.94</v>
      </c>
      <c r="FB439">
        <v>20</v>
      </c>
      <c r="FC439">
        <v>102.316</v>
      </c>
      <c r="FD439">
        <v>102.086</v>
      </c>
    </row>
    <row r="440" spans="1:160">
      <c r="A440">
        <v>424</v>
      </c>
      <c r="B440">
        <v>1604419074.1</v>
      </c>
      <c r="C440">
        <v>845</v>
      </c>
      <c r="D440" t="s">
        <v>1119</v>
      </c>
      <c r="E440" t="s">
        <v>1120</v>
      </c>
      <c r="F440">
        <v>1604419074.1</v>
      </c>
      <c r="G440">
        <f>BY440*AE440*(BU440-BV440)/(100*BN440*(1000-AE440*BU440))</f>
        <v>0</v>
      </c>
      <c r="H440">
        <f>BY440*AE440*(BT440-BS440*(1000-AE440*BV440)/(1000-AE440*BU440))/(100*BN440)</f>
        <v>0</v>
      </c>
      <c r="I440">
        <f>BS440 - IF(AE440&gt;1, H440*BN440*100.0/(AG440*CG440), 0)</f>
        <v>0</v>
      </c>
      <c r="J440">
        <f>((P440-G440/2)*I440-H440)/(P440+G440/2)</f>
        <v>0</v>
      </c>
      <c r="K440">
        <f>J440*(BZ440+CA440)/1000.0</f>
        <v>0</v>
      </c>
      <c r="L440">
        <f>(BS440 - IF(AE440&gt;1, H440*BN440*100.0/(AG440*CG440), 0))*(BZ440+CA440)/1000.0</f>
        <v>0</v>
      </c>
      <c r="M440">
        <f>2.0/((1/O440-1/N440)+SIGN(O440)*SQRT((1/O440-1/N440)*(1/O440-1/N440) + 4*BO440/((BO440+1)*(BO440+1))*(2*1/O440*1/N440-1/N440*1/N440)))</f>
        <v>0</v>
      </c>
      <c r="N440">
        <f>IF(LEFT(BP440,1)&lt;&gt;"0",IF(LEFT(BP440,1)="1",3.0,BQ440),$D$5+$E$5*(CG440*BZ440/($K$5*1000))+$F$5*(CG440*BZ440/($K$5*1000))*MAX(MIN(BN440,$J$5),$I$5)*MAX(MIN(BN440,$J$5),$I$5)+$G$5*MAX(MIN(BN440,$J$5),$I$5)*(CG440*BZ440/($K$5*1000))+$H$5*(CG440*BZ440/($K$5*1000))*(CG440*BZ440/($K$5*1000)))</f>
        <v>0</v>
      </c>
      <c r="O440">
        <f>G440*(1000-(1000*0.61365*exp(17.502*S440/(240.97+S440))/(BZ440+CA440)+BU440)/2)/(1000*0.61365*exp(17.502*S440/(240.97+S440))/(BZ440+CA440)-BU440)</f>
        <v>0</v>
      </c>
      <c r="P440">
        <f>1/((BO440+1)/(M440/1.6)+1/(N440/1.37)) + BO440/((BO440+1)/(M440/1.6) + BO440/(N440/1.37))</f>
        <v>0</v>
      </c>
      <c r="Q440">
        <f>(BK440*BM440)</f>
        <v>0</v>
      </c>
      <c r="R440">
        <f>(CB440+(Q440+2*0.95*5.67E-8*(((CB440+$B$7)+273)^4-(CB440+273)^4)-44100*G440)/(1.84*29.3*N440+8*0.95*5.67E-8*(CB440+273)^3))</f>
        <v>0</v>
      </c>
      <c r="S440">
        <f>($C$7*CC440+$D$7*CD440+$E$7*R440)</f>
        <v>0</v>
      </c>
      <c r="T440">
        <f>0.61365*exp(17.502*S440/(240.97+S440))</f>
        <v>0</v>
      </c>
      <c r="U440">
        <f>(V440/W440*100)</f>
        <v>0</v>
      </c>
      <c r="V440">
        <f>BU440*(BZ440+CA440)/1000</f>
        <v>0</v>
      </c>
      <c r="W440">
        <f>0.61365*exp(17.502*CB440/(240.97+CB440))</f>
        <v>0</v>
      </c>
      <c r="X440">
        <f>(T440-BU440*(BZ440+CA440)/1000)</f>
        <v>0</v>
      </c>
      <c r="Y440">
        <f>(-G440*44100)</f>
        <v>0</v>
      </c>
      <c r="Z440">
        <f>2*29.3*N440*0.92*(CB440-S440)</f>
        <v>0</v>
      </c>
      <c r="AA440">
        <f>2*0.95*5.67E-8*(((CB440+$B$7)+273)^4-(S440+273)^4)</f>
        <v>0</v>
      </c>
      <c r="AB440">
        <f>Q440+AA440+Y440+Z440</f>
        <v>0</v>
      </c>
      <c r="AC440">
        <v>0</v>
      </c>
      <c r="AD440">
        <v>0</v>
      </c>
      <c r="AE440">
        <f>IF(AC440*$H$13&gt;=AG440,1.0,(AG440/(AG440-AC440*$H$13)))</f>
        <v>0</v>
      </c>
      <c r="AF440">
        <f>(AE440-1)*100</f>
        <v>0</v>
      </c>
      <c r="AG440">
        <f>MAX(0,($B$13+$C$13*CG440)/(1+$D$13*CG440)*BZ440/(CB440+273)*$E$13)</f>
        <v>0</v>
      </c>
      <c r="AH440" t="s">
        <v>271</v>
      </c>
      <c r="AI440" t="s">
        <v>271</v>
      </c>
      <c r="AJ440">
        <v>0</v>
      </c>
      <c r="AK440">
        <v>0</v>
      </c>
      <c r="AL440">
        <f>AK440-AJ440</f>
        <v>0</v>
      </c>
      <c r="AM440">
        <f>AL440/AK440</f>
        <v>0</v>
      </c>
      <c r="AN440">
        <v>0</v>
      </c>
      <c r="AO440" t="s">
        <v>271</v>
      </c>
      <c r="AP440" t="s">
        <v>271</v>
      </c>
      <c r="AQ440">
        <v>0</v>
      </c>
      <c r="AR440">
        <v>0</v>
      </c>
      <c r="AS440">
        <f>1-AQ440/AR440</f>
        <v>0</v>
      </c>
      <c r="AT440">
        <v>0.5</v>
      </c>
      <c r="AU440">
        <f>BK440</f>
        <v>0</v>
      </c>
      <c r="AV440">
        <f>H440</f>
        <v>0</v>
      </c>
      <c r="AW440">
        <f>AS440*AT440*AU440</f>
        <v>0</v>
      </c>
      <c r="AX440">
        <f>BC440/AR440</f>
        <v>0</v>
      </c>
      <c r="AY440">
        <f>(AV440-AN440)/AU440</f>
        <v>0</v>
      </c>
      <c r="AZ440">
        <f>(AK440-AR440)/AR440</f>
        <v>0</v>
      </c>
      <c r="BA440" t="s">
        <v>271</v>
      </c>
      <c r="BB440">
        <v>0</v>
      </c>
      <c r="BC440">
        <f>AR440-BB440</f>
        <v>0</v>
      </c>
      <c r="BD440">
        <f>(AR440-AQ440)/(AR440-BB440)</f>
        <v>0</v>
      </c>
      <c r="BE440">
        <f>(AK440-AR440)/(AK440-BB440)</f>
        <v>0</v>
      </c>
      <c r="BF440">
        <f>(AR440-AQ440)/(AR440-AJ440)</f>
        <v>0</v>
      </c>
      <c r="BG440">
        <f>(AK440-AR440)/(AK440-AJ440)</f>
        <v>0</v>
      </c>
      <c r="BH440">
        <f>(BD440*BB440/AQ440)</f>
        <v>0</v>
      </c>
      <c r="BI440">
        <f>(1-BH440)</f>
        <v>0</v>
      </c>
      <c r="BJ440">
        <f>$B$11*CH440+$C$11*CI440+$F$11*CJ440*(1-CM440)</f>
        <v>0</v>
      </c>
      <c r="BK440">
        <f>BJ440*BL440</f>
        <v>0</v>
      </c>
      <c r="BL440">
        <f>($B$11*$D$9+$C$11*$D$9+$F$11*((CW440+CO440)/MAX(CW440+CO440+CX440, 0.1)*$I$9+CX440/MAX(CW440+CO440+CX440, 0.1)*$J$9))/($B$11+$C$11+$F$11)</f>
        <v>0</v>
      </c>
      <c r="BM440">
        <f>($B$11*$K$9+$C$11*$K$9+$F$11*((CW440+CO440)/MAX(CW440+CO440+CX440, 0.1)*$P$9+CX440/MAX(CW440+CO440+CX440, 0.1)*$Q$9))/($B$11+$C$11+$F$11)</f>
        <v>0</v>
      </c>
      <c r="BN440">
        <v>6</v>
      </c>
      <c r="BO440">
        <v>0.5</v>
      </c>
      <c r="BP440" t="s">
        <v>272</v>
      </c>
      <c r="BQ440">
        <v>2</v>
      </c>
      <c r="BR440">
        <v>1604419074.1</v>
      </c>
      <c r="BS440">
        <v>1355.34</v>
      </c>
      <c r="BT440">
        <v>1416.18</v>
      </c>
      <c r="BU440">
        <v>21.5634</v>
      </c>
      <c r="BV440">
        <v>19.964</v>
      </c>
      <c r="BW440">
        <v>1355.21</v>
      </c>
      <c r="BX440">
        <v>21.2376</v>
      </c>
      <c r="BY440">
        <v>500.069</v>
      </c>
      <c r="BZ440">
        <v>100.519</v>
      </c>
      <c r="CA440">
        <v>0.0998561</v>
      </c>
      <c r="CB440">
        <v>25.1491</v>
      </c>
      <c r="CC440">
        <v>25.0016</v>
      </c>
      <c r="CD440">
        <v>999.9</v>
      </c>
      <c r="CE440">
        <v>0</v>
      </c>
      <c r="CF440">
        <v>0</v>
      </c>
      <c r="CG440">
        <v>10012.5</v>
      </c>
      <c r="CH440">
        <v>0</v>
      </c>
      <c r="CI440">
        <v>1.06395</v>
      </c>
      <c r="CJ440">
        <v>1199.75</v>
      </c>
      <c r="CK440">
        <v>0.966994</v>
      </c>
      <c r="CL440">
        <v>0.0330056</v>
      </c>
      <c r="CM440">
        <v>0</v>
      </c>
      <c r="CN440">
        <v>3.0122</v>
      </c>
      <c r="CO440">
        <v>0</v>
      </c>
      <c r="CP440">
        <v>10860.1</v>
      </c>
      <c r="CQ440">
        <v>11399</v>
      </c>
      <c r="CR440">
        <v>38.062</v>
      </c>
      <c r="CS440">
        <v>41.187</v>
      </c>
      <c r="CT440">
        <v>39.562</v>
      </c>
      <c r="CU440">
        <v>39.875</v>
      </c>
      <c r="CV440">
        <v>38.375</v>
      </c>
      <c r="CW440">
        <v>1160.15</v>
      </c>
      <c r="CX440">
        <v>39.6</v>
      </c>
      <c r="CY440">
        <v>0</v>
      </c>
      <c r="CZ440">
        <v>1604419073.9</v>
      </c>
      <c r="DA440">
        <v>0</v>
      </c>
      <c r="DB440">
        <v>2.646068</v>
      </c>
      <c r="DC440">
        <v>-0.67713075058725</v>
      </c>
      <c r="DD440">
        <v>21.3615385007994</v>
      </c>
      <c r="DE440">
        <v>10859.94</v>
      </c>
      <c r="DF440">
        <v>15</v>
      </c>
      <c r="DG440">
        <v>1604417947.1</v>
      </c>
      <c r="DH440" t="s">
        <v>273</v>
      </c>
      <c r="DI440">
        <v>1604417940.1</v>
      </c>
      <c r="DJ440">
        <v>1604417947.1</v>
      </c>
      <c r="DK440">
        <v>1</v>
      </c>
      <c r="DL440">
        <v>-0.134</v>
      </c>
      <c r="DM440">
        <v>0.013</v>
      </c>
      <c r="DN440">
        <v>0.037</v>
      </c>
      <c r="DO440">
        <v>0.31</v>
      </c>
      <c r="DP440">
        <v>420</v>
      </c>
      <c r="DQ440">
        <v>20</v>
      </c>
      <c r="DR440">
        <v>0.08</v>
      </c>
      <c r="DS440">
        <v>0.06</v>
      </c>
      <c r="DT440">
        <v>0</v>
      </c>
      <c r="DU440">
        <v>0</v>
      </c>
      <c r="DV440" t="s">
        <v>274</v>
      </c>
      <c r="DW440">
        <v>100</v>
      </c>
      <c r="DX440">
        <v>100</v>
      </c>
      <c r="DY440">
        <v>0.13</v>
      </c>
      <c r="DZ440">
        <v>0.3258</v>
      </c>
      <c r="EA440">
        <v>-0.278027610152098</v>
      </c>
      <c r="EB440">
        <v>0.00106189765250334</v>
      </c>
      <c r="EC440">
        <v>-8.23004791133579e-07</v>
      </c>
      <c r="ED440">
        <v>1.95222372915411e-10</v>
      </c>
      <c r="EE440">
        <v>0.0605696754882689</v>
      </c>
      <c r="EF440">
        <v>0.0242991256848972</v>
      </c>
      <c r="EG440">
        <v>-0.00102667963148939</v>
      </c>
      <c r="EH440">
        <v>2.21636158600722e-05</v>
      </c>
      <c r="EI440">
        <v>2</v>
      </c>
      <c r="EJ440">
        <v>2037</v>
      </c>
      <c r="EK440">
        <v>1</v>
      </c>
      <c r="EL440">
        <v>24</v>
      </c>
      <c r="EM440">
        <v>18.9</v>
      </c>
      <c r="EN440">
        <v>18.8</v>
      </c>
      <c r="EO440">
        <v>2</v>
      </c>
      <c r="EP440">
        <v>511.287</v>
      </c>
      <c r="EQ440">
        <v>528.911</v>
      </c>
      <c r="ER440">
        <v>22.6366</v>
      </c>
      <c r="ES440">
        <v>25.4305</v>
      </c>
      <c r="ET440">
        <v>30.0003</v>
      </c>
      <c r="EU440">
        <v>25.2957</v>
      </c>
      <c r="EV440">
        <v>25.261</v>
      </c>
      <c r="EW440">
        <v>56.4187</v>
      </c>
      <c r="EX440">
        <v>26.2972</v>
      </c>
      <c r="EY440">
        <v>100</v>
      </c>
      <c r="EZ440">
        <v>22.6362</v>
      </c>
      <c r="FA440">
        <v>1426.05</v>
      </c>
      <c r="FB440">
        <v>20</v>
      </c>
      <c r="FC440">
        <v>102.317</v>
      </c>
      <c r="FD440">
        <v>102.085</v>
      </c>
    </row>
    <row r="441" spans="1:160">
      <c r="A441">
        <v>425</v>
      </c>
      <c r="B441">
        <v>1604419076.1</v>
      </c>
      <c r="C441">
        <v>847</v>
      </c>
      <c r="D441" t="s">
        <v>1121</v>
      </c>
      <c r="E441" t="s">
        <v>1122</v>
      </c>
      <c r="F441">
        <v>1604419076.1</v>
      </c>
      <c r="G441">
        <f>BY441*AE441*(BU441-BV441)/(100*BN441*(1000-AE441*BU441))</f>
        <v>0</v>
      </c>
      <c r="H441">
        <f>BY441*AE441*(BT441-BS441*(1000-AE441*BV441)/(1000-AE441*BU441))/(100*BN441)</f>
        <v>0</v>
      </c>
      <c r="I441">
        <f>BS441 - IF(AE441&gt;1, H441*BN441*100.0/(AG441*CG441), 0)</f>
        <v>0</v>
      </c>
      <c r="J441">
        <f>((P441-G441/2)*I441-H441)/(P441+G441/2)</f>
        <v>0</v>
      </c>
      <c r="K441">
        <f>J441*(BZ441+CA441)/1000.0</f>
        <v>0</v>
      </c>
      <c r="L441">
        <f>(BS441 - IF(AE441&gt;1, H441*BN441*100.0/(AG441*CG441), 0))*(BZ441+CA441)/1000.0</f>
        <v>0</v>
      </c>
      <c r="M441">
        <f>2.0/((1/O441-1/N441)+SIGN(O441)*SQRT((1/O441-1/N441)*(1/O441-1/N441) + 4*BO441/((BO441+1)*(BO441+1))*(2*1/O441*1/N441-1/N441*1/N441)))</f>
        <v>0</v>
      </c>
      <c r="N441">
        <f>IF(LEFT(BP441,1)&lt;&gt;"0",IF(LEFT(BP441,1)="1",3.0,BQ441),$D$5+$E$5*(CG441*BZ441/($K$5*1000))+$F$5*(CG441*BZ441/($K$5*1000))*MAX(MIN(BN441,$J$5),$I$5)*MAX(MIN(BN441,$J$5),$I$5)+$G$5*MAX(MIN(BN441,$J$5),$I$5)*(CG441*BZ441/($K$5*1000))+$H$5*(CG441*BZ441/($K$5*1000))*(CG441*BZ441/($K$5*1000)))</f>
        <v>0</v>
      </c>
      <c r="O441">
        <f>G441*(1000-(1000*0.61365*exp(17.502*S441/(240.97+S441))/(BZ441+CA441)+BU441)/2)/(1000*0.61365*exp(17.502*S441/(240.97+S441))/(BZ441+CA441)-BU441)</f>
        <v>0</v>
      </c>
      <c r="P441">
        <f>1/((BO441+1)/(M441/1.6)+1/(N441/1.37)) + BO441/((BO441+1)/(M441/1.6) + BO441/(N441/1.37))</f>
        <v>0</v>
      </c>
      <c r="Q441">
        <f>(BK441*BM441)</f>
        <v>0</v>
      </c>
      <c r="R441">
        <f>(CB441+(Q441+2*0.95*5.67E-8*(((CB441+$B$7)+273)^4-(CB441+273)^4)-44100*G441)/(1.84*29.3*N441+8*0.95*5.67E-8*(CB441+273)^3))</f>
        <v>0</v>
      </c>
      <c r="S441">
        <f>($C$7*CC441+$D$7*CD441+$E$7*R441)</f>
        <v>0</v>
      </c>
      <c r="T441">
        <f>0.61365*exp(17.502*S441/(240.97+S441))</f>
        <v>0</v>
      </c>
      <c r="U441">
        <f>(V441/W441*100)</f>
        <v>0</v>
      </c>
      <c r="V441">
        <f>BU441*(BZ441+CA441)/1000</f>
        <v>0</v>
      </c>
      <c r="W441">
        <f>0.61365*exp(17.502*CB441/(240.97+CB441))</f>
        <v>0</v>
      </c>
      <c r="X441">
        <f>(T441-BU441*(BZ441+CA441)/1000)</f>
        <v>0</v>
      </c>
      <c r="Y441">
        <f>(-G441*44100)</f>
        <v>0</v>
      </c>
      <c r="Z441">
        <f>2*29.3*N441*0.92*(CB441-S441)</f>
        <v>0</v>
      </c>
      <c r="AA441">
        <f>2*0.95*5.67E-8*(((CB441+$B$7)+273)^4-(S441+273)^4)</f>
        <v>0</v>
      </c>
      <c r="AB441">
        <f>Q441+AA441+Y441+Z441</f>
        <v>0</v>
      </c>
      <c r="AC441">
        <v>0</v>
      </c>
      <c r="AD441">
        <v>0</v>
      </c>
      <c r="AE441">
        <f>IF(AC441*$H$13&gt;=AG441,1.0,(AG441/(AG441-AC441*$H$13)))</f>
        <v>0</v>
      </c>
      <c r="AF441">
        <f>(AE441-1)*100</f>
        <v>0</v>
      </c>
      <c r="AG441">
        <f>MAX(0,($B$13+$C$13*CG441)/(1+$D$13*CG441)*BZ441/(CB441+273)*$E$13)</f>
        <v>0</v>
      </c>
      <c r="AH441" t="s">
        <v>271</v>
      </c>
      <c r="AI441" t="s">
        <v>271</v>
      </c>
      <c r="AJ441">
        <v>0</v>
      </c>
      <c r="AK441">
        <v>0</v>
      </c>
      <c r="AL441">
        <f>AK441-AJ441</f>
        <v>0</v>
      </c>
      <c r="AM441">
        <f>AL441/AK441</f>
        <v>0</v>
      </c>
      <c r="AN441">
        <v>0</v>
      </c>
      <c r="AO441" t="s">
        <v>271</v>
      </c>
      <c r="AP441" t="s">
        <v>271</v>
      </c>
      <c r="AQ441">
        <v>0</v>
      </c>
      <c r="AR441">
        <v>0</v>
      </c>
      <c r="AS441">
        <f>1-AQ441/AR441</f>
        <v>0</v>
      </c>
      <c r="AT441">
        <v>0.5</v>
      </c>
      <c r="AU441">
        <f>BK441</f>
        <v>0</v>
      </c>
      <c r="AV441">
        <f>H441</f>
        <v>0</v>
      </c>
      <c r="AW441">
        <f>AS441*AT441*AU441</f>
        <v>0</v>
      </c>
      <c r="AX441">
        <f>BC441/AR441</f>
        <v>0</v>
      </c>
      <c r="AY441">
        <f>(AV441-AN441)/AU441</f>
        <v>0</v>
      </c>
      <c r="AZ441">
        <f>(AK441-AR441)/AR441</f>
        <v>0</v>
      </c>
      <c r="BA441" t="s">
        <v>271</v>
      </c>
      <c r="BB441">
        <v>0</v>
      </c>
      <c r="BC441">
        <f>AR441-BB441</f>
        <v>0</v>
      </c>
      <c r="BD441">
        <f>(AR441-AQ441)/(AR441-BB441)</f>
        <v>0</v>
      </c>
      <c r="BE441">
        <f>(AK441-AR441)/(AK441-BB441)</f>
        <v>0</v>
      </c>
      <c r="BF441">
        <f>(AR441-AQ441)/(AR441-AJ441)</f>
        <v>0</v>
      </c>
      <c r="BG441">
        <f>(AK441-AR441)/(AK441-AJ441)</f>
        <v>0</v>
      </c>
      <c r="BH441">
        <f>(BD441*BB441/AQ441)</f>
        <v>0</v>
      </c>
      <c r="BI441">
        <f>(1-BH441)</f>
        <v>0</v>
      </c>
      <c r="BJ441">
        <f>$B$11*CH441+$C$11*CI441+$F$11*CJ441*(1-CM441)</f>
        <v>0</v>
      </c>
      <c r="BK441">
        <f>BJ441*BL441</f>
        <v>0</v>
      </c>
      <c r="BL441">
        <f>($B$11*$D$9+$C$11*$D$9+$F$11*((CW441+CO441)/MAX(CW441+CO441+CX441, 0.1)*$I$9+CX441/MAX(CW441+CO441+CX441, 0.1)*$J$9))/($B$11+$C$11+$F$11)</f>
        <v>0</v>
      </c>
      <c r="BM441">
        <f>($B$11*$K$9+$C$11*$K$9+$F$11*((CW441+CO441)/MAX(CW441+CO441+CX441, 0.1)*$P$9+CX441/MAX(CW441+CO441+CX441, 0.1)*$Q$9))/($B$11+$C$11+$F$11)</f>
        <v>0</v>
      </c>
      <c r="BN441">
        <v>6</v>
      </c>
      <c r="BO441">
        <v>0.5</v>
      </c>
      <c r="BP441" t="s">
        <v>272</v>
      </c>
      <c r="BQ441">
        <v>2</v>
      </c>
      <c r="BR441">
        <v>1604419076.1</v>
      </c>
      <c r="BS441">
        <v>1358.62</v>
      </c>
      <c r="BT441">
        <v>1419.53</v>
      </c>
      <c r="BU441">
        <v>21.561</v>
      </c>
      <c r="BV441">
        <v>19.9632</v>
      </c>
      <c r="BW441">
        <v>1358.49</v>
      </c>
      <c r="BX441">
        <v>21.2352</v>
      </c>
      <c r="BY441">
        <v>499.966</v>
      </c>
      <c r="BZ441">
        <v>100.52</v>
      </c>
      <c r="CA441">
        <v>0.0998841</v>
      </c>
      <c r="CB441">
        <v>25.1489</v>
      </c>
      <c r="CC441">
        <v>24.9965</v>
      </c>
      <c r="CD441">
        <v>999.9</v>
      </c>
      <c r="CE441">
        <v>0</v>
      </c>
      <c r="CF441">
        <v>0</v>
      </c>
      <c r="CG441">
        <v>10001.2</v>
      </c>
      <c r="CH441">
        <v>0</v>
      </c>
      <c r="CI441">
        <v>1.06395</v>
      </c>
      <c r="CJ441">
        <v>1200.06</v>
      </c>
      <c r="CK441">
        <v>0.967003</v>
      </c>
      <c r="CL441">
        <v>0.0329973</v>
      </c>
      <c r="CM441">
        <v>0</v>
      </c>
      <c r="CN441">
        <v>2.5631</v>
      </c>
      <c r="CO441">
        <v>0</v>
      </c>
      <c r="CP441">
        <v>10864.6</v>
      </c>
      <c r="CQ441">
        <v>11401.9</v>
      </c>
      <c r="CR441">
        <v>38.062</v>
      </c>
      <c r="CS441">
        <v>41.187</v>
      </c>
      <c r="CT441">
        <v>39.562</v>
      </c>
      <c r="CU441">
        <v>39.875</v>
      </c>
      <c r="CV441">
        <v>38.375</v>
      </c>
      <c r="CW441">
        <v>1160.46</v>
      </c>
      <c r="CX441">
        <v>39.6</v>
      </c>
      <c r="CY441">
        <v>0</v>
      </c>
      <c r="CZ441">
        <v>1604419076.3</v>
      </c>
      <c r="DA441">
        <v>0</v>
      </c>
      <c r="DB441">
        <v>2.628224</v>
      </c>
      <c r="DC441">
        <v>-0.440084601376255</v>
      </c>
      <c r="DD441">
        <v>25.5615385660046</v>
      </c>
      <c r="DE441">
        <v>10860.992</v>
      </c>
      <c r="DF441">
        <v>15</v>
      </c>
      <c r="DG441">
        <v>1604417947.1</v>
      </c>
      <c r="DH441" t="s">
        <v>273</v>
      </c>
      <c r="DI441">
        <v>1604417940.1</v>
      </c>
      <c r="DJ441">
        <v>1604417947.1</v>
      </c>
      <c r="DK441">
        <v>1</v>
      </c>
      <c r="DL441">
        <v>-0.134</v>
      </c>
      <c r="DM441">
        <v>0.013</v>
      </c>
      <c r="DN441">
        <v>0.037</v>
      </c>
      <c r="DO441">
        <v>0.31</v>
      </c>
      <c r="DP441">
        <v>420</v>
      </c>
      <c r="DQ441">
        <v>20</v>
      </c>
      <c r="DR441">
        <v>0.08</v>
      </c>
      <c r="DS441">
        <v>0.06</v>
      </c>
      <c r="DT441">
        <v>0</v>
      </c>
      <c r="DU441">
        <v>0</v>
      </c>
      <c r="DV441" t="s">
        <v>274</v>
      </c>
      <c r="DW441">
        <v>100</v>
      </c>
      <c r="DX441">
        <v>100</v>
      </c>
      <c r="DY441">
        <v>0.13</v>
      </c>
      <c r="DZ441">
        <v>0.3258</v>
      </c>
      <c r="EA441">
        <v>-0.278027610152098</v>
      </c>
      <c r="EB441">
        <v>0.00106189765250334</v>
      </c>
      <c r="EC441">
        <v>-8.23004791133579e-07</v>
      </c>
      <c r="ED441">
        <v>1.95222372915411e-10</v>
      </c>
      <c r="EE441">
        <v>0.0605696754882689</v>
      </c>
      <c r="EF441">
        <v>0.0242991256848972</v>
      </c>
      <c r="EG441">
        <v>-0.00102667963148939</v>
      </c>
      <c r="EH441">
        <v>2.21636158600722e-05</v>
      </c>
      <c r="EI441">
        <v>2</v>
      </c>
      <c r="EJ441">
        <v>2037</v>
      </c>
      <c r="EK441">
        <v>1</v>
      </c>
      <c r="EL441">
        <v>24</v>
      </c>
      <c r="EM441">
        <v>18.9</v>
      </c>
      <c r="EN441">
        <v>18.8</v>
      </c>
      <c r="EO441">
        <v>2</v>
      </c>
      <c r="EP441">
        <v>511.273</v>
      </c>
      <c r="EQ441">
        <v>528.98</v>
      </c>
      <c r="ER441">
        <v>22.6357</v>
      </c>
      <c r="ES441">
        <v>25.4315</v>
      </c>
      <c r="ET441">
        <v>30.0004</v>
      </c>
      <c r="EU441">
        <v>25.2959</v>
      </c>
      <c r="EV441">
        <v>25.262</v>
      </c>
      <c r="EW441">
        <v>56.5385</v>
      </c>
      <c r="EX441">
        <v>26.2972</v>
      </c>
      <c r="EY441">
        <v>100</v>
      </c>
      <c r="EZ441">
        <v>22.6362</v>
      </c>
      <c r="FA441">
        <v>1431.12</v>
      </c>
      <c r="FB441">
        <v>20</v>
      </c>
      <c r="FC441">
        <v>102.317</v>
      </c>
      <c r="FD441">
        <v>102.084</v>
      </c>
    </row>
    <row r="442" spans="1:160">
      <c r="A442">
        <v>426</v>
      </c>
      <c r="B442">
        <v>1604419078.1</v>
      </c>
      <c r="C442">
        <v>849</v>
      </c>
      <c r="D442" t="s">
        <v>1123</v>
      </c>
      <c r="E442" t="s">
        <v>1124</v>
      </c>
      <c r="F442">
        <v>1604419078.1</v>
      </c>
      <c r="G442">
        <f>BY442*AE442*(BU442-BV442)/(100*BN442*(1000-AE442*BU442))</f>
        <v>0</v>
      </c>
      <c r="H442">
        <f>BY442*AE442*(BT442-BS442*(1000-AE442*BV442)/(1000-AE442*BU442))/(100*BN442)</f>
        <v>0</v>
      </c>
      <c r="I442">
        <f>BS442 - IF(AE442&gt;1, H442*BN442*100.0/(AG442*CG442), 0)</f>
        <v>0</v>
      </c>
      <c r="J442">
        <f>((P442-G442/2)*I442-H442)/(P442+G442/2)</f>
        <v>0</v>
      </c>
      <c r="K442">
        <f>J442*(BZ442+CA442)/1000.0</f>
        <v>0</v>
      </c>
      <c r="L442">
        <f>(BS442 - IF(AE442&gt;1, H442*BN442*100.0/(AG442*CG442), 0))*(BZ442+CA442)/1000.0</f>
        <v>0</v>
      </c>
      <c r="M442">
        <f>2.0/((1/O442-1/N442)+SIGN(O442)*SQRT((1/O442-1/N442)*(1/O442-1/N442) + 4*BO442/((BO442+1)*(BO442+1))*(2*1/O442*1/N442-1/N442*1/N442)))</f>
        <v>0</v>
      </c>
      <c r="N442">
        <f>IF(LEFT(BP442,1)&lt;&gt;"0",IF(LEFT(BP442,1)="1",3.0,BQ442),$D$5+$E$5*(CG442*BZ442/($K$5*1000))+$F$5*(CG442*BZ442/($K$5*1000))*MAX(MIN(BN442,$J$5),$I$5)*MAX(MIN(BN442,$J$5),$I$5)+$G$5*MAX(MIN(BN442,$J$5),$I$5)*(CG442*BZ442/($K$5*1000))+$H$5*(CG442*BZ442/($K$5*1000))*(CG442*BZ442/($K$5*1000)))</f>
        <v>0</v>
      </c>
      <c r="O442">
        <f>G442*(1000-(1000*0.61365*exp(17.502*S442/(240.97+S442))/(BZ442+CA442)+BU442)/2)/(1000*0.61365*exp(17.502*S442/(240.97+S442))/(BZ442+CA442)-BU442)</f>
        <v>0</v>
      </c>
      <c r="P442">
        <f>1/((BO442+1)/(M442/1.6)+1/(N442/1.37)) + BO442/((BO442+1)/(M442/1.6) + BO442/(N442/1.37))</f>
        <v>0</v>
      </c>
      <c r="Q442">
        <f>(BK442*BM442)</f>
        <v>0</v>
      </c>
      <c r="R442">
        <f>(CB442+(Q442+2*0.95*5.67E-8*(((CB442+$B$7)+273)^4-(CB442+273)^4)-44100*G442)/(1.84*29.3*N442+8*0.95*5.67E-8*(CB442+273)^3))</f>
        <v>0</v>
      </c>
      <c r="S442">
        <f>($C$7*CC442+$D$7*CD442+$E$7*R442)</f>
        <v>0</v>
      </c>
      <c r="T442">
        <f>0.61365*exp(17.502*S442/(240.97+S442))</f>
        <v>0</v>
      </c>
      <c r="U442">
        <f>(V442/W442*100)</f>
        <v>0</v>
      </c>
      <c r="V442">
        <f>BU442*(BZ442+CA442)/1000</f>
        <v>0</v>
      </c>
      <c r="W442">
        <f>0.61365*exp(17.502*CB442/(240.97+CB442))</f>
        <v>0</v>
      </c>
      <c r="X442">
        <f>(T442-BU442*(BZ442+CA442)/1000)</f>
        <v>0</v>
      </c>
      <c r="Y442">
        <f>(-G442*44100)</f>
        <v>0</v>
      </c>
      <c r="Z442">
        <f>2*29.3*N442*0.92*(CB442-S442)</f>
        <v>0</v>
      </c>
      <c r="AA442">
        <f>2*0.95*5.67E-8*(((CB442+$B$7)+273)^4-(S442+273)^4)</f>
        <v>0</v>
      </c>
      <c r="AB442">
        <f>Q442+AA442+Y442+Z442</f>
        <v>0</v>
      </c>
      <c r="AC442">
        <v>0</v>
      </c>
      <c r="AD442">
        <v>0</v>
      </c>
      <c r="AE442">
        <f>IF(AC442*$H$13&gt;=AG442,1.0,(AG442/(AG442-AC442*$H$13)))</f>
        <v>0</v>
      </c>
      <c r="AF442">
        <f>(AE442-1)*100</f>
        <v>0</v>
      </c>
      <c r="AG442">
        <f>MAX(0,($B$13+$C$13*CG442)/(1+$D$13*CG442)*BZ442/(CB442+273)*$E$13)</f>
        <v>0</v>
      </c>
      <c r="AH442" t="s">
        <v>271</v>
      </c>
      <c r="AI442" t="s">
        <v>271</v>
      </c>
      <c r="AJ442">
        <v>0</v>
      </c>
      <c r="AK442">
        <v>0</v>
      </c>
      <c r="AL442">
        <f>AK442-AJ442</f>
        <v>0</v>
      </c>
      <c r="AM442">
        <f>AL442/AK442</f>
        <v>0</v>
      </c>
      <c r="AN442">
        <v>0</v>
      </c>
      <c r="AO442" t="s">
        <v>271</v>
      </c>
      <c r="AP442" t="s">
        <v>271</v>
      </c>
      <c r="AQ442">
        <v>0</v>
      </c>
      <c r="AR442">
        <v>0</v>
      </c>
      <c r="AS442">
        <f>1-AQ442/AR442</f>
        <v>0</v>
      </c>
      <c r="AT442">
        <v>0.5</v>
      </c>
      <c r="AU442">
        <f>BK442</f>
        <v>0</v>
      </c>
      <c r="AV442">
        <f>H442</f>
        <v>0</v>
      </c>
      <c r="AW442">
        <f>AS442*AT442*AU442</f>
        <v>0</v>
      </c>
      <c r="AX442">
        <f>BC442/AR442</f>
        <v>0</v>
      </c>
      <c r="AY442">
        <f>(AV442-AN442)/AU442</f>
        <v>0</v>
      </c>
      <c r="AZ442">
        <f>(AK442-AR442)/AR442</f>
        <v>0</v>
      </c>
      <c r="BA442" t="s">
        <v>271</v>
      </c>
      <c r="BB442">
        <v>0</v>
      </c>
      <c r="BC442">
        <f>AR442-BB442</f>
        <v>0</v>
      </c>
      <c r="BD442">
        <f>(AR442-AQ442)/(AR442-BB442)</f>
        <v>0</v>
      </c>
      <c r="BE442">
        <f>(AK442-AR442)/(AK442-BB442)</f>
        <v>0</v>
      </c>
      <c r="BF442">
        <f>(AR442-AQ442)/(AR442-AJ442)</f>
        <v>0</v>
      </c>
      <c r="BG442">
        <f>(AK442-AR442)/(AK442-AJ442)</f>
        <v>0</v>
      </c>
      <c r="BH442">
        <f>(BD442*BB442/AQ442)</f>
        <v>0</v>
      </c>
      <c r="BI442">
        <f>(1-BH442)</f>
        <v>0</v>
      </c>
      <c r="BJ442">
        <f>$B$11*CH442+$C$11*CI442+$F$11*CJ442*(1-CM442)</f>
        <v>0</v>
      </c>
      <c r="BK442">
        <f>BJ442*BL442</f>
        <v>0</v>
      </c>
      <c r="BL442">
        <f>($B$11*$D$9+$C$11*$D$9+$F$11*((CW442+CO442)/MAX(CW442+CO442+CX442, 0.1)*$I$9+CX442/MAX(CW442+CO442+CX442, 0.1)*$J$9))/($B$11+$C$11+$F$11)</f>
        <v>0</v>
      </c>
      <c r="BM442">
        <f>($B$11*$K$9+$C$11*$K$9+$F$11*((CW442+CO442)/MAX(CW442+CO442+CX442, 0.1)*$P$9+CX442/MAX(CW442+CO442+CX442, 0.1)*$Q$9))/($B$11+$C$11+$F$11)</f>
        <v>0</v>
      </c>
      <c r="BN442">
        <v>6</v>
      </c>
      <c r="BO442">
        <v>0.5</v>
      </c>
      <c r="BP442" t="s">
        <v>272</v>
      </c>
      <c r="BQ442">
        <v>2</v>
      </c>
      <c r="BR442">
        <v>1604419078.1</v>
      </c>
      <c r="BS442">
        <v>1361.98</v>
      </c>
      <c r="BT442">
        <v>1422.73</v>
      </c>
      <c r="BU442">
        <v>21.559</v>
      </c>
      <c r="BV442">
        <v>19.963</v>
      </c>
      <c r="BW442">
        <v>1361.84</v>
      </c>
      <c r="BX442">
        <v>21.2332</v>
      </c>
      <c r="BY442">
        <v>500.045</v>
      </c>
      <c r="BZ442">
        <v>100.522</v>
      </c>
      <c r="CA442">
        <v>0.100045</v>
      </c>
      <c r="CB442">
        <v>25.1487</v>
      </c>
      <c r="CC442">
        <v>24.9987</v>
      </c>
      <c r="CD442">
        <v>999.9</v>
      </c>
      <c r="CE442">
        <v>0</v>
      </c>
      <c r="CF442">
        <v>0</v>
      </c>
      <c r="CG442">
        <v>10023.1</v>
      </c>
      <c r="CH442">
        <v>0</v>
      </c>
      <c r="CI442">
        <v>1.06395</v>
      </c>
      <c r="CJ442">
        <v>1200.06</v>
      </c>
      <c r="CK442">
        <v>0.966994</v>
      </c>
      <c r="CL442">
        <v>0.0330056</v>
      </c>
      <c r="CM442">
        <v>0</v>
      </c>
      <c r="CN442">
        <v>2.9997</v>
      </c>
      <c r="CO442">
        <v>0</v>
      </c>
      <c r="CP442">
        <v>10864.2</v>
      </c>
      <c r="CQ442">
        <v>11401.9</v>
      </c>
      <c r="CR442">
        <v>38.062</v>
      </c>
      <c r="CS442">
        <v>41.187</v>
      </c>
      <c r="CT442">
        <v>39.562</v>
      </c>
      <c r="CU442">
        <v>39.875</v>
      </c>
      <c r="CV442">
        <v>38.375</v>
      </c>
      <c r="CW442">
        <v>1160.45</v>
      </c>
      <c r="CX442">
        <v>39.61</v>
      </c>
      <c r="CY442">
        <v>0</v>
      </c>
      <c r="CZ442">
        <v>1604419078.1</v>
      </c>
      <c r="DA442">
        <v>0</v>
      </c>
      <c r="DB442">
        <v>2.61945</v>
      </c>
      <c r="DC442">
        <v>0.431066674512335</v>
      </c>
      <c r="DD442">
        <v>23.2683761292534</v>
      </c>
      <c r="DE442">
        <v>10861.4538461538</v>
      </c>
      <c r="DF442">
        <v>15</v>
      </c>
      <c r="DG442">
        <v>1604417947.1</v>
      </c>
      <c r="DH442" t="s">
        <v>273</v>
      </c>
      <c r="DI442">
        <v>1604417940.1</v>
      </c>
      <c r="DJ442">
        <v>1604417947.1</v>
      </c>
      <c r="DK442">
        <v>1</v>
      </c>
      <c r="DL442">
        <v>-0.134</v>
      </c>
      <c r="DM442">
        <v>0.013</v>
      </c>
      <c r="DN442">
        <v>0.037</v>
      </c>
      <c r="DO442">
        <v>0.31</v>
      </c>
      <c r="DP442">
        <v>420</v>
      </c>
      <c r="DQ442">
        <v>20</v>
      </c>
      <c r="DR442">
        <v>0.08</v>
      </c>
      <c r="DS442">
        <v>0.06</v>
      </c>
      <c r="DT442">
        <v>0</v>
      </c>
      <c r="DU442">
        <v>0</v>
      </c>
      <c r="DV442" t="s">
        <v>274</v>
      </c>
      <c r="DW442">
        <v>100</v>
      </c>
      <c r="DX442">
        <v>100</v>
      </c>
      <c r="DY442">
        <v>0.14</v>
      </c>
      <c r="DZ442">
        <v>0.3258</v>
      </c>
      <c r="EA442">
        <v>-0.278027610152098</v>
      </c>
      <c r="EB442">
        <v>0.00106189765250334</v>
      </c>
      <c r="EC442">
        <v>-8.23004791133579e-07</v>
      </c>
      <c r="ED442">
        <v>1.95222372915411e-10</v>
      </c>
      <c r="EE442">
        <v>0.0605696754882689</v>
      </c>
      <c r="EF442">
        <v>0.0242991256848972</v>
      </c>
      <c r="EG442">
        <v>-0.00102667963148939</v>
      </c>
      <c r="EH442">
        <v>2.21636158600722e-05</v>
      </c>
      <c r="EI442">
        <v>2</v>
      </c>
      <c r="EJ442">
        <v>2037</v>
      </c>
      <c r="EK442">
        <v>1</v>
      </c>
      <c r="EL442">
        <v>24</v>
      </c>
      <c r="EM442">
        <v>19</v>
      </c>
      <c r="EN442">
        <v>18.9</v>
      </c>
      <c r="EO442">
        <v>2</v>
      </c>
      <c r="EP442">
        <v>511.497</v>
      </c>
      <c r="EQ442">
        <v>528.856</v>
      </c>
      <c r="ER442">
        <v>22.6347</v>
      </c>
      <c r="ES442">
        <v>25.4324</v>
      </c>
      <c r="ET442">
        <v>30.0003</v>
      </c>
      <c r="EU442">
        <v>25.2969</v>
      </c>
      <c r="EV442">
        <v>25.263</v>
      </c>
      <c r="EW442">
        <v>56.6276</v>
      </c>
      <c r="EX442">
        <v>26.2972</v>
      </c>
      <c r="EY442">
        <v>100</v>
      </c>
      <c r="EZ442">
        <v>22.6794</v>
      </c>
      <c r="FA442">
        <v>1431.12</v>
      </c>
      <c r="FB442">
        <v>20</v>
      </c>
      <c r="FC442">
        <v>102.316</v>
      </c>
      <c r="FD442">
        <v>102.084</v>
      </c>
    </row>
    <row r="443" spans="1:160">
      <c r="A443">
        <v>427</v>
      </c>
      <c r="B443">
        <v>1604419080.1</v>
      </c>
      <c r="C443">
        <v>851</v>
      </c>
      <c r="D443" t="s">
        <v>1125</v>
      </c>
      <c r="E443" t="s">
        <v>1126</v>
      </c>
      <c r="F443">
        <v>1604419080.1</v>
      </c>
      <c r="G443">
        <f>BY443*AE443*(BU443-BV443)/(100*BN443*(1000-AE443*BU443))</f>
        <v>0</v>
      </c>
      <c r="H443">
        <f>BY443*AE443*(BT443-BS443*(1000-AE443*BV443)/(1000-AE443*BU443))/(100*BN443)</f>
        <v>0</v>
      </c>
      <c r="I443">
        <f>BS443 - IF(AE443&gt;1, H443*BN443*100.0/(AG443*CG443), 0)</f>
        <v>0</v>
      </c>
      <c r="J443">
        <f>((P443-G443/2)*I443-H443)/(P443+G443/2)</f>
        <v>0</v>
      </c>
      <c r="K443">
        <f>J443*(BZ443+CA443)/1000.0</f>
        <v>0</v>
      </c>
      <c r="L443">
        <f>(BS443 - IF(AE443&gt;1, H443*BN443*100.0/(AG443*CG443), 0))*(BZ443+CA443)/1000.0</f>
        <v>0</v>
      </c>
      <c r="M443">
        <f>2.0/((1/O443-1/N443)+SIGN(O443)*SQRT((1/O443-1/N443)*(1/O443-1/N443) + 4*BO443/((BO443+1)*(BO443+1))*(2*1/O443*1/N443-1/N443*1/N443)))</f>
        <v>0</v>
      </c>
      <c r="N443">
        <f>IF(LEFT(BP443,1)&lt;&gt;"0",IF(LEFT(BP443,1)="1",3.0,BQ443),$D$5+$E$5*(CG443*BZ443/($K$5*1000))+$F$5*(CG443*BZ443/($K$5*1000))*MAX(MIN(BN443,$J$5),$I$5)*MAX(MIN(BN443,$J$5),$I$5)+$G$5*MAX(MIN(BN443,$J$5),$I$5)*(CG443*BZ443/($K$5*1000))+$H$5*(CG443*BZ443/($K$5*1000))*(CG443*BZ443/($K$5*1000)))</f>
        <v>0</v>
      </c>
      <c r="O443">
        <f>G443*(1000-(1000*0.61365*exp(17.502*S443/(240.97+S443))/(BZ443+CA443)+BU443)/2)/(1000*0.61365*exp(17.502*S443/(240.97+S443))/(BZ443+CA443)-BU443)</f>
        <v>0</v>
      </c>
      <c r="P443">
        <f>1/((BO443+1)/(M443/1.6)+1/(N443/1.37)) + BO443/((BO443+1)/(M443/1.6) + BO443/(N443/1.37))</f>
        <v>0</v>
      </c>
      <c r="Q443">
        <f>(BK443*BM443)</f>
        <v>0</v>
      </c>
      <c r="R443">
        <f>(CB443+(Q443+2*0.95*5.67E-8*(((CB443+$B$7)+273)^4-(CB443+273)^4)-44100*G443)/(1.84*29.3*N443+8*0.95*5.67E-8*(CB443+273)^3))</f>
        <v>0</v>
      </c>
      <c r="S443">
        <f>($C$7*CC443+$D$7*CD443+$E$7*R443)</f>
        <v>0</v>
      </c>
      <c r="T443">
        <f>0.61365*exp(17.502*S443/(240.97+S443))</f>
        <v>0</v>
      </c>
      <c r="U443">
        <f>(V443/W443*100)</f>
        <v>0</v>
      </c>
      <c r="V443">
        <f>BU443*(BZ443+CA443)/1000</f>
        <v>0</v>
      </c>
      <c r="W443">
        <f>0.61365*exp(17.502*CB443/(240.97+CB443))</f>
        <v>0</v>
      </c>
      <c r="X443">
        <f>(T443-BU443*(BZ443+CA443)/1000)</f>
        <v>0</v>
      </c>
      <c r="Y443">
        <f>(-G443*44100)</f>
        <v>0</v>
      </c>
      <c r="Z443">
        <f>2*29.3*N443*0.92*(CB443-S443)</f>
        <v>0</v>
      </c>
      <c r="AA443">
        <f>2*0.95*5.67E-8*(((CB443+$B$7)+273)^4-(S443+273)^4)</f>
        <v>0</v>
      </c>
      <c r="AB443">
        <f>Q443+AA443+Y443+Z443</f>
        <v>0</v>
      </c>
      <c r="AC443">
        <v>0</v>
      </c>
      <c r="AD443">
        <v>0</v>
      </c>
      <c r="AE443">
        <f>IF(AC443*$H$13&gt;=AG443,1.0,(AG443/(AG443-AC443*$H$13)))</f>
        <v>0</v>
      </c>
      <c r="AF443">
        <f>(AE443-1)*100</f>
        <v>0</v>
      </c>
      <c r="AG443">
        <f>MAX(0,($B$13+$C$13*CG443)/(1+$D$13*CG443)*BZ443/(CB443+273)*$E$13)</f>
        <v>0</v>
      </c>
      <c r="AH443" t="s">
        <v>271</v>
      </c>
      <c r="AI443" t="s">
        <v>271</v>
      </c>
      <c r="AJ443">
        <v>0</v>
      </c>
      <c r="AK443">
        <v>0</v>
      </c>
      <c r="AL443">
        <f>AK443-AJ443</f>
        <v>0</v>
      </c>
      <c r="AM443">
        <f>AL443/AK443</f>
        <v>0</v>
      </c>
      <c r="AN443">
        <v>0</v>
      </c>
      <c r="AO443" t="s">
        <v>271</v>
      </c>
      <c r="AP443" t="s">
        <v>271</v>
      </c>
      <c r="AQ443">
        <v>0</v>
      </c>
      <c r="AR443">
        <v>0</v>
      </c>
      <c r="AS443">
        <f>1-AQ443/AR443</f>
        <v>0</v>
      </c>
      <c r="AT443">
        <v>0.5</v>
      </c>
      <c r="AU443">
        <f>BK443</f>
        <v>0</v>
      </c>
      <c r="AV443">
        <f>H443</f>
        <v>0</v>
      </c>
      <c r="AW443">
        <f>AS443*AT443*AU443</f>
        <v>0</v>
      </c>
      <c r="AX443">
        <f>BC443/AR443</f>
        <v>0</v>
      </c>
      <c r="AY443">
        <f>(AV443-AN443)/AU443</f>
        <v>0</v>
      </c>
      <c r="AZ443">
        <f>(AK443-AR443)/AR443</f>
        <v>0</v>
      </c>
      <c r="BA443" t="s">
        <v>271</v>
      </c>
      <c r="BB443">
        <v>0</v>
      </c>
      <c r="BC443">
        <f>AR443-BB443</f>
        <v>0</v>
      </c>
      <c r="BD443">
        <f>(AR443-AQ443)/(AR443-BB443)</f>
        <v>0</v>
      </c>
      <c r="BE443">
        <f>(AK443-AR443)/(AK443-BB443)</f>
        <v>0</v>
      </c>
      <c r="BF443">
        <f>(AR443-AQ443)/(AR443-AJ443)</f>
        <v>0</v>
      </c>
      <c r="BG443">
        <f>(AK443-AR443)/(AK443-AJ443)</f>
        <v>0</v>
      </c>
      <c r="BH443">
        <f>(BD443*BB443/AQ443)</f>
        <v>0</v>
      </c>
      <c r="BI443">
        <f>(1-BH443)</f>
        <v>0</v>
      </c>
      <c r="BJ443">
        <f>$B$11*CH443+$C$11*CI443+$F$11*CJ443*(1-CM443)</f>
        <v>0</v>
      </c>
      <c r="BK443">
        <f>BJ443*BL443</f>
        <v>0</v>
      </c>
      <c r="BL443">
        <f>($B$11*$D$9+$C$11*$D$9+$F$11*((CW443+CO443)/MAX(CW443+CO443+CX443, 0.1)*$I$9+CX443/MAX(CW443+CO443+CX443, 0.1)*$J$9))/($B$11+$C$11+$F$11)</f>
        <v>0</v>
      </c>
      <c r="BM443">
        <f>($B$11*$K$9+$C$11*$K$9+$F$11*((CW443+CO443)/MAX(CW443+CO443+CX443, 0.1)*$P$9+CX443/MAX(CW443+CO443+CX443, 0.1)*$Q$9))/($B$11+$C$11+$F$11)</f>
        <v>0</v>
      </c>
      <c r="BN443">
        <v>6</v>
      </c>
      <c r="BO443">
        <v>0.5</v>
      </c>
      <c r="BP443" t="s">
        <v>272</v>
      </c>
      <c r="BQ443">
        <v>2</v>
      </c>
      <c r="BR443">
        <v>1604419080.1</v>
      </c>
      <c r="BS443">
        <v>1365.37</v>
      </c>
      <c r="BT443">
        <v>1426.33</v>
      </c>
      <c r="BU443">
        <v>21.5578</v>
      </c>
      <c r="BV443">
        <v>19.9614</v>
      </c>
      <c r="BW443">
        <v>1365.24</v>
      </c>
      <c r="BX443">
        <v>21.232</v>
      </c>
      <c r="BY443">
        <v>500.045</v>
      </c>
      <c r="BZ443">
        <v>100.52</v>
      </c>
      <c r="CA443">
        <v>0.100112</v>
      </c>
      <c r="CB443">
        <v>25.1499</v>
      </c>
      <c r="CC443">
        <v>25.0004</v>
      </c>
      <c r="CD443">
        <v>999.9</v>
      </c>
      <c r="CE443">
        <v>0</v>
      </c>
      <c r="CF443">
        <v>0</v>
      </c>
      <c r="CG443">
        <v>9995</v>
      </c>
      <c r="CH443">
        <v>0</v>
      </c>
      <c r="CI443">
        <v>1.06395</v>
      </c>
      <c r="CJ443">
        <v>1200.05</v>
      </c>
      <c r="CK443">
        <v>0.967003</v>
      </c>
      <c r="CL443">
        <v>0.0329973</v>
      </c>
      <c r="CM443">
        <v>0</v>
      </c>
      <c r="CN443">
        <v>2.8019</v>
      </c>
      <c r="CO443">
        <v>0</v>
      </c>
      <c r="CP443">
        <v>10865</v>
      </c>
      <c r="CQ443">
        <v>11401.9</v>
      </c>
      <c r="CR443">
        <v>38.062</v>
      </c>
      <c r="CS443">
        <v>41.187</v>
      </c>
      <c r="CT443">
        <v>39.562</v>
      </c>
      <c r="CU443">
        <v>39.937</v>
      </c>
      <c r="CV443">
        <v>38.375</v>
      </c>
      <c r="CW443">
        <v>1160.45</v>
      </c>
      <c r="CX443">
        <v>39.6</v>
      </c>
      <c r="CY443">
        <v>0</v>
      </c>
      <c r="CZ443">
        <v>1604419079.9</v>
      </c>
      <c r="DA443">
        <v>0</v>
      </c>
      <c r="DB443">
        <v>2.616244</v>
      </c>
      <c r="DC443">
        <v>0.353915391647776</v>
      </c>
      <c r="DD443">
        <v>22.2076923040283</v>
      </c>
      <c r="DE443">
        <v>10862.336</v>
      </c>
      <c r="DF443">
        <v>15</v>
      </c>
      <c r="DG443">
        <v>1604417947.1</v>
      </c>
      <c r="DH443" t="s">
        <v>273</v>
      </c>
      <c r="DI443">
        <v>1604417940.1</v>
      </c>
      <c r="DJ443">
        <v>1604417947.1</v>
      </c>
      <c r="DK443">
        <v>1</v>
      </c>
      <c r="DL443">
        <v>-0.134</v>
      </c>
      <c r="DM443">
        <v>0.013</v>
      </c>
      <c r="DN443">
        <v>0.037</v>
      </c>
      <c r="DO443">
        <v>0.31</v>
      </c>
      <c r="DP443">
        <v>420</v>
      </c>
      <c r="DQ443">
        <v>20</v>
      </c>
      <c r="DR443">
        <v>0.08</v>
      </c>
      <c r="DS443">
        <v>0.06</v>
      </c>
      <c r="DT443">
        <v>0</v>
      </c>
      <c r="DU443">
        <v>0</v>
      </c>
      <c r="DV443" t="s">
        <v>274</v>
      </c>
      <c r="DW443">
        <v>100</v>
      </c>
      <c r="DX443">
        <v>100</v>
      </c>
      <c r="DY443">
        <v>0.13</v>
      </c>
      <c r="DZ443">
        <v>0.3258</v>
      </c>
      <c r="EA443">
        <v>-0.278027610152098</v>
      </c>
      <c r="EB443">
        <v>0.00106189765250334</v>
      </c>
      <c r="EC443">
        <v>-8.23004791133579e-07</v>
      </c>
      <c r="ED443">
        <v>1.95222372915411e-10</v>
      </c>
      <c r="EE443">
        <v>0.0605696754882689</v>
      </c>
      <c r="EF443">
        <v>0.0242991256848972</v>
      </c>
      <c r="EG443">
        <v>-0.00102667963148939</v>
      </c>
      <c r="EH443">
        <v>2.21636158600722e-05</v>
      </c>
      <c r="EI443">
        <v>2</v>
      </c>
      <c r="EJ443">
        <v>2037</v>
      </c>
      <c r="EK443">
        <v>1</v>
      </c>
      <c r="EL443">
        <v>24</v>
      </c>
      <c r="EM443">
        <v>19</v>
      </c>
      <c r="EN443">
        <v>18.9</v>
      </c>
      <c r="EO443">
        <v>2</v>
      </c>
      <c r="EP443">
        <v>511.476</v>
      </c>
      <c r="EQ443">
        <v>528.914</v>
      </c>
      <c r="ER443">
        <v>22.637</v>
      </c>
      <c r="ES443">
        <v>25.4331</v>
      </c>
      <c r="ET443">
        <v>30.0002</v>
      </c>
      <c r="EU443">
        <v>25.2978</v>
      </c>
      <c r="EV443">
        <v>25.263</v>
      </c>
      <c r="EW443">
        <v>56.7314</v>
      </c>
      <c r="EX443">
        <v>26.2972</v>
      </c>
      <c r="EY443">
        <v>100</v>
      </c>
      <c r="EZ443">
        <v>22.6794</v>
      </c>
      <c r="FA443">
        <v>1436.29</v>
      </c>
      <c r="FB443">
        <v>20</v>
      </c>
      <c r="FC443">
        <v>102.316</v>
      </c>
      <c r="FD443">
        <v>102.085</v>
      </c>
    </row>
    <row r="444" spans="1:160">
      <c r="A444">
        <v>428</v>
      </c>
      <c r="B444">
        <v>1604419082.1</v>
      </c>
      <c r="C444">
        <v>853</v>
      </c>
      <c r="D444" t="s">
        <v>1127</v>
      </c>
      <c r="E444" t="s">
        <v>1128</v>
      </c>
      <c r="F444">
        <v>1604419082.1</v>
      </c>
      <c r="G444">
        <f>BY444*AE444*(BU444-BV444)/(100*BN444*(1000-AE444*BU444))</f>
        <v>0</v>
      </c>
      <c r="H444">
        <f>BY444*AE444*(BT444-BS444*(1000-AE444*BV444)/(1000-AE444*BU444))/(100*BN444)</f>
        <v>0</v>
      </c>
      <c r="I444">
        <f>BS444 - IF(AE444&gt;1, H444*BN444*100.0/(AG444*CG444), 0)</f>
        <v>0</v>
      </c>
      <c r="J444">
        <f>((P444-G444/2)*I444-H444)/(P444+G444/2)</f>
        <v>0</v>
      </c>
      <c r="K444">
        <f>J444*(BZ444+CA444)/1000.0</f>
        <v>0</v>
      </c>
      <c r="L444">
        <f>(BS444 - IF(AE444&gt;1, H444*BN444*100.0/(AG444*CG444), 0))*(BZ444+CA444)/1000.0</f>
        <v>0</v>
      </c>
      <c r="M444">
        <f>2.0/((1/O444-1/N444)+SIGN(O444)*SQRT((1/O444-1/N444)*(1/O444-1/N444) + 4*BO444/((BO444+1)*(BO444+1))*(2*1/O444*1/N444-1/N444*1/N444)))</f>
        <v>0</v>
      </c>
      <c r="N444">
        <f>IF(LEFT(BP444,1)&lt;&gt;"0",IF(LEFT(BP444,1)="1",3.0,BQ444),$D$5+$E$5*(CG444*BZ444/($K$5*1000))+$F$5*(CG444*BZ444/($K$5*1000))*MAX(MIN(BN444,$J$5),$I$5)*MAX(MIN(BN444,$J$5),$I$5)+$G$5*MAX(MIN(BN444,$J$5),$I$5)*(CG444*BZ444/($K$5*1000))+$H$5*(CG444*BZ444/($K$5*1000))*(CG444*BZ444/($K$5*1000)))</f>
        <v>0</v>
      </c>
      <c r="O444">
        <f>G444*(1000-(1000*0.61365*exp(17.502*S444/(240.97+S444))/(BZ444+CA444)+BU444)/2)/(1000*0.61365*exp(17.502*S444/(240.97+S444))/(BZ444+CA444)-BU444)</f>
        <v>0</v>
      </c>
      <c r="P444">
        <f>1/((BO444+1)/(M444/1.6)+1/(N444/1.37)) + BO444/((BO444+1)/(M444/1.6) + BO444/(N444/1.37))</f>
        <v>0</v>
      </c>
      <c r="Q444">
        <f>(BK444*BM444)</f>
        <v>0</v>
      </c>
      <c r="R444">
        <f>(CB444+(Q444+2*0.95*5.67E-8*(((CB444+$B$7)+273)^4-(CB444+273)^4)-44100*G444)/(1.84*29.3*N444+8*0.95*5.67E-8*(CB444+273)^3))</f>
        <v>0</v>
      </c>
      <c r="S444">
        <f>($C$7*CC444+$D$7*CD444+$E$7*R444)</f>
        <v>0</v>
      </c>
      <c r="T444">
        <f>0.61365*exp(17.502*S444/(240.97+S444))</f>
        <v>0</v>
      </c>
      <c r="U444">
        <f>(V444/W444*100)</f>
        <v>0</v>
      </c>
      <c r="V444">
        <f>BU444*(BZ444+CA444)/1000</f>
        <v>0</v>
      </c>
      <c r="W444">
        <f>0.61365*exp(17.502*CB444/(240.97+CB444))</f>
        <v>0</v>
      </c>
      <c r="X444">
        <f>(T444-BU444*(BZ444+CA444)/1000)</f>
        <v>0</v>
      </c>
      <c r="Y444">
        <f>(-G444*44100)</f>
        <v>0</v>
      </c>
      <c r="Z444">
        <f>2*29.3*N444*0.92*(CB444-S444)</f>
        <v>0</v>
      </c>
      <c r="AA444">
        <f>2*0.95*5.67E-8*(((CB444+$B$7)+273)^4-(S444+273)^4)</f>
        <v>0</v>
      </c>
      <c r="AB444">
        <f>Q444+AA444+Y444+Z444</f>
        <v>0</v>
      </c>
      <c r="AC444">
        <v>0</v>
      </c>
      <c r="AD444">
        <v>0</v>
      </c>
      <c r="AE444">
        <f>IF(AC444*$H$13&gt;=AG444,1.0,(AG444/(AG444-AC444*$H$13)))</f>
        <v>0</v>
      </c>
      <c r="AF444">
        <f>(AE444-1)*100</f>
        <v>0</v>
      </c>
      <c r="AG444">
        <f>MAX(0,($B$13+$C$13*CG444)/(1+$D$13*CG444)*BZ444/(CB444+273)*$E$13)</f>
        <v>0</v>
      </c>
      <c r="AH444" t="s">
        <v>271</v>
      </c>
      <c r="AI444" t="s">
        <v>271</v>
      </c>
      <c r="AJ444">
        <v>0</v>
      </c>
      <c r="AK444">
        <v>0</v>
      </c>
      <c r="AL444">
        <f>AK444-AJ444</f>
        <v>0</v>
      </c>
      <c r="AM444">
        <f>AL444/AK444</f>
        <v>0</v>
      </c>
      <c r="AN444">
        <v>0</v>
      </c>
      <c r="AO444" t="s">
        <v>271</v>
      </c>
      <c r="AP444" t="s">
        <v>271</v>
      </c>
      <c r="AQ444">
        <v>0</v>
      </c>
      <c r="AR444">
        <v>0</v>
      </c>
      <c r="AS444">
        <f>1-AQ444/AR444</f>
        <v>0</v>
      </c>
      <c r="AT444">
        <v>0.5</v>
      </c>
      <c r="AU444">
        <f>BK444</f>
        <v>0</v>
      </c>
      <c r="AV444">
        <f>H444</f>
        <v>0</v>
      </c>
      <c r="AW444">
        <f>AS444*AT444*AU444</f>
        <v>0</v>
      </c>
      <c r="AX444">
        <f>BC444/AR444</f>
        <v>0</v>
      </c>
      <c r="AY444">
        <f>(AV444-AN444)/AU444</f>
        <v>0</v>
      </c>
      <c r="AZ444">
        <f>(AK444-AR444)/AR444</f>
        <v>0</v>
      </c>
      <c r="BA444" t="s">
        <v>271</v>
      </c>
      <c r="BB444">
        <v>0</v>
      </c>
      <c r="BC444">
        <f>AR444-BB444</f>
        <v>0</v>
      </c>
      <c r="BD444">
        <f>(AR444-AQ444)/(AR444-BB444)</f>
        <v>0</v>
      </c>
      <c r="BE444">
        <f>(AK444-AR444)/(AK444-BB444)</f>
        <v>0</v>
      </c>
      <c r="BF444">
        <f>(AR444-AQ444)/(AR444-AJ444)</f>
        <v>0</v>
      </c>
      <c r="BG444">
        <f>(AK444-AR444)/(AK444-AJ444)</f>
        <v>0</v>
      </c>
      <c r="BH444">
        <f>(BD444*BB444/AQ444)</f>
        <v>0</v>
      </c>
      <c r="BI444">
        <f>(1-BH444)</f>
        <v>0</v>
      </c>
      <c r="BJ444">
        <f>$B$11*CH444+$C$11*CI444+$F$11*CJ444*(1-CM444)</f>
        <v>0</v>
      </c>
      <c r="BK444">
        <f>BJ444*BL444</f>
        <v>0</v>
      </c>
      <c r="BL444">
        <f>($B$11*$D$9+$C$11*$D$9+$F$11*((CW444+CO444)/MAX(CW444+CO444+CX444, 0.1)*$I$9+CX444/MAX(CW444+CO444+CX444, 0.1)*$J$9))/($B$11+$C$11+$F$11)</f>
        <v>0</v>
      </c>
      <c r="BM444">
        <f>($B$11*$K$9+$C$11*$K$9+$F$11*((CW444+CO444)/MAX(CW444+CO444+CX444, 0.1)*$P$9+CX444/MAX(CW444+CO444+CX444, 0.1)*$Q$9))/($B$11+$C$11+$F$11)</f>
        <v>0</v>
      </c>
      <c r="BN444">
        <v>6</v>
      </c>
      <c r="BO444">
        <v>0.5</v>
      </c>
      <c r="BP444" t="s">
        <v>272</v>
      </c>
      <c r="BQ444">
        <v>2</v>
      </c>
      <c r="BR444">
        <v>1604419082.1</v>
      </c>
      <c r="BS444">
        <v>1368.69</v>
      </c>
      <c r="BT444">
        <v>1429.44</v>
      </c>
      <c r="BU444">
        <v>21.5561</v>
      </c>
      <c r="BV444">
        <v>19.959</v>
      </c>
      <c r="BW444">
        <v>1368.56</v>
      </c>
      <c r="BX444">
        <v>21.2304</v>
      </c>
      <c r="BY444">
        <v>500.012</v>
      </c>
      <c r="BZ444">
        <v>100.519</v>
      </c>
      <c r="CA444">
        <v>0.0998773</v>
      </c>
      <c r="CB444">
        <v>25.1493</v>
      </c>
      <c r="CC444">
        <v>24.9975</v>
      </c>
      <c r="CD444">
        <v>999.9</v>
      </c>
      <c r="CE444">
        <v>0</v>
      </c>
      <c r="CF444">
        <v>0</v>
      </c>
      <c r="CG444">
        <v>9988.75</v>
      </c>
      <c r="CH444">
        <v>0</v>
      </c>
      <c r="CI444">
        <v>1.06395</v>
      </c>
      <c r="CJ444">
        <v>1200.05</v>
      </c>
      <c r="CK444">
        <v>0.967003</v>
      </c>
      <c r="CL444">
        <v>0.0329973</v>
      </c>
      <c r="CM444">
        <v>0</v>
      </c>
      <c r="CN444">
        <v>2.689</v>
      </c>
      <c r="CO444">
        <v>0</v>
      </c>
      <c r="CP444">
        <v>10865.8</v>
      </c>
      <c r="CQ444">
        <v>11401.9</v>
      </c>
      <c r="CR444">
        <v>38.062</v>
      </c>
      <c r="CS444">
        <v>41.187</v>
      </c>
      <c r="CT444">
        <v>39.562</v>
      </c>
      <c r="CU444">
        <v>39.875</v>
      </c>
      <c r="CV444">
        <v>38.375</v>
      </c>
      <c r="CW444">
        <v>1160.45</v>
      </c>
      <c r="CX444">
        <v>39.6</v>
      </c>
      <c r="CY444">
        <v>0</v>
      </c>
      <c r="CZ444">
        <v>1604419082.3</v>
      </c>
      <c r="DA444">
        <v>0</v>
      </c>
      <c r="DB444">
        <v>2.626864</v>
      </c>
      <c r="DC444">
        <v>-0.18978460557089</v>
      </c>
      <c r="DD444">
        <v>21.4692308030666</v>
      </c>
      <c r="DE444">
        <v>10863.06</v>
      </c>
      <c r="DF444">
        <v>15</v>
      </c>
      <c r="DG444">
        <v>1604417947.1</v>
      </c>
      <c r="DH444" t="s">
        <v>273</v>
      </c>
      <c r="DI444">
        <v>1604417940.1</v>
      </c>
      <c r="DJ444">
        <v>1604417947.1</v>
      </c>
      <c r="DK444">
        <v>1</v>
      </c>
      <c r="DL444">
        <v>-0.134</v>
      </c>
      <c r="DM444">
        <v>0.013</v>
      </c>
      <c r="DN444">
        <v>0.037</v>
      </c>
      <c r="DO444">
        <v>0.31</v>
      </c>
      <c r="DP444">
        <v>420</v>
      </c>
      <c r="DQ444">
        <v>20</v>
      </c>
      <c r="DR444">
        <v>0.08</v>
      </c>
      <c r="DS444">
        <v>0.06</v>
      </c>
      <c r="DT444">
        <v>0</v>
      </c>
      <c r="DU444">
        <v>0</v>
      </c>
      <c r="DV444" t="s">
        <v>274</v>
      </c>
      <c r="DW444">
        <v>100</v>
      </c>
      <c r="DX444">
        <v>100</v>
      </c>
      <c r="DY444">
        <v>0.13</v>
      </c>
      <c r="DZ444">
        <v>0.3257</v>
      </c>
      <c r="EA444">
        <v>-0.278027610152098</v>
      </c>
      <c r="EB444">
        <v>0.00106189765250334</v>
      </c>
      <c r="EC444">
        <v>-8.23004791133579e-07</v>
      </c>
      <c r="ED444">
        <v>1.95222372915411e-10</v>
      </c>
      <c r="EE444">
        <v>0.0605696754882689</v>
      </c>
      <c r="EF444">
        <v>0.0242991256848972</v>
      </c>
      <c r="EG444">
        <v>-0.00102667963148939</v>
      </c>
      <c r="EH444">
        <v>2.21636158600722e-05</v>
      </c>
      <c r="EI444">
        <v>2</v>
      </c>
      <c r="EJ444">
        <v>2037</v>
      </c>
      <c r="EK444">
        <v>1</v>
      </c>
      <c r="EL444">
        <v>24</v>
      </c>
      <c r="EM444">
        <v>19</v>
      </c>
      <c r="EN444">
        <v>18.9</v>
      </c>
      <c r="EO444">
        <v>2</v>
      </c>
      <c r="EP444">
        <v>511.419</v>
      </c>
      <c r="EQ444">
        <v>528.875</v>
      </c>
      <c r="ER444">
        <v>22.6514</v>
      </c>
      <c r="ES444">
        <v>25.4341</v>
      </c>
      <c r="ET444">
        <v>30.0002</v>
      </c>
      <c r="EU444">
        <v>25.2978</v>
      </c>
      <c r="EV444">
        <v>25.263</v>
      </c>
      <c r="EW444">
        <v>56.8668</v>
      </c>
      <c r="EX444">
        <v>26.2972</v>
      </c>
      <c r="EY444">
        <v>100</v>
      </c>
      <c r="EZ444">
        <v>22.6794</v>
      </c>
      <c r="FA444">
        <v>1441.35</v>
      </c>
      <c r="FB444">
        <v>20</v>
      </c>
      <c r="FC444">
        <v>102.317</v>
      </c>
      <c r="FD444">
        <v>102.086</v>
      </c>
    </row>
    <row r="445" spans="1:160">
      <c r="A445">
        <v>429</v>
      </c>
      <c r="B445">
        <v>1604419084.1</v>
      </c>
      <c r="C445">
        <v>855</v>
      </c>
      <c r="D445" t="s">
        <v>1129</v>
      </c>
      <c r="E445" t="s">
        <v>1130</v>
      </c>
      <c r="F445">
        <v>1604419084.1</v>
      </c>
      <c r="G445">
        <f>BY445*AE445*(BU445-BV445)/(100*BN445*(1000-AE445*BU445))</f>
        <v>0</v>
      </c>
      <c r="H445">
        <f>BY445*AE445*(BT445-BS445*(1000-AE445*BV445)/(1000-AE445*BU445))/(100*BN445)</f>
        <v>0</v>
      </c>
      <c r="I445">
        <f>BS445 - IF(AE445&gt;1, H445*BN445*100.0/(AG445*CG445), 0)</f>
        <v>0</v>
      </c>
      <c r="J445">
        <f>((P445-G445/2)*I445-H445)/(P445+G445/2)</f>
        <v>0</v>
      </c>
      <c r="K445">
        <f>J445*(BZ445+CA445)/1000.0</f>
        <v>0</v>
      </c>
      <c r="L445">
        <f>(BS445 - IF(AE445&gt;1, H445*BN445*100.0/(AG445*CG445), 0))*(BZ445+CA445)/1000.0</f>
        <v>0</v>
      </c>
      <c r="M445">
        <f>2.0/((1/O445-1/N445)+SIGN(O445)*SQRT((1/O445-1/N445)*(1/O445-1/N445) + 4*BO445/((BO445+1)*(BO445+1))*(2*1/O445*1/N445-1/N445*1/N445)))</f>
        <v>0</v>
      </c>
      <c r="N445">
        <f>IF(LEFT(BP445,1)&lt;&gt;"0",IF(LEFT(BP445,1)="1",3.0,BQ445),$D$5+$E$5*(CG445*BZ445/($K$5*1000))+$F$5*(CG445*BZ445/($K$5*1000))*MAX(MIN(BN445,$J$5),$I$5)*MAX(MIN(BN445,$J$5),$I$5)+$G$5*MAX(MIN(BN445,$J$5),$I$5)*(CG445*BZ445/($K$5*1000))+$H$5*(CG445*BZ445/($K$5*1000))*(CG445*BZ445/($K$5*1000)))</f>
        <v>0</v>
      </c>
      <c r="O445">
        <f>G445*(1000-(1000*0.61365*exp(17.502*S445/(240.97+S445))/(BZ445+CA445)+BU445)/2)/(1000*0.61365*exp(17.502*S445/(240.97+S445))/(BZ445+CA445)-BU445)</f>
        <v>0</v>
      </c>
      <c r="P445">
        <f>1/((BO445+1)/(M445/1.6)+1/(N445/1.37)) + BO445/((BO445+1)/(M445/1.6) + BO445/(N445/1.37))</f>
        <v>0</v>
      </c>
      <c r="Q445">
        <f>(BK445*BM445)</f>
        <v>0</v>
      </c>
      <c r="R445">
        <f>(CB445+(Q445+2*0.95*5.67E-8*(((CB445+$B$7)+273)^4-(CB445+273)^4)-44100*G445)/(1.84*29.3*N445+8*0.95*5.67E-8*(CB445+273)^3))</f>
        <v>0</v>
      </c>
      <c r="S445">
        <f>($C$7*CC445+$D$7*CD445+$E$7*R445)</f>
        <v>0</v>
      </c>
      <c r="T445">
        <f>0.61365*exp(17.502*S445/(240.97+S445))</f>
        <v>0</v>
      </c>
      <c r="U445">
        <f>(V445/W445*100)</f>
        <v>0</v>
      </c>
      <c r="V445">
        <f>BU445*(BZ445+CA445)/1000</f>
        <v>0</v>
      </c>
      <c r="W445">
        <f>0.61365*exp(17.502*CB445/(240.97+CB445))</f>
        <v>0</v>
      </c>
      <c r="X445">
        <f>(T445-BU445*(BZ445+CA445)/1000)</f>
        <v>0</v>
      </c>
      <c r="Y445">
        <f>(-G445*44100)</f>
        <v>0</v>
      </c>
      <c r="Z445">
        <f>2*29.3*N445*0.92*(CB445-S445)</f>
        <v>0</v>
      </c>
      <c r="AA445">
        <f>2*0.95*5.67E-8*(((CB445+$B$7)+273)^4-(S445+273)^4)</f>
        <v>0</v>
      </c>
      <c r="AB445">
        <f>Q445+AA445+Y445+Z445</f>
        <v>0</v>
      </c>
      <c r="AC445">
        <v>0</v>
      </c>
      <c r="AD445">
        <v>0</v>
      </c>
      <c r="AE445">
        <f>IF(AC445*$H$13&gt;=AG445,1.0,(AG445/(AG445-AC445*$H$13)))</f>
        <v>0</v>
      </c>
      <c r="AF445">
        <f>(AE445-1)*100</f>
        <v>0</v>
      </c>
      <c r="AG445">
        <f>MAX(0,($B$13+$C$13*CG445)/(1+$D$13*CG445)*BZ445/(CB445+273)*$E$13)</f>
        <v>0</v>
      </c>
      <c r="AH445" t="s">
        <v>271</v>
      </c>
      <c r="AI445" t="s">
        <v>271</v>
      </c>
      <c r="AJ445">
        <v>0</v>
      </c>
      <c r="AK445">
        <v>0</v>
      </c>
      <c r="AL445">
        <f>AK445-AJ445</f>
        <v>0</v>
      </c>
      <c r="AM445">
        <f>AL445/AK445</f>
        <v>0</v>
      </c>
      <c r="AN445">
        <v>0</v>
      </c>
      <c r="AO445" t="s">
        <v>271</v>
      </c>
      <c r="AP445" t="s">
        <v>271</v>
      </c>
      <c r="AQ445">
        <v>0</v>
      </c>
      <c r="AR445">
        <v>0</v>
      </c>
      <c r="AS445">
        <f>1-AQ445/AR445</f>
        <v>0</v>
      </c>
      <c r="AT445">
        <v>0.5</v>
      </c>
      <c r="AU445">
        <f>BK445</f>
        <v>0</v>
      </c>
      <c r="AV445">
        <f>H445</f>
        <v>0</v>
      </c>
      <c r="AW445">
        <f>AS445*AT445*AU445</f>
        <v>0</v>
      </c>
      <c r="AX445">
        <f>BC445/AR445</f>
        <v>0</v>
      </c>
      <c r="AY445">
        <f>(AV445-AN445)/AU445</f>
        <v>0</v>
      </c>
      <c r="AZ445">
        <f>(AK445-AR445)/AR445</f>
        <v>0</v>
      </c>
      <c r="BA445" t="s">
        <v>271</v>
      </c>
      <c r="BB445">
        <v>0</v>
      </c>
      <c r="BC445">
        <f>AR445-BB445</f>
        <v>0</v>
      </c>
      <c r="BD445">
        <f>(AR445-AQ445)/(AR445-BB445)</f>
        <v>0</v>
      </c>
      <c r="BE445">
        <f>(AK445-AR445)/(AK445-BB445)</f>
        <v>0</v>
      </c>
      <c r="BF445">
        <f>(AR445-AQ445)/(AR445-AJ445)</f>
        <v>0</v>
      </c>
      <c r="BG445">
        <f>(AK445-AR445)/(AK445-AJ445)</f>
        <v>0</v>
      </c>
      <c r="BH445">
        <f>(BD445*BB445/AQ445)</f>
        <v>0</v>
      </c>
      <c r="BI445">
        <f>(1-BH445)</f>
        <v>0</v>
      </c>
      <c r="BJ445">
        <f>$B$11*CH445+$C$11*CI445+$F$11*CJ445*(1-CM445)</f>
        <v>0</v>
      </c>
      <c r="BK445">
        <f>BJ445*BL445</f>
        <v>0</v>
      </c>
      <c r="BL445">
        <f>($B$11*$D$9+$C$11*$D$9+$F$11*((CW445+CO445)/MAX(CW445+CO445+CX445, 0.1)*$I$9+CX445/MAX(CW445+CO445+CX445, 0.1)*$J$9))/($B$11+$C$11+$F$11)</f>
        <v>0</v>
      </c>
      <c r="BM445">
        <f>($B$11*$K$9+$C$11*$K$9+$F$11*((CW445+CO445)/MAX(CW445+CO445+CX445, 0.1)*$P$9+CX445/MAX(CW445+CO445+CX445, 0.1)*$Q$9))/($B$11+$C$11+$F$11)</f>
        <v>0</v>
      </c>
      <c r="BN445">
        <v>6</v>
      </c>
      <c r="BO445">
        <v>0.5</v>
      </c>
      <c r="BP445" t="s">
        <v>272</v>
      </c>
      <c r="BQ445">
        <v>2</v>
      </c>
      <c r="BR445">
        <v>1604419084.1</v>
      </c>
      <c r="BS445">
        <v>1371.96</v>
      </c>
      <c r="BT445">
        <v>1432.44</v>
      </c>
      <c r="BU445">
        <v>21.5567</v>
      </c>
      <c r="BV445">
        <v>19.9595</v>
      </c>
      <c r="BW445">
        <v>1371.82</v>
      </c>
      <c r="BX445">
        <v>21.2309</v>
      </c>
      <c r="BY445">
        <v>500.026</v>
      </c>
      <c r="BZ445">
        <v>100.519</v>
      </c>
      <c r="CA445">
        <v>0.0996392</v>
      </c>
      <c r="CB445">
        <v>25.1473</v>
      </c>
      <c r="CC445">
        <v>24.9942</v>
      </c>
      <c r="CD445">
        <v>999.9</v>
      </c>
      <c r="CE445">
        <v>0</v>
      </c>
      <c r="CF445">
        <v>0</v>
      </c>
      <c r="CG445">
        <v>10043.1</v>
      </c>
      <c r="CH445">
        <v>0</v>
      </c>
      <c r="CI445">
        <v>1.06395</v>
      </c>
      <c r="CJ445">
        <v>1200.05</v>
      </c>
      <c r="CK445">
        <v>0.967003</v>
      </c>
      <c r="CL445">
        <v>0.0329973</v>
      </c>
      <c r="CM445">
        <v>0</v>
      </c>
      <c r="CN445">
        <v>2.8945</v>
      </c>
      <c r="CO445">
        <v>0</v>
      </c>
      <c r="CP445">
        <v>10865.8</v>
      </c>
      <c r="CQ445">
        <v>11401.9</v>
      </c>
      <c r="CR445">
        <v>38.062</v>
      </c>
      <c r="CS445">
        <v>41.187</v>
      </c>
      <c r="CT445">
        <v>39.562</v>
      </c>
      <c r="CU445">
        <v>39.875</v>
      </c>
      <c r="CV445">
        <v>38.375</v>
      </c>
      <c r="CW445">
        <v>1160.45</v>
      </c>
      <c r="CX445">
        <v>39.6</v>
      </c>
      <c r="CY445">
        <v>0</v>
      </c>
      <c r="CZ445">
        <v>1604419084.1</v>
      </c>
      <c r="DA445">
        <v>0</v>
      </c>
      <c r="DB445">
        <v>2.61986153846154</v>
      </c>
      <c r="DC445">
        <v>0.265709405436732</v>
      </c>
      <c r="DD445">
        <v>19.2239316210268</v>
      </c>
      <c r="DE445">
        <v>10863.6346153846</v>
      </c>
      <c r="DF445">
        <v>15</v>
      </c>
      <c r="DG445">
        <v>1604417947.1</v>
      </c>
      <c r="DH445" t="s">
        <v>273</v>
      </c>
      <c r="DI445">
        <v>1604417940.1</v>
      </c>
      <c r="DJ445">
        <v>1604417947.1</v>
      </c>
      <c r="DK445">
        <v>1</v>
      </c>
      <c r="DL445">
        <v>-0.134</v>
      </c>
      <c r="DM445">
        <v>0.013</v>
      </c>
      <c r="DN445">
        <v>0.037</v>
      </c>
      <c r="DO445">
        <v>0.31</v>
      </c>
      <c r="DP445">
        <v>420</v>
      </c>
      <c r="DQ445">
        <v>20</v>
      </c>
      <c r="DR445">
        <v>0.08</v>
      </c>
      <c r="DS445">
        <v>0.06</v>
      </c>
      <c r="DT445">
        <v>0</v>
      </c>
      <c r="DU445">
        <v>0</v>
      </c>
      <c r="DV445" t="s">
        <v>274</v>
      </c>
      <c r="DW445">
        <v>100</v>
      </c>
      <c r="DX445">
        <v>100</v>
      </c>
      <c r="DY445">
        <v>0.14</v>
      </c>
      <c r="DZ445">
        <v>0.3258</v>
      </c>
      <c r="EA445">
        <v>-0.278027610152098</v>
      </c>
      <c r="EB445">
        <v>0.00106189765250334</v>
      </c>
      <c r="EC445">
        <v>-8.23004791133579e-07</v>
      </c>
      <c r="ED445">
        <v>1.95222372915411e-10</v>
      </c>
      <c r="EE445">
        <v>0.0605696754882689</v>
      </c>
      <c r="EF445">
        <v>0.0242991256848972</v>
      </c>
      <c r="EG445">
        <v>-0.00102667963148939</v>
      </c>
      <c r="EH445">
        <v>2.21636158600722e-05</v>
      </c>
      <c r="EI445">
        <v>2</v>
      </c>
      <c r="EJ445">
        <v>2037</v>
      </c>
      <c r="EK445">
        <v>1</v>
      </c>
      <c r="EL445">
        <v>24</v>
      </c>
      <c r="EM445">
        <v>19.1</v>
      </c>
      <c r="EN445">
        <v>18.9</v>
      </c>
      <c r="EO445">
        <v>2</v>
      </c>
      <c r="EP445">
        <v>511.31</v>
      </c>
      <c r="EQ445">
        <v>528.785</v>
      </c>
      <c r="ER445">
        <v>22.6696</v>
      </c>
      <c r="ES445">
        <v>25.4353</v>
      </c>
      <c r="ET445">
        <v>30.0003</v>
      </c>
      <c r="EU445">
        <v>25.2985</v>
      </c>
      <c r="EV445">
        <v>25.2636</v>
      </c>
      <c r="EW445">
        <v>56.9569</v>
      </c>
      <c r="EX445">
        <v>26.2972</v>
      </c>
      <c r="EY445">
        <v>100</v>
      </c>
      <c r="EZ445">
        <v>22.6805</v>
      </c>
      <c r="FA445">
        <v>1441.35</v>
      </c>
      <c r="FB445">
        <v>20</v>
      </c>
      <c r="FC445">
        <v>102.317</v>
      </c>
      <c r="FD445">
        <v>102.086</v>
      </c>
    </row>
    <row r="446" spans="1:160">
      <c r="A446">
        <v>430</v>
      </c>
      <c r="B446">
        <v>1604419086.1</v>
      </c>
      <c r="C446">
        <v>857</v>
      </c>
      <c r="D446" t="s">
        <v>1131</v>
      </c>
      <c r="E446" t="s">
        <v>1132</v>
      </c>
      <c r="F446">
        <v>1604419086.1</v>
      </c>
      <c r="G446">
        <f>BY446*AE446*(BU446-BV446)/(100*BN446*(1000-AE446*BU446))</f>
        <v>0</v>
      </c>
      <c r="H446">
        <f>BY446*AE446*(BT446-BS446*(1000-AE446*BV446)/(1000-AE446*BU446))/(100*BN446)</f>
        <v>0</v>
      </c>
      <c r="I446">
        <f>BS446 - IF(AE446&gt;1, H446*BN446*100.0/(AG446*CG446), 0)</f>
        <v>0</v>
      </c>
      <c r="J446">
        <f>((P446-G446/2)*I446-H446)/(P446+G446/2)</f>
        <v>0</v>
      </c>
      <c r="K446">
        <f>J446*(BZ446+CA446)/1000.0</f>
        <v>0</v>
      </c>
      <c r="L446">
        <f>(BS446 - IF(AE446&gt;1, H446*BN446*100.0/(AG446*CG446), 0))*(BZ446+CA446)/1000.0</f>
        <v>0</v>
      </c>
      <c r="M446">
        <f>2.0/((1/O446-1/N446)+SIGN(O446)*SQRT((1/O446-1/N446)*(1/O446-1/N446) + 4*BO446/((BO446+1)*(BO446+1))*(2*1/O446*1/N446-1/N446*1/N446)))</f>
        <v>0</v>
      </c>
      <c r="N446">
        <f>IF(LEFT(BP446,1)&lt;&gt;"0",IF(LEFT(BP446,1)="1",3.0,BQ446),$D$5+$E$5*(CG446*BZ446/($K$5*1000))+$F$5*(CG446*BZ446/($K$5*1000))*MAX(MIN(BN446,$J$5),$I$5)*MAX(MIN(BN446,$J$5),$I$5)+$G$5*MAX(MIN(BN446,$J$5),$I$5)*(CG446*BZ446/($K$5*1000))+$H$5*(CG446*BZ446/($K$5*1000))*(CG446*BZ446/($K$5*1000)))</f>
        <v>0</v>
      </c>
      <c r="O446">
        <f>G446*(1000-(1000*0.61365*exp(17.502*S446/(240.97+S446))/(BZ446+CA446)+BU446)/2)/(1000*0.61365*exp(17.502*S446/(240.97+S446))/(BZ446+CA446)-BU446)</f>
        <v>0</v>
      </c>
      <c r="P446">
        <f>1/((BO446+1)/(M446/1.6)+1/(N446/1.37)) + BO446/((BO446+1)/(M446/1.6) + BO446/(N446/1.37))</f>
        <v>0</v>
      </c>
      <c r="Q446">
        <f>(BK446*BM446)</f>
        <v>0</v>
      </c>
      <c r="R446">
        <f>(CB446+(Q446+2*0.95*5.67E-8*(((CB446+$B$7)+273)^4-(CB446+273)^4)-44100*G446)/(1.84*29.3*N446+8*0.95*5.67E-8*(CB446+273)^3))</f>
        <v>0</v>
      </c>
      <c r="S446">
        <f>($C$7*CC446+$D$7*CD446+$E$7*R446)</f>
        <v>0</v>
      </c>
      <c r="T446">
        <f>0.61365*exp(17.502*S446/(240.97+S446))</f>
        <v>0</v>
      </c>
      <c r="U446">
        <f>(V446/W446*100)</f>
        <v>0</v>
      </c>
      <c r="V446">
        <f>BU446*(BZ446+CA446)/1000</f>
        <v>0</v>
      </c>
      <c r="W446">
        <f>0.61365*exp(17.502*CB446/(240.97+CB446))</f>
        <v>0</v>
      </c>
      <c r="X446">
        <f>(T446-BU446*(BZ446+CA446)/1000)</f>
        <v>0</v>
      </c>
      <c r="Y446">
        <f>(-G446*44100)</f>
        <v>0</v>
      </c>
      <c r="Z446">
        <f>2*29.3*N446*0.92*(CB446-S446)</f>
        <v>0</v>
      </c>
      <c r="AA446">
        <f>2*0.95*5.67E-8*(((CB446+$B$7)+273)^4-(S446+273)^4)</f>
        <v>0</v>
      </c>
      <c r="AB446">
        <f>Q446+AA446+Y446+Z446</f>
        <v>0</v>
      </c>
      <c r="AC446">
        <v>0</v>
      </c>
      <c r="AD446">
        <v>0</v>
      </c>
      <c r="AE446">
        <f>IF(AC446*$H$13&gt;=AG446,1.0,(AG446/(AG446-AC446*$H$13)))</f>
        <v>0</v>
      </c>
      <c r="AF446">
        <f>(AE446-1)*100</f>
        <v>0</v>
      </c>
      <c r="AG446">
        <f>MAX(0,($B$13+$C$13*CG446)/(1+$D$13*CG446)*BZ446/(CB446+273)*$E$13)</f>
        <v>0</v>
      </c>
      <c r="AH446" t="s">
        <v>271</v>
      </c>
      <c r="AI446" t="s">
        <v>271</v>
      </c>
      <c r="AJ446">
        <v>0</v>
      </c>
      <c r="AK446">
        <v>0</v>
      </c>
      <c r="AL446">
        <f>AK446-AJ446</f>
        <v>0</v>
      </c>
      <c r="AM446">
        <f>AL446/AK446</f>
        <v>0</v>
      </c>
      <c r="AN446">
        <v>0</v>
      </c>
      <c r="AO446" t="s">
        <v>271</v>
      </c>
      <c r="AP446" t="s">
        <v>271</v>
      </c>
      <c r="AQ446">
        <v>0</v>
      </c>
      <c r="AR446">
        <v>0</v>
      </c>
      <c r="AS446">
        <f>1-AQ446/AR446</f>
        <v>0</v>
      </c>
      <c r="AT446">
        <v>0.5</v>
      </c>
      <c r="AU446">
        <f>BK446</f>
        <v>0</v>
      </c>
      <c r="AV446">
        <f>H446</f>
        <v>0</v>
      </c>
      <c r="AW446">
        <f>AS446*AT446*AU446</f>
        <v>0</v>
      </c>
      <c r="AX446">
        <f>BC446/AR446</f>
        <v>0</v>
      </c>
      <c r="AY446">
        <f>(AV446-AN446)/AU446</f>
        <v>0</v>
      </c>
      <c r="AZ446">
        <f>(AK446-AR446)/AR446</f>
        <v>0</v>
      </c>
      <c r="BA446" t="s">
        <v>271</v>
      </c>
      <c r="BB446">
        <v>0</v>
      </c>
      <c r="BC446">
        <f>AR446-BB446</f>
        <v>0</v>
      </c>
      <c r="BD446">
        <f>(AR446-AQ446)/(AR446-BB446)</f>
        <v>0</v>
      </c>
      <c r="BE446">
        <f>(AK446-AR446)/(AK446-BB446)</f>
        <v>0</v>
      </c>
      <c r="BF446">
        <f>(AR446-AQ446)/(AR446-AJ446)</f>
        <v>0</v>
      </c>
      <c r="BG446">
        <f>(AK446-AR446)/(AK446-AJ446)</f>
        <v>0</v>
      </c>
      <c r="BH446">
        <f>(BD446*BB446/AQ446)</f>
        <v>0</v>
      </c>
      <c r="BI446">
        <f>(1-BH446)</f>
        <v>0</v>
      </c>
      <c r="BJ446">
        <f>$B$11*CH446+$C$11*CI446+$F$11*CJ446*(1-CM446)</f>
        <v>0</v>
      </c>
      <c r="BK446">
        <f>BJ446*BL446</f>
        <v>0</v>
      </c>
      <c r="BL446">
        <f>($B$11*$D$9+$C$11*$D$9+$F$11*((CW446+CO446)/MAX(CW446+CO446+CX446, 0.1)*$I$9+CX446/MAX(CW446+CO446+CX446, 0.1)*$J$9))/($B$11+$C$11+$F$11)</f>
        <v>0</v>
      </c>
      <c r="BM446">
        <f>($B$11*$K$9+$C$11*$K$9+$F$11*((CW446+CO446)/MAX(CW446+CO446+CX446, 0.1)*$P$9+CX446/MAX(CW446+CO446+CX446, 0.1)*$Q$9))/($B$11+$C$11+$F$11)</f>
        <v>0</v>
      </c>
      <c r="BN446">
        <v>6</v>
      </c>
      <c r="BO446">
        <v>0.5</v>
      </c>
      <c r="BP446" t="s">
        <v>272</v>
      </c>
      <c r="BQ446">
        <v>2</v>
      </c>
      <c r="BR446">
        <v>1604419086.1</v>
      </c>
      <c r="BS446">
        <v>1375.13</v>
      </c>
      <c r="BT446">
        <v>1436.23</v>
      </c>
      <c r="BU446">
        <v>21.5591</v>
      </c>
      <c r="BV446">
        <v>19.9585</v>
      </c>
      <c r="BW446">
        <v>1375</v>
      </c>
      <c r="BX446">
        <v>21.2333</v>
      </c>
      <c r="BY446">
        <v>499.908</v>
      </c>
      <c r="BZ446">
        <v>100.521</v>
      </c>
      <c r="CA446">
        <v>0.099919</v>
      </c>
      <c r="CB446">
        <v>25.1478</v>
      </c>
      <c r="CC446">
        <v>24.9912</v>
      </c>
      <c r="CD446">
        <v>999.9</v>
      </c>
      <c r="CE446">
        <v>0</v>
      </c>
      <c r="CF446">
        <v>0</v>
      </c>
      <c r="CG446">
        <v>10028.1</v>
      </c>
      <c r="CH446">
        <v>0</v>
      </c>
      <c r="CI446">
        <v>1.06395</v>
      </c>
      <c r="CJ446">
        <v>1200.05</v>
      </c>
      <c r="CK446">
        <v>0.967003</v>
      </c>
      <c r="CL446">
        <v>0.0329973</v>
      </c>
      <c r="CM446">
        <v>0</v>
      </c>
      <c r="CN446">
        <v>2.5458</v>
      </c>
      <c r="CO446">
        <v>0</v>
      </c>
      <c r="CP446">
        <v>10866.3</v>
      </c>
      <c r="CQ446">
        <v>11401.9</v>
      </c>
      <c r="CR446">
        <v>38.062</v>
      </c>
      <c r="CS446">
        <v>41.187</v>
      </c>
      <c r="CT446">
        <v>39.5</v>
      </c>
      <c r="CU446">
        <v>39.875</v>
      </c>
      <c r="CV446">
        <v>38.375</v>
      </c>
      <c r="CW446">
        <v>1160.45</v>
      </c>
      <c r="CX446">
        <v>39.6</v>
      </c>
      <c r="CY446">
        <v>0</v>
      </c>
      <c r="CZ446">
        <v>1604419085.9</v>
      </c>
      <c r="DA446">
        <v>0</v>
      </c>
      <c r="DB446">
        <v>2.597896</v>
      </c>
      <c r="DC446">
        <v>-0.00825384835079384</v>
      </c>
      <c r="DD446">
        <v>16.8769230076488</v>
      </c>
      <c r="DE446">
        <v>10864.336</v>
      </c>
      <c r="DF446">
        <v>15</v>
      </c>
      <c r="DG446">
        <v>1604417947.1</v>
      </c>
      <c r="DH446" t="s">
        <v>273</v>
      </c>
      <c r="DI446">
        <v>1604417940.1</v>
      </c>
      <c r="DJ446">
        <v>1604417947.1</v>
      </c>
      <c r="DK446">
        <v>1</v>
      </c>
      <c r="DL446">
        <v>-0.134</v>
      </c>
      <c r="DM446">
        <v>0.013</v>
      </c>
      <c r="DN446">
        <v>0.037</v>
      </c>
      <c r="DO446">
        <v>0.31</v>
      </c>
      <c r="DP446">
        <v>420</v>
      </c>
      <c r="DQ446">
        <v>20</v>
      </c>
      <c r="DR446">
        <v>0.08</v>
      </c>
      <c r="DS446">
        <v>0.06</v>
      </c>
      <c r="DT446">
        <v>0</v>
      </c>
      <c r="DU446">
        <v>0</v>
      </c>
      <c r="DV446" t="s">
        <v>274</v>
      </c>
      <c r="DW446">
        <v>100</v>
      </c>
      <c r="DX446">
        <v>100</v>
      </c>
      <c r="DY446">
        <v>0.13</v>
      </c>
      <c r="DZ446">
        <v>0.3258</v>
      </c>
      <c r="EA446">
        <v>-0.278027610152098</v>
      </c>
      <c r="EB446">
        <v>0.00106189765250334</v>
      </c>
      <c r="EC446">
        <v>-8.23004791133579e-07</v>
      </c>
      <c r="ED446">
        <v>1.95222372915411e-10</v>
      </c>
      <c r="EE446">
        <v>0.0605696754882689</v>
      </c>
      <c r="EF446">
        <v>0.0242991256848972</v>
      </c>
      <c r="EG446">
        <v>-0.00102667963148939</v>
      </c>
      <c r="EH446">
        <v>2.21636158600722e-05</v>
      </c>
      <c r="EI446">
        <v>2</v>
      </c>
      <c r="EJ446">
        <v>2037</v>
      </c>
      <c r="EK446">
        <v>1</v>
      </c>
      <c r="EL446">
        <v>24</v>
      </c>
      <c r="EM446">
        <v>19.1</v>
      </c>
      <c r="EN446">
        <v>19</v>
      </c>
      <c r="EO446">
        <v>2</v>
      </c>
      <c r="EP446">
        <v>511.176</v>
      </c>
      <c r="EQ446">
        <v>529.045</v>
      </c>
      <c r="ER446">
        <v>22.6785</v>
      </c>
      <c r="ES446">
        <v>25.4363</v>
      </c>
      <c r="ET446">
        <v>30.0005</v>
      </c>
      <c r="EU446">
        <v>25.2996</v>
      </c>
      <c r="EV446">
        <v>25.2647</v>
      </c>
      <c r="EW446">
        <v>57.0826</v>
      </c>
      <c r="EX446">
        <v>26.2972</v>
      </c>
      <c r="EY446">
        <v>100</v>
      </c>
      <c r="EZ446">
        <v>22.6805</v>
      </c>
      <c r="FA446">
        <v>1446.41</v>
      </c>
      <c r="FB446">
        <v>20</v>
      </c>
      <c r="FC446">
        <v>102.317</v>
      </c>
      <c r="FD446">
        <v>102.087</v>
      </c>
    </row>
    <row r="447" spans="1:160">
      <c r="A447">
        <v>431</v>
      </c>
      <c r="B447">
        <v>1604419088.1</v>
      </c>
      <c r="C447">
        <v>859</v>
      </c>
      <c r="D447" t="s">
        <v>1133</v>
      </c>
      <c r="E447" t="s">
        <v>1134</v>
      </c>
      <c r="F447">
        <v>1604419088.1</v>
      </c>
      <c r="G447">
        <f>BY447*AE447*(BU447-BV447)/(100*BN447*(1000-AE447*BU447))</f>
        <v>0</v>
      </c>
      <c r="H447">
        <f>BY447*AE447*(BT447-BS447*(1000-AE447*BV447)/(1000-AE447*BU447))/(100*BN447)</f>
        <v>0</v>
      </c>
      <c r="I447">
        <f>BS447 - IF(AE447&gt;1, H447*BN447*100.0/(AG447*CG447), 0)</f>
        <v>0</v>
      </c>
      <c r="J447">
        <f>((P447-G447/2)*I447-H447)/(P447+G447/2)</f>
        <v>0</v>
      </c>
      <c r="K447">
        <f>J447*(BZ447+CA447)/1000.0</f>
        <v>0</v>
      </c>
      <c r="L447">
        <f>(BS447 - IF(AE447&gt;1, H447*BN447*100.0/(AG447*CG447), 0))*(BZ447+CA447)/1000.0</f>
        <v>0</v>
      </c>
      <c r="M447">
        <f>2.0/((1/O447-1/N447)+SIGN(O447)*SQRT((1/O447-1/N447)*(1/O447-1/N447) + 4*BO447/((BO447+1)*(BO447+1))*(2*1/O447*1/N447-1/N447*1/N447)))</f>
        <v>0</v>
      </c>
      <c r="N447">
        <f>IF(LEFT(BP447,1)&lt;&gt;"0",IF(LEFT(BP447,1)="1",3.0,BQ447),$D$5+$E$5*(CG447*BZ447/($K$5*1000))+$F$5*(CG447*BZ447/($K$5*1000))*MAX(MIN(BN447,$J$5),$I$5)*MAX(MIN(BN447,$J$5),$I$5)+$G$5*MAX(MIN(BN447,$J$5),$I$5)*(CG447*BZ447/($K$5*1000))+$H$5*(CG447*BZ447/($K$5*1000))*(CG447*BZ447/($K$5*1000)))</f>
        <v>0</v>
      </c>
      <c r="O447">
        <f>G447*(1000-(1000*0.61365*exp(17.502*S447/(240.97+S447))/(BZ447+CA447)+BU447)/2)/(1000*0.61365*exp(17.502*S447/(240.97+S447))/(BZ447+CA447)-BU447)</f>
        <v>0</v>
      </c>
      <c r="P447">
        <f>1/((BO447+1)/(M447/1.6)+1/(N447/1.37)) + BO447/((BO447+1)/(M447/1.6) + BO447/(N447/1.37))</f>
        <v>0</v>
      </c>
      <c r="Q447">
        <f>(BK447*BM447)</f>
        <v>0</v>
      </c>
      <c r="R447">
        <f>(CB447+(Q447+2*0.95*5.67E-8*(((CB447+$B$7)+273)^4-(CB447+273)^4)-44100*G447)/(1.84*29.3*N447+8*0.95*5.67E-8*(CB447+273)^3))</f>
        <v>0</v>
      </c>
      <c r="S447">
        <f>($C$7*CC447+$D$7*CD447+$E$7*R447)</f>
        <v>0</v>
      </c>
      <c r="T447">
        <f>0.61365*exp(17.502*S447/(240.97+S447))</f>
        <v>0</v>
      </c>
      <c r="U447">
        <f>(V447/W447*100)</f>
        <v>0</v>
      </c>
      <c r="V447">
        <f>BU447*(BZ447+CA447)/1000</f>
        <v>0</v>
      </c>
      <c r="W447">
        <f>0.61365*exp(17.502*CB447/(240.97+CB447))</f>
        <v>0</v>
      </c>
      <c r="X447">
        <f>(T447-BU447*(BZ447+CA447)/1000)</f>
        <v>0</v>
      </c>
      <c r="Y447">
        <f>(-G447*44100)</f>
        <v>0</v>
      </c>
      <c r="Z447">
        <f>2*29.3*N447*0.92*(CB447-S447)</f>
        <v>0</v>
      </c>
      <c r="AA447">
        <f>2*0.95*5.67E-8*(((CB447+$B$7)+273)^4-(S447+273)^4)</f>
        <v>0</v>
      </c>
      <c r="AB447">
        <f>Q447+AA447+Y447+Z447</f>
        <v>0</v>
      </c>
      <c r="AC447">
        <v>0</v>
      </c>
      <c r="AD447">
        <v>0</v>
      </c>
      <c r="AE447">
        <f>IF(AC447*$H$13&gt;=AG447,1.0,(AG447/(AG447-AC447*$H$13)))</f>
        <v>0</v>
      </c>
      <c r="AF447">
        <f>(AE447-1)*100</f>
        <v>0</v>
      </c>
      <c r="AG447">
        <f>MAX(0,($B$13+$C$13*CG447)/(1+$D$13*CG447)*BZ447/(CB447+273)*$E$13)</f>
        <v>0</v>
      </c>
      <c r="AH447" t="s">
        <v>271</v>
      </c>
      <c r="AI447" t="s">
        <v>271</v>
      </c>
      <c r="AJ447">
        <v>0</v>
      </c>
      <c r="AK447">
        <v>0</v>
      </c>
      <c r="AL447">
        <f>AK447-AJ447</f>
        <v>0</v>
      </c>
      <c r="AM447">
        <f>AL447/AK447</f>
        <v>0</v>
      </c>
      <c r="AN447">
        <v>0</v>
      </c>
      <c r="AO447" t="s">
        <v>271</v>
      </c>
      <c r="AP447" t="s">
        <v>271</v>
      </c>
      <c r="AQ447">
        <v>0</v>
      </c>
      <c r="AR447">
        <v>0</v>
      </c>
      <c r="AS447">
        <f>1-AQ447/AR447</f>
        <v>0</v>
      </c>
      <c r="AT447">
        <v>0.5</v>
      </c>
      <c r="AU447">
        <f>BK447</f>
        <v>0</v>
      </c>
      <c r="AV447">
        <f>H447</f>
        <v>0</v>
      </c>
      <c r="AW447">
        <f>AS447*AT447*AU447</f>
        <v>0</v>
      </c>
      <c r="AX447">
        <f>BC447/AR447</f>
        <v>0</v>
      </c>
      <c r="AY447">
        <f>(AV447-AN447)/AU447</f>
        <v>0</v>
      </c>
      <c r="AZ447">
        <f>(AK447-AR447)/AR447</f>
        <v>0</v>
      </c>
      <c r="BA447" t="s">
        <v>271</v>
      </c>
      <c r="BB447">
        <v>0</v>
      </c>
      <c r="BC447">
        <f>AR447-BB447</f>
        <v>0</v>
      </c>
      <c r="BD447">
        <f>(AR447-AQ447)/(AR447-BB447)</f>
        <v>0</v>
      </c>
      <c r="BE447">
        <f>(AK447-AR447)/(AK447-BB447)</f>
        <v>0</v>
      </c>
      <c r="BF447">
        <f>(AR447-AQ447)/(AR447-AJ447)</f>
        <v>0</v>
      </c>
      <c r="BG447">
        <f>(AK447-AR447)/(AK447-AJ447)</f>
        <v>0</v>
      </c>
      <c r="BH447">
        <f>(BD447*BB447/AQ447)</f>
        <v>0</v>
      </c>
      <c r="BI447">
        <f>(1-BH447)</f>
        <v>0</v>
      </c>
      <c r="BJ447">
        <f>$B$11*CH447+$C$11*CI447+$F$11*CJ447*(1-CM447)</f>
        <v>0</v>
      </c>
      <c r="BK447">
        <f>BJ447*BL447</f>
        <v>0</v>
      </c>
      <c r="BL447">
        <f>($B$11*$D$9+$C$11*$D$9+$F$11*((CW447+CO447)/MAX(CW447+CO447+CX447, 0.1)*$I$9+CX447/MAX(CW447+CO447+CX447, 0.1)*$J$9))/($B$11+$C$11+$F$11)</f>
        <v>0</v>
      </c>
      <c r="BM447">
        <f>($B$11*$K$9+$C$11*$K$9+$F$11*((CW447+CO447)/MAX(CW447+CO447+CX447, 0.1)*$P$9+CX447/MAX(CW447+CO447+CX447, 0.1)*$Q$9))/($B$11+$C$11+$F$11)</f>
        <v>0</v>
      </c>
      <c r="BN447">
        <v>6</v>
      </c>
      <c r="BO447">
        <v>0.5</v>
      </c>
      <c r="BP447" t="s">
        <v>272</v>
      </c>
      <c r="BQ447">
        <v>2</v>
      </c>
      <c r="BR447">
        <v>1604419088.1</v>
      </c>
      <c r="BS447">
        <v>1378.36</v>
      </c>
      <c r="BT447">
        <v>1439.8</v>
      </c>
      <c r="BU447">
        <v>21.5593</v>
      </c>
      <c r="BV447">
        <v>19.9556</v>
      </c>
      <c r="BW447">
        <v>1378.23</v>
      </c>
      <c r="BX447">
        <v>21.2335</v>
      </c>
      <c r="BY447">
        <v>500.02</v>
      </c>
      <c r="BZ447">
        <v>100.521</v>
      </c>
      <c r="CA447">
        <v>0.100018</v>
      </c>
      <c r="CB447">
        <v>25.1487</v>
      </c>
      <c r="CC447">
        <v>24.9936</v>
      </c>
      <c r="CD447">
        <v>999.9</v>
      </c>
      <c r="CE447">
        <v>0</v>
      </c>
      <c r="CF447">
        <v>0</v>
      </c>
      <c r="CG447">
        <v>10034.4</v>
      </c>
      <c r="CH447">
        <v>0</v>
      </c>
      <c r="CI447">
        <v>1.06395</v>
      </c>
      <c r="CJ447">
        <v>1200.04</v>
      </c>
      <c r="CK447">
        <v>0.967003</v>
      </c>
      <c r="CL447">
        <v>0.0329973</v>
      </c>
      <c r="CM447">
        <v>0</v>
      </c>
      <c r="CN447">
        <v>2.6557</v>
      </c>
      <c r="CO447">
        <v>0</v>
      </c>
      <c r="CP447">
        <v>10866.2</v>
      </c>
      <c r="CQ447">
        <v>11401.8</v>
      </c>
      <c r="CR447">
        <v>38.062</v>
      </c>
      <c r="CS447">
        <v>41.187</v>
      </c>
      <c r="CT447">
        <v>39.562</v>
      </c>
      <c r="CU447">
        <v>39.875</v>
      </c>
      <c r="CV447">
        <v>38.375</v>
      </c>
      <c r="CW447">
        <v>1160.44</v>
      </c>
      <c r="CX447">
        <v>39.6</v>
      </c>
      <c r="CY447">
        <v>0</v>
      </c>
      <c r="CZ447">
        <v>1604419088.3</v>
      </c>
      <c r="DA447">
        <v>0</v>
      </c>
      <c r="DB447">
        <v>2.610808</v>
      </c>
      <c r="DC447">
        <v>-0.850061542281312</v>
      </c>
      <c r="DD447">
        <v>13.0923076516111</v>
      </c>
      <c r="DE447">
        <v>10864.776</v>
      </c>
      <c r="DF447">
        <v>15</v>
      </c>
      <c r="DG447">
        <v>1604417947.1</v>
      </c>
      <c r="DH447" t="s">
        <v>273</v>
      </c>
      <c r="DI447">
        <v>1604417940.1</v>
      </c>
      <c r="DJ447">
        <v>1604417947.1</v>
      </c>
      <c r="DK447">
        <v>1</v>
      </c>
      <c r="DL447">
        <v>-0.134</v>
      </c>
      <c r="DM447">
        <v>0.013</v>
      </c>
      <c r="DN447">
        <v>0.037</v>
      </c>
      <c r="DO447">
        <v>0.31</v>
      </c>
      <c r="DP447">
        <v>420</v>
      </c>
      <c r="DQ447">
        <v>20</v>
      </c>
      <c r="DR447">
        <v>0.08</v>
      </c>
      <c r="DS447">
        <v>0.06</v>
      </c>
      <c r="DT447">
        <v>0</v>
      </c>
      <c r="DU447">
        <v>0</v>
      </c>
      <c r="DV447" t="s">
        <v>274</v>
      </c>
      <c r="DW447">
        <v>100</v>
      </c>
      <c r="DX447">
        <v>100</v>
      </c>
      <c r="DY447">
        <v>0.13</v>
      </c>
      <c r="DZ447">
        <v>0.3258</v>
      </c>
      <c r="EA447">
        <v>-0.278027610152098</v>
      </c>
      <c r="EB447">
        <v>0.00106189765250334</v>
      </c>
      <c r="EC447">
        <v>-8.23004791133579e-07</v>
      </c>
      <c r="ED447">
        <v>1.95222372915411e-10</v>
      </c>
      <c r="EE447">
        <v>0.0605696754882689</v>
      </c>
      <c r="EF447">
        <v>0.0242991256848972</v>
      </c>
      <c r="EG447">
        <v>-0.00102667963148939</v>
      </c>
      <c r="EH447">
        <v>2.21636158600722e-05</v>
      </c>
      <c r="EI447">
        <v>2</v>
      </c>
      <c r="EJ447">
        <v>2037</v>
      </c>
      <c r="EK447">
        <v>1</v>
      </c>
      <c r="EL447">
        <v>24</v>
      </c>
      <c r="EM447">
        <v>19.1</v>
      </c>
      <c r="EN447">
        <v>19</v>
      </c>
      <c r="EO447">
        <v>2</v>
      </c>
      <c r="EP447">
        <v>511.408</v>
      </c>
      <c r="EQ447">
        <v>528.936</v>
      </c>
      <c r="ER447">
        <v>22.6828</v>
      </c>
      <c r="ES447">
        <v>25.4368</v>
      </c>
      <c r="ET447">
        <v>30.0004</v>
      </c>
      <c r="EU447">
        <v>25.3</v>
      </c>
      <c r="EV447">
        <v>25.2651</v>
      </c>
      <c r="EW447">
        <v>57.1414</v>
      </c>
      <c r="EX447">
        <v>26.2972</v>
      </c>
      <c r="EY447">
        <v>100</v>
      </c>
      <c r="EZ447">
        <v>22.6853</v>
      </c>
      <c r="FA447">
        <v>1451.48</v>
      </c>
      <c r="FB447">
        <v>20</v>
      </c>
      <c r="FC447">
        <v>102.316</v>
      </c>
      <c r="FD447">
        <v>102.087</v>
      </c>
    </row>
    <row r="448" spans="1:160">
      <c r="A448">
        <v>432</v>
      </c>
      <c r="B448">
        <v>1604419090.1</v>
      </c>
      <c r="C448">
        <v>861</v>
      </c>
      <c r="D448" t="s">
        <v>1135</v>
      </c>
      <c r="E448" t="s">
        <v>1136</v>
      </c>
      <c r="F448">
        <v>1604419090.1</v>
      </c>
      <c r="G448">
        <f>BY448*AE448*(BU448-BV448)/(100*BN448*(1000-AE448*BU448))</f>
        <v>0</v>
      </c>
      <c r="H448">
        <f>BY448*AE448*(BT448-BS448*(1000-AE448*BV448)/(1000-AE448*BU448))/(100*BN448)</f>
        <v>0</v>
      </c>
      <c r="I448">
        <f>BS448 - IF(AE448&gt;1, H448*BN448*100.0/(AG448*CG448), 0)</f>
        <v>0</v>
      </c>
      <c r="J448">
        <f>((P448-G448/2)*I448-H448)/(P448+G448/2)</f>
        <v>0</v>
      </c>
      <c r="K448">
        <f>J448*(BZ448+CA448)/1000.0</f>
        <v>0</v>
      </c>
      <c r="L448">
        <f>(BS448 - IF(AE448&gt;1, H448*BN448*100.0/(AG448*CG448), 0))*(BZ448+CA448)/1000.0</f>
        <v>0</v>
      </c>
      <c r="M448">
        <f>2.0/((1/O448-1/N448)+SIGN(O448)*SQRT((1/O448-1/N448)*(1/O448-1/N448) + 4*BO448/((BO448+1)*(BO448+1))*(2*1/O448*1/N448-1/N448*1/N448)))</f>
        <v>0</v>
      </c>
      <c r="N448">
        <f>IF(LEFT(BP448,1)&lt;&gt;"0",IF(LEFT(BP448,1)="1",3.0,BQ448),$D$5+$E$5*(CG448*BZ448/($K$5*1000))+$F$5*(CG448*BZ448/($K$5*1000))*MAX(MIN(BN448,$J$5),$I$5)*MAX(MIN(BN448,$J$5),$I$5)+$G$5*MAX(MIN(BN448,$J$5),$I$5)*(CG448*BZ448/($K$5*1000))+$H$5*(CG448*BZ448/($K$5*1000))*(CG448*BZ448/($K$5*1000)))</f>
        <v>0</v>
      </c>
      <c r="O448">
        <f>G448*(1000-(1000*0.61365*exp(17.502*S448/(240.97+S448))/(BZ448+CA448)+BU448)/2)/(1000*0.61365*exp(17.502*S448/(240.97+S448))/(BZ448+CA448)-BU448)</f>
        <v>0</v>
      </c>
      <c r="P448">
        <f>1/((BO448+1)/(M448/1.6)+1/(N448/1.37)) + BO448/((BO448+1)/(M448/1.6) + BO448/(N448/1.37))</f>
        <v>0</v>
      </c>
      <c r="Q448">
        <f>(BK448*BM448)</f>
        <v>0</v>
      </c>
      <c r="R448">
        <f>(CB448+(Q448+2*0.95*5.67E-8*(((CB448+$B$7)+273)^4-(CB448+273)^4)-44100*G448)/(1.84*29.3*N448+8*0.95*5.67E-8*(CB448+273)^3))</f>
        <v>0</v>
      </c>
      <c r="S448">
        <f>($C$7*CC448+$D$7*CD448+$E$7*R448)</f>
        <v>0</v>
      </c>
      <c r="T448">
        <f>0.61365*exp(17.502*S448/(240.97+S448))</f>
        <v>0</v>
      </c>
      <c r="U448">
        <f>(V448/W448*100)</f>
        <v>0</v>
      </c>
      <c r="V448">
        <f>BU448*(BZ448+CA448)/1000</f>
        <v>0</v>
      </c>
      <c r="W448">
        <f>0.61365*exp(17.502*CB448/(240.97+CB448))</f>
        <v>0</v>
      </c>
      <c r="X448">
        <f>(T448-BU448*(BZ448+CA448)/1000)</f>
        <v>0</v>
      </c>
      <c r="Y448">
        <f>(-G448*44100)</f>
        <v>0</v>
      </c>
      <c r="Z448">
        <f>2*29.3*N448*0.92*(CB448-S448)</f>
        <v>0</v>
      </c>
      <c r="AA448">
        <f>2*0.95*5.67E-8*(((CB448+$B$7)+273)^4-(S448+273)^4)</f>
        <v>0</v>
      </c>
      <c r="AB448">
        <f>Q448+AA448+Y448+Z448</f>
        <v>0</v>
      </c>
      <c r="AC448">
        <v>0</v>
      </c>
      <c r="AD448">
        <v>0</v>
      </c>
      <c r="AE448">
        <f>IF(AC448*$H$13&gt;=AG448,1.0,(AG448/(AG448-AC448*$H$13)))</f>
        <v>0</v>
      </c>
      <c r="AF448">
        <f>(AE448-1)*100</f>
        <v>0</v>
      </c>
      <c r="AG448">
        <f>MAX(0,($B$13+$C$13*CG448)/(1+$D$13*CG448)*BZ448/(CB448+273)*$E$13)</f>
        <v>0</v>
      </c>
      <c r="AH448" t="s">
        <v>271</v>
      </c>
      <c r="AI448" t="s">
        <v>271</v>
      </c>
      <c r="AJ448">
        <v>0</v>
      </c>
      <c r="AK448">
        <v>0</v>
      </c>
      <c r="AL448">
        <f>AK448-AJ448</f>
        <v>0</v>
      </c>
      <c r="AM448">
        <f>AL448/AK448</f>
        <v>0</v>
      </c>
      <c r="AN448">
        <v>0</v>
      </c>
      <c r="AO448" t="s">
        <v>271</v>
      </c>
      <c r="AP448" t="s">
        <v>271</v>
      </c>
      <c r="AQ448">
        <v>0</v>
      </c>
      <c r="AR448">
        <v>0</v>
      </c>
      <c r="AS448">
        <f>1-AQ448/AR448</f>
        <v>0</v>
      </c>
      <c r="AT448">
        <v>0.5</v>
      </c>
      <c r="AU448">
        <f>BK448</f>
        <v>0</v>
      </c>
      <c r="AV448">
        <f>H448</f>
        <v>0</v>
      </c>
      <c r="AW448">
        <f>AS448*AT448*AU448</f>
        <v>0</v>
      </c>
      <c r="AX448">
        <f>BC448/AR448</f>
        <v>0</v>
      </c>
      <c r="AY448">
        <f>(AV448-AN448)/AU448</f>
        <v>0</v>
      </c>
      <c r="AZ448">
        <f>(AK448-AR448)/AR448</f>
        <v>0</v>
      </c>
      <c r="BA448" t="s">
        <v>271</v>
      </c>
      <c r="BB448">
        <v>0</v>
      </c>
      <c r="BC448">
        <f>AR448-BB448</f>
        <v>0</v>
      </c>
      <c r="BD448">
        <f>(AR448-AQ448)/(AR448-BB448)</f>
        <v>0</v>
      </c>
      <c r="BE448">
        <f>(AK448-AR448)/(AK448-BB448)</f>
        <v>0</v>
      </c>
      <c r="BF448">
        <f>(AR448-AQ448)/(AR448-AJ448)</f>
        <v>0</v>
      </c>
      <c r="BG448">
        <f>(AK448-AR448)/(AK448-AJ448)</f>
        <v>0</v>
      </c>
      <c r="BH448">
        <f>(BD448*BB448/AQ448)</f>
        <v>0</v>
      </c>
      <c r="BI448">
        <f>(1-BH448)</f>
        <v>0</v>
      </c>
      <c r="BJ448">
        <f>$B$11*CH448+$C$11*CI448+$F$11*CJ448*(1-CM448)</f>
        <v>0</v>
      </c>
      <c r="BK448">
        <f>BJ448*BL448</f>
        <v>0</v>
      </c>
      <c r="BL448">
        <f>($B$11*$D$9+$C$11*$D$9+$F$11*((CW448+CO448)/MAX(CW448+CO448+CX448, 0.1)*$I$9+CX448/MAX(CW448+CO448+CX448, 0.1)*$J$9))/($B$11+$C$11+$F$11)</f>
        <v>0</v>
      </c>
      <c r="BM448">
        <f>($B$11*$K$9+$C$11*$K$9+$F$11*((CW448+CO448)/MAX(CW448+CO448+CX448, 0.1)*$P$9+CX448/MAX(CW448+CO448+CX448, 0.1)*$Q$9))/($B$11+$C$11+$F$11)</f>
        <v>0</v>
      </c>
      <c r="BN448">
        <v>6</v>
      </c>
      <c r="BO448">
        <v>0.5</v>
      </c>
      <c r="BP448" t="s">
        <v>272</v>
      </c>
      <c r="BQ448">
        <v>2</v>
      </c>
      <c r="BR448">
        <v>1604419090.1</v>
      </c>
      <c r="BS448">
        <v>1381.76</v>
      </c>
      <c r="BT448">
        <v>1443.15</v>
      </c>
      <c r="BU448">
        <v>21.5576</v>
      </c>
      <c r="BV448">
        <v>19.9546</v>
      </c>
      <c r="BW448">
        <v>1381.62</v>
      </c>
      <c r="BX448">
        <v>21.2318</v>
      </c>
      <c r="BY448">
        <v>500.105</v>
      </c>
      <c r="BZ448">
        <v>100.521</v>
      </c>
      <c r="CA448">
        <v>0.100261</v>
      </c>
      <c r="CB448">
        <v>25.1506</v>
      </c>
      <c r="CC448">
        <v>24.9967</v>
      </c>
      <c r="CD448">
        <v>999.9</v>
      </c>
      <c r="CE448">
        <v>0</v>
      </c>
      <c r="CF448">
        <v>0</v>
      </c>
      <c r="CG448">
        <v>10011.2</v>
      </c>
      <c r="CH448">
        <v>0</v>
      </c>
      <c r="CI448">
        <v>1.06395</v>
      </c>
      <c r="CJ448">
        <v>1200.04</v>
      </c>
      <c r="CK448">
        <v>0.967003</v>
      </c>
      <c r="CL448">
        <v>0.0329973</v>
      </c>
      <c r="CM448">
        <v>0</v>
      </c>
      <c r="CN448">
        <v>2.5584</v>
      </c>
      <c r="CO448">
        <v>0</v>
      </c>
      <c r="CP448">
        <v>10866.3</v>
      </c>
      <c r="CQ448">
        <v>11401.8</v>
      </c>
      <c r="CR448">
        <v>38.062</v>
      </c>
      <c r="CS448">
        <v>41.187</v>
      </c>
      <c r="CT448">
        <v>39.562</v>
      </c>
      <c r="CU448">
        <v>39.937</v>
      </c>
      <c r="CV448">
        <v>38.375</v>
      </c>
      <c r="CW448">
        <v>1160.44</v>
      </c>
      <c r="CX448">
        <v>39.6</v>
      </c>
      <c r="CY448">
        <v>0</v>
      </c>
      <c r="CZ448">
        <v>1604419090.1</v>
      </c>
      <c r="DA448">
        <v>0</v>
      </c>
      <c r="DB448">
        <v>2.58926538461539</v>
      </c>
      <c r="DC448">
        <v>-0.349965816999201</v>
      </c>
      <c r="DD448">
        <v>9.55213673530514</v>
      </c>
      <c r="DE448">
        <v>10865.1538461538</v>
      </c>
      <c r="DF448">
        <v>15</v>
      </c>
      <c r="DG448">
        <v>1604417947.1</v>
      </c>
      <c r="DH448" t="s">
        <v>273</v>
      </c>
      <c r="DI448">
        <v>1604417940.1</v>
      </c>
      <c r="DJ448">
        <v>1604417947.1</v>
      </c>
      <c r="DK448">
        <v>1</v>
      </c>
      <c r="DL448">
        <v>-0.134</v>
      </c>
      <c r="DM448">
        <v>0.013</v>
      </c>
      <c r="DN448">
        <v>0.037</v>
      </c>
      <c r="DO448">
        <v>0.31</v>
      </c>
      <c r="DP448">
        <v>420</v>
      </c>
      <c r="DQ448">
        <v>20</v>
      </c>
      <c r="DR448">
        <v>0.08</v>
      </c>
      <c r="DS448">
        <v>0.06</v>
      </c>
      <c r="DT448">
        <v>0</v>
      </c>
      <c r="DU448">
        <v>0</v>
      </c>
      <c r="DV448" t="s">
        <v>274</v>
      </c>
      <c r="DW448">
        <v>100</v>
      </c>
      <c r="DX448">
        <v>100</v>
      </c>
      <c r="DY448">
        <v>0.14</v>
      </c>
      <c r="DZ448">
        <v>0.3258</v>
      </c>
      <c r="EA448">
        <v>-0.278027610152098</v>
      </c>
      <c r="EB448">
        <v>0.00106189765250334</v>
      </c>
      <c r="EC448">
        <v>-8.23004791133579e-07</v>
      </c>
      <c r="ED448">
        <v>1.95222372915411e-10</v>
      </c>
      <c r="EE448">
        <v>0.0605696754882689</v>
      </c>
      <c r="EF448">
        <v>0.0242991256848972</v>
      </c>
      <c r="EG448">
        <v>-0.00102667963148939</v>
      </c>
      <c r="EH448">
        <v>2.21636158600722e-05</v>
      </c>
      <c r="EI448">
        <v>2</v>
      </c>
      <c r="EJ448">
        <v>2037</v>
      </c>
      <c r="EK448">
        <v>1</v>
      </c>
      <c r="EL448">
        <v>24</v>
      </c>
      <c r="EM448">
        <v>19.2</v>
      </c>
      <c r="EN448">
        <v>19.1</v>
      </c>
      <c r="EO448">
        <v>2</v>
      </c>
      <c r="EP448">
        <v>511.499</v>
      </c>
      <c r="EQ448">
        <v>528.705</v>
      </c>
      <c r="ER448">
        <v>22.6852</v>
      </c>
      <c r="ES448">
        <v>25.4379</v>
      </c>
      <c r="ET448">
        <v>30.0004</v>
      </c>
      <c r="EU448">
        <v>25.3007</v>
      </c>
      <c r="EV448">
        <v>25.2652</v>
      </c>
      <c r="EW448">
        <v>57.2662</v>
      </c>
      <c r="EX448">
        <v>26.2972</v>
      </c>
      <c r="EY448">
        <v>100</v>
      </c>
      <c r="EZ448">
        <v>22.6853</v>
      </c>
      <c r="FA448">
        <v>1451.48</v>
      </c>
      <c r="FB448">
        <v>20</v>
      </c>
      <c r="FC448">
        <v>102.316</v>
      </c>
      <c r="FD448">
        <v>102.086</v>
      </c>
    </row>
    <row r="449" spans="1:160">
      <c r="A449">
        <v>433</v>
      </c>
      <c r="B449">
        <v>1604419092.1</v>
      </c>
      <c r="C449">
        <v>863</v>
      </c>
      <c r="D449" t="s">
        <v>1137</v>
      </c>
      <c r="E449" t="s">
        <v>1138</v>
      </c>
      <c r="F449">
        <v>1604419092.1</v>
      </c>
      <c r="G449">
        <f>BY449*AE449*(BU449-BV449)/(100*BN449*(1000-AE449*BU449))</f>
        <v>0</v>
      </c>
      <c r="H449">
        <f>BY449*AE449*(BT449-BS449*(1000-AE449*BV449)/(1000-AE449*BU449))/(100*BN449)</f>
        <v>0</v>
      </c>
      <c r="I449">
        <f>BS449 - IF(AE449&gt;1, H449*BN449*100.0/(AG449*CG449), 0)</f>
        <v>0</v>
      </c>
      <c r="J449">
        <f>((P449-G449/2)*I449-H449)/(P449+G449/2)</f>
        <v>0</v>
      </c>
      <c r="K449">
        <f>J449*(BZ449+CA449)/1000.0</f>
        <v>0</v>
      </c>
      <c r="L449">
        <f>(BS449 - IF(AE449&gt;1, H449*BN449*100.0/(AG449*CG449), 0))*(BZ449+CA449)/1000.0</f>
        <v>0</v>
      </c>
      <c r="M449">
        <f>2.0/((1/O449-1/N449)+SIGN(O449)*SQRT((1/O449-1/N449)*(1/O449-1/N449) + 4*BO449/((BO449+1)*(BO449+1))*(2*1/O449*1/N449-1/N449*1/N449)))</f>
        <v>0</v>
      </c>
      <c r="N449">
        <f>IF(LEFT(BP449,1)&lt;&gt;"0",IF(LEFT(BP449,1)="1",3.0,BQ449),$D$5+$E$5*(CG449*BZ449/($K$5*1000))+$F$5*(CG449*BZ449/($K$5*1000))*MAX(MIN(BN449,$J$5),$I$5)*MAX(MIN(BN449,$J$5),$I$5)+$G$5*MAX(MIN(BN449,$J$5),$I$5)*(CG449*BZ449/($K$5*1000))+$H$5*(CG449*BZ449/($K$5*1000))*(CG449*BZ449/($K$5*1000)))</f>
        <v>0</v>
      </c>
      <c r="O449">
        <f>G449*(1000-(1000*0.61365*exp(17.502*S449/(240.97+S449))/(BZ449+CA449)+BU449)/2)/(1000*0.61365*exp(17.502*S449/(240.97+S449))/(BZ449+CA449)-BU449)</f>
        <v>0</v>
      </c>
      <c r="P449">
        <f>1/((BO449+1)/(M449/1.6)+1/(N449/1.37)) + BO449/((BO449+1)/(M449/1.6) + BO449/(N449/1.37))</f>
        <v>0</v>
      </c>
      <c r="Q449">
        <f>(BK449*BM449)</f>
        <v>0</v>
      </c>
      <c r="R449">
        <f>(CB449+(Q449+2*0.95*5.67E-8*(((CB449+$B$7)+273)^4-(CB449+273)^4)-44100*G449)/(1.84*29.3*N449+8*0.95*5.67E-8*(CB449+273)^3))</f>
        <v>0</v>
      </c>
      <c r="S449">
        <f>($C$7*CC449+$D$7*CD449+$E$7*R449)</f>
        <v>0</v>
      </c>
      <c r="T449">
        <f>0.61365*exp(17.502*S449/(240.97+S449))</f>
        <v>0</v>
      </c>
      <c r="U449">
        <f>(V449/W449*100)</f>
        <v>0</v>
      </c>
      <c r="V449">
        <f>BU449*(BZ449+CA449)/1000</f>
        <v>0</v>
      </c>
      <c r="W449">
        <f>0.61365*exp(17.502*CB449/(240.97+CB449))</f>
        <v>0</v>
      </c>
      <c r="X449">
        <f>(T449-BU449*(BZ449+CA449)/1000)</f>
        <v>0</v>
      </c>
      <c r="Y449">
        <f>(-G449*44100)</f>
        <v>0</v>
      </c>
      <c r="Z449">
        <f>2*29.3*N449*0.92*(CB449-S449)</f>
        <v>0</v>
      </c>
      <c r="AA449">
        <f>2*0.95*5.67E-8*(((CB449+$B$7)+273)^4-(S449+273)^4)</f>
        <v>0</v>
      </c>
      <c r="AB449">
        <f>Q449+AA449+Y449+Z449</f>
        <v>0</v>
      </c>
      <c r="AC449">
        <v>0</v>
      </c>
      <c r="AD449">
        <v>0</v>
      </c>
      <c r="AE449">
        <f>IF(AC449*$H$13&gt;=AG449,1.0,(AG449/(AG449-AC449*$H$13)))</f>
        <v>0</v>
      </c>
      <c r="AF449">
        <f>(AE449-1)*100</f>
        <v>0</v>
      </c>
      <c r="AG449">
        <f>MAX(0,($B$13+$C$13*CG449)/(1+$D$13*CG449)*BZ449/(CB449+273)*$E$13)</f>
        <v>0</v>
      </c>
      <c r="AH449" t="s">
        <v>271</v>
      </c>
      <c r="AI449" t="s">
        <v>271</v>
      </c>
      <c r="AJ449">
        <v>0</v>
      </c>
      <c r="AK449">
        <v>0</v>
      </c>
      <c r="AL449">
        <f>AK449-AJ449</f>
        <v>0</v>
      </c>
      <c r="AM449">
        <f>AL449/AK449</f>
        <v>0</v>
      </c>
      <c r="AN449">
        <v>0</v>
      </c>
      <c r="AO449" t="s">
        <v>271</v>
      </c>
      <c r="AP449" t="s">
        <v>271</v>
      </c>
      <c r="AQ449">
        <v>0</v>
      </c>
      <c r="AR449">
        <v>0</v>
      </c>
      <c r="AS449">
        <f>1-AQ449/AR449</f>
        <v>0</v>
      </c>
      <c r="AT449">
        <v>0.5</v>
      </c>
      <c r="AU449">
        <f>BK449</f>
        <v>0</v>
      </c>
      <c r="AV449">
        <f>H449</f>
        <v>0</v>
      </c>
      <c r="AW449">
        <f>AS449*AT449*AU449</f>
        <v>0</v>
      </c>
      <c r="AX449">
        <f>BC449/AR449</f>
        <v>0</v>
      </c>
      <c r="AY449">
        <f>(AV449-AN449)/AU449</f>
        <v>0</v>
      </c>
      <c r="AZ449">
        <f>(AK449-AR449)/AR449</f>
        <v>0</v>
      </c>
      <c r="BA449" t="s">
        <v>271</v>
      </c>
      <c r="BB449">
        <v>0</v>
      </c>
      <c r="BC449">
        <f>AR449-BB449</f>
        <v>0</v>
      </c>
      <c r="BD449">
        <f>(AR449-AQ449)/(AR449-BB449)</f>
        <v>0</v>
      </c>
      <c r="BE449">
        <f>(AK449-AR449)/(AK449-BB449)</f>
        <v>0</v>
      </c>
      <c r="BF449">
        <f>(AR449-AQ449)/(AR449-AJ449)</f>
        <v>0</v>
      </c>
      <c r="BG449">
        <f>(AK449-AR449)/(AK449-AJ449)</f>
        <v>0</v>
      </c>
      <c r="BH449">
        <f>(BD449*BB449/AQ449)</f>
        <v>0</v>
      </c>
      <c r="BI449">
        <f>(1-BH449)</f>
        <v>0</v>
      </c>
      <c r="BJ449">
        <f>$B$11*CH449+$C$11*CI449+$F$11*CJ449*(1-CM449)</f>
        <v>0</v>
      </c>
      <c r="BK449">
        <f>BJ449*BL449</f>
        <v>0</v>
      </c>
      <c r="BL449">
        <f>($B$11*$D$9+$C$11*$D$9+$F$11*((CW449+CO449)/MAX(CW449+CO449+CX449, 0.1)*$I$9+CX449/MAX(CW449+CO449+CX449, 0.1)*$J$9))/($B$11+$C$11+$F$11)</f>
        <v>0</v>
      </c>
      <c r="BM449">
        <f>($B$11*$K$9+$C$11*$K$9+$F$11*((CW449+CO449)/MAX(CW449+CO449+CX449, 0.1)*$P$9+CX449/MAX(CW449+CO449+CX449, 0.1)*$Q$9))/($B$11+$C$11+$F$11)</f>
        <v>0</v>
      </c>
      <c r="BN449">
        <v>6</v>
      </c>
      <c r="BO449">
        <v>0.5</v>
      </c>
      <c r="BP449" t="s">
        <v>272</v>
      </c>
      <c r="BQ449">
        <v>2</v>
      </c>
      <c r="BR449">
        <v>1604419092.1</v>
      </c>
      <c r="BS449">
        <v>1385.12</v>
      </c>
      <c r="BT449">
        <v>1446.37</v>
      </c>
      <c r="BU449">
        <v>21.5561</v>
      </c>
      <c r="BV449">
        <v>19.9527</v>
      </c>
      <c r="BW449">
        <v>1384.99</v>
      </c>
      <c r="BX449">
        <v>21.2303</v>
      </c>
      <c r="BY449">
        <v>499.985</v>
      </c>
      <c r="BZ449">
        <v>100.521</v>
      </c>
      <c r="CA449">
        <v>0.10002</v>
      </c>
      <c r="CB449">
        <v>25.1523</v>
      </c>
      <c r="CC449">
        <v>24.9988</v>
      </c>
      <c r="CD449">
        <v>999.9</v>
      </c>
      <c r="CE449">
        <v>0</v>
      </c>
      <c r="CF449">
        <v>0</v>
      </c>
      <c r="CG449">
        <v>9975.62</v>
      </c>
      <c r="CH449">
        <v>0</v>
      </c>
      <c r="CI449">
        <v>1.06395</v>
      </c>
      <c r="CJ449">
        <v>1199.75</v>
      </c>
      <c r="CK449">
        <v>0.966994</v>
      </c>
      <c r="CL449">
        <v>0.0330056</v>
      </c>
      <c r="CM449">
        <v>0</v>
      </c>
      <c r="CN449">
        <v>2.5172</v>
      </c>
      <c r="CO449">
        <v>0</v>
      </c>
      <c r="CP449">
        <v>10863.2</v>
      </c>
      <c r="CQ449">
        <v>11399</v>
      </c>
      <c r="CR449">
        <v>38.062</v>
      </c>
      <c r="CS449">
        <v>41.187</v>
      </c>
      <c r="CT449">
        <v>39.562</v>
      </c>
      <c r="CU449">
        <v>39.937</v>
      </c>
      <c r="CV449">
        <v>38.375</v>
      </c>
      <c r="CW449">
        <v>1160.15</v>
      </c>
      <c r="CX449">
        <v>39.6</v>
      </c>
      <c r="CY449">
        <v>0</v>
      </c>
      <c r="CZ449">
        <v>1604419091.9</v>
      </c>
      <c r="DA449">
        <v>0</v>
      </c>
      <c r="DB449">
        <v>2.587632</v>
      </c>
      <c r="DC449">
        <v>-0.488346156154079</v>
      </c>
      <c r="DD449">
        <v>8.53076915337462</v>
      </c>
      <c r="DE449">
        <v>10865.316</v>
      </c>
      <c r="DF449">
        <v>15</v>
      </c>
      <c r="DG449">
        <v>1604417947.1</v>
      </c>
      <c r="DH449" t="s">
        <v>273</v>
      </c>
      <c r="DI449">
        <v>1604417940.1</v>
      </c>
      <c r="DJ449">
        <v>1604417947.1</v>
      </c>
      <c r="DK449">
        <v>1</v>
      </c>
      <c r="DL449">
        <v>-0.134</v>
      </c>
      <c r="DM449">
        <v>0.013</v>
      </c>
      <c r="DN449">
        <v>0.037</v>
      </c>
      <c r="DO449">
        <v>0.31</v>
      </c>
      <c r="DP449">
        <v>420</v>
      </c>
      <c r="DQ449">
        <v>20</v>
      </c>
      <c r="DR449">
        <v>0.08</v>
      </c>
      <c r="DS449">
        <v>0.06</v>
      </c>
      <c r="DT449">
        <v>0</v>
      </c>
      <c r="DU449">
        <v>0</v>
      </c>
      <c r="DV449" t="s">
        <v>274</v>
      </c>
      <c r="DW449">
        <v>100</v>
      </c>
      <c r="DX449">
        <v>100</v>
      </c>
      <c r="DY449">
        <v>0.13</v>
      </c>
      <c r="DZ449">
        <v>0.3258</v>
      </c>
      <c r="EA449">
        <v>-0.278027610152098</v>
      </c>
      <c r="EB449">
        <v>0.00106189765250334</v>
      </c>
      <c r="EC449">
        <v>-8.23004791133579e-07</v>
      </c>
      <c r="ED449">
        <v>1.95222372915411e-10</v>
      </c>
      <c r="EE449">
        <v>0.0605696754882689</v>
      </c>
      <c r="EF449">
        <v>0.0242991256848972</v>
      </c>
      <c r="EG449">
        <v>-0.00102667963148939</v>
      </c>
      <c r="EH449">
        <v>2.21636158600722e-05</v>
      </c>
      <c r="EI449">
        <v>2</v>
      </c>
      <c r="EJ449">
        <v>2037</v>
      </c>
      <c r="EK449">
        <v>1</v>
      </c>
      <c r="EL449">
        <v>24</v>
      </c>
      <c r="EM449">
        <v>19.2</v>
      </c>
      <c r="EN449">
        <v>19.1</v>
      </c>
      <c r="EO449">
        <v>2</v>
      </c>
      <c r="EP449">
        <v>511.251</v>
      </c>
      <c r="EQ449">
        <v>528.87</v>
      </c>
      <c r="ER449">
        <v>22.6878</v>
      </c>
      <c r="ES449">
        <v>25.439</v>
      </c>
      <c r="ET449">
        <v>30.0004</v>
      </c>
      <c r="EU449">
        <v>25.3017</v>
      </c>
      <c r="EV449">
        <v>25.2663</v>
      </c>
      <c r="EW449">
        <v>57.3857</v>
      </c>
      <c r="EX449">
        <v>26.2972</v>
      </c>
      <c r="EY449">
        <v>100</v>
      </c>
      <c r="EZ449">
        <v>22.6853</v>
      </c>
      <c r="FA449">
        <v>1456.55</v>
      </c>
      <c r="FB449">
        <v>20</v>
      </c>
      <c r="FC449">
        <v>102.315</v>
      </c>
      <c r="FD449">
        <v>102.085</v>
      </c>
    </row>
    <row r="450" spans="1:160">
      <c r="A450">
        <v>434</v>
      </c>
      <c r="B450">
        <v>1604419094.1</v>
      </c>
      <c r="C450">
        <v>865</v>
      </c>
      <c r="D450" t="s">
        <v>1139</v>
      </c>
      <c r="E450" t="s">
        <v>1140</v>
      </c>
      <c r="F450">
        <v>1604419094.1</v>
      </c>
      <c r="G450">
        <f>BY450*AE450*(BU450-BV450)/(100*BN450*(1000-AE450*BU450))</f>
        <v>0</v>
      </c>
      <c r="H450">
        <f>BY450*AE450*(BT450-BS450*(1000-AE450*BV450)/(1000-AE450*BU450))/(100*BN450)</f>
        <v>0</v>
      </c>
      <c r="I450">
        <f>BS450 - IF(AE450&gt;1, H450*BN450*100.0/(AG450*CG450), 0)</f>
        <v>0</v>
      </c>
      <c r="J450">
        <f>((P450-G450/2)*I450-H450)/(P450+G450/2)</f>
        <v>0</v>
      </c>
      <c r="K450">
        <f>J450*(BZ450+CA450)/1000.0</f>
        <v>0</v>
      </c>
      <c r="L450">
        <f>(BS450 - IF(AE450&gt;1, H450*BN450*100.0/(AG450*CG450), 0))*(BZ450+CA450)/1000.0</f>
        <v>0</v>
      </c>
      <c r="M450">
        <f>2.0/((1/O450-1/N450)+SIGN(O450)*SQRT((1/O450-1/N450)*(1/O450-1/N450) + 4*BO450/((BO450+1)*(BO450+1))*(2*1/O450*1/N450-1/N450*1/N450)))</f>
        <v>0</v>
      </c>
      <c r="N450">
        <f>IF(LEFT(BP450,1)&lt;&gt;"0",IF(LEFT(BP450,1)="1",3.0,BQ450),$D$5+$E$5*(CG450*BZ450/($K$5*1000))+$F$5*(CG450*BZ450/($K$5*1000))*MAX(MIN(BN450,$J$5),$I$5)*MAX(MIN(BN450,$J$5),$I$5)+$G$5*MAX(MIN(BN450,$J$5),$I$5)*(CG450*BZ450/($K$5*1000))+$H$5*(CG450*BZ450/($K$5*1000))*(CG450*BZ450/($K$5*1000)))</f>
        <v>0</v>
      </c>
      <c r="O450">
        <f>G450*(1000-(1000*0.61365*exp(17.502*S450/(240.97+S450))/(BZ450+CA450)+BU450)/2)/(1000*0.61365*exp(17.502*S450/(240.97+S450))/(BZ450+CA450)-BU450)</f>
        <v>0</v>
      </c>
      <c r="P450">
        <f>1/((BO450+1)/(M450/1.6)+1/(N450/1.37)) + BO450/((BO450+1)/(M450/1.6) + BO450/(N450/1.37))</f>
        <v>0</v>
      </c>
      <c r="Q450">
        <f>(BK450*BM450)</f>
        <v>0</v>
      </c>
      <c r="R450">
        <f>(CB450+(Q450+2*0.95*5.67E-8*(((CB450+$B$7)+273)^4-(CB450+273)^4)-44100*G450)/(1.84*29.3*N450+8*0.95*5.67E-8*(CB450+273)^3))</f>
        <v>0</v>
      </c>
      <c r="S450">
        <f>($C$7*CC450+$D$7*CD450+$E$7*R450)</f>
        <v>0</v>
      </c>
      <c r="T450">
        <f>0.61365*exp(17.502*S450/(240.97+S450))</f>
        <v>0</v>
      </c>
      <c r="U450">
        <f>(V450/W450*100)</f>
        <v>0</v>
      </c>
      <c r="V450">
        <f>BU450*(BZ450+CA450)/1000</f>
        <v>0</v>
      </c>
      <c r="W450">
        <f>0.61365*exp(17.502*CB450/(240.97+CB450))</f>
        <v>0</v>
      </c>
      <c r="X450">
        <f>(T450-BU450*(BZ450+CA450)/1000)</f>
        <v>0</v>
      </c>
      <c r="Y450">
        <f>(-G450*44100)</f>
        <v>0</v>
      </c>
      <c r="Z450">
        <f>2*29.3*N450*0.92*(CB450-S450)</f>
        <v>0</v>
      </c>
      <c r="AA450">
        <f>2*0.95*5.67E-8*(((CB450+$B$7)+273)^4-(S450+273)^4)</f>
        <v>0</v>
      </c>
      <c r="AB450">
        <f>Q450+AA450+Y450+Z450</f>
        <v>0</v>
      </c>
      <c r="AC450">
        <v>0</v>
      </c>
      <c r="AD450">
        <v>0</v>
      </c>
      <c r="AE450">
        <f>IF(AC450*$H$13&gt;=AG450,1.0,(AG450/(AG450-AC450*$H$13)))</f>
        <v>0</v>
      </c>
      <c r="AF450">
        <f>(AE450-1)*100</f>
        <v>0</v>
      </c>
      <c r="AG450">
        <f>MAX(0,($B$13+$C$13*CG450)/(1+$D$13*CG450)*BZ450/(CB450+273)*$E$13)</f>
        <v>0</v>
      </c>
      <c r="AH450" t="s">
        <v>271</v>
      </c>
      <c r="AI450" t="s">
        <v>271</v>
      </c>
      <c r="AJ450">
        <v>0</v>
      </c>
      <c r="AK450">
        <v>0</v>
      </c>
      <c r="AL450">
        <f>AK450-AJ450</f>
        <v>0</v>
      </c>
      <c r="AM450">
        <f>AL450/AK450</f>
        <v>0</v>
      </c>
      <c r="AN450">
        <v>0</v>
      </c>
      <c r="AO450" t="s">
        <v>271</v>
      </c>
      <c r="AP450" t="s">
        <v>271</v>
      </c>
      <c r="AQ450">
        <v>0</v>
      </c>
      <c r="AR450">
        <v>0</v>
      </c>
      <c r="AS450">
        <f>1-AQ450/AR450</f>
        <v>0</v>
      </c>
      <c r="AT450">
        <v>0.5</v>
      </c>
      <c r="AU450">
        <f>BK450</f>
        <v>0</v>
      </c>
      <c r="AV450">
        <f>H450</f>
        <v>0</v>
      </c>
      <c r="AW450">
        <f>AS450*AT450*AU450</f>
        <v>0</v>
      </c>
      <c r="AX450">
        <f>BC450/AR450</f>
        <v>0</v>
      </c>
      <c r="AY450">
        <f>(AV450-AN450)/AU450</f>
        <v>0</v>
      </c>
      <c r="AZ450">
        <f>(AK450-AR450)/AR450</f>
        <v>0</v>
      </c>
      <c r="BA450" t="s">
        <v>271</v>
      </c>
      <c r="BB450">
        <v>0</v>
      </c>
      <c r="BC450">
        <f>AR450-BB450</f>
        <v>0</v>
      </c>
      <c r="BD450">
        <f>(AR450-AQ450)/(AR450-BB450)</f>
        <v>0</v>
      </c>
      <c r="BE450">
        <f>(AK450-AR450)/(AK450-BB450)</f>
        <v>0</v>
      </c>
      <c r="BF450">
        <f>(AR450-AQ450)/(AR450-AJ450)</f>
        <v>0</v>
      </c>
      <c r="BG450">
        <f>(AK450-AR450)/(AK450-AJ450)</f>
        <v>0</v>
      </c>
      <c r="BH450">
        <f>(BD450*BB450/AQ450)</f>
        <v>0</v>
      </c>
      <c r="BI450">
        <f>(1-BH450)</f>
        <v>0</v>
      </c>
      <c r="BJ450">
        <f>$B$11*CH450+$C$11*CI450+$F$11*CJ450*(1-CM450)</f>
        <v>0</v>
      </c>
      <c r="BK450">
        <f>BJ450*BL450</f>
        <v>0</v>
      </c>
      <c r="BL450">
        <f>($B$11*$D$9+$C$11*$D$9+$F$11*((CW450+CO450)/MAX(CW450+CO450+CX450, 0.1)*$I$9+CX450/MAX(CW450+CO450+CX450, 0.1)*$J$9))/($B$11+$C$11+$F$11)</f>
        <v>0</v>
      </c>
      <c r="BM450">
        <f>($B$11*$K$9+$C$11*$K$9+$F$11*((CW450+CO450)/MAX(CW450+CO450+CX450, 0.1)*$P$9+CX450/MAX(CW450+CO450+CX450, 0.1)*$Q$9))/($B$11+$C$11+$F$11)</f>
        <v>0</v>
      </c>
      <c r="BN450">
        <v>6</v>
      </c>
      <c r="BO450">
        <v>0.5</v>
      </c>
      <c r="BP450" t="s">
        <v>272</v>
      </c>
      <c r="BQ450">
        <v>2</v>
      </c>
      <c r="BR450">
        <v>1604419094.1</v>
      </c>
      <c r="BS450">
        <v>1388.41</v>
      </c>
      <c r="BT450">
        <v>1449.36</v>
      </c>
      <c r="BU450">
        <v>21.5544</v>
      </c>
      <c r="BV450">
        <v>19.952</v>
      </c>
      <c r="BW450">
        <v>1388.28</v>
      </c>
      <c r="BX450">
        <v>21.2286</v>
      </c>
      <c r="BY450">
        <v>500.009</v>
      </c>
      <c r="BZ450">
        <v>100.52</v>
      </c>
      <c r="CA450">
        <v>0.0997967</v>
      </c>
      <c r="CB450">
        <v>25.1536</v>
      </c>
      <c r="CC450">
        <v>24.9989</v>
      </c>
      <c r="CD450">
        <v>999.9</v>
      </c>
      <c r="CE450">
        <v>0</v>
      </c>
      <c r="CF450">
        <v>0</v>
      </c>
      <c r="CG450">
        <v>10015.6</v>
      </c>
      <c r="CH450">
        <v>0</v>
      </c>
      <c r="CI450">
        <v>1.06395</v>
      </c>
      <c r="CJ450">
        <v>1200.06</v>
      </c>
      <c r="CK450">
        <v>0.967003</v>
      </c>
      <c r="CL450">
        <v>0.0329973</v>
      </c>
      <c r="CM450">
        <v>0</v>
      </c>
      <c r="CN450">
        <v>2.8692</v>
      </c>
      <c r="CO450">
        <v>0</v>
      </c>
      <c r="CP450">
        <v>10867.2</v>
      </c>
      <c r="CQ450">
        <v>11402</v>
      </c>
      <c r="CR450">
        <v>38.062</v>
      </c>
      <c r="CS450">
        <v>41.25</v>
      </c>
      <c r="CT450">
        <v>39.562</v>
      </c>
      <c r="CU450">
        <v>39.937</v>
      </c>
      <c r="CV450">
        <v>38.375</v>
      </c>
      <c r="CW450">
        <v>1160.46</v>
      </c>
      <c r="CX450">
        <v>39.6</v>
      </c>
      <c r="CY450">
        <v>0</v>
      </c>
      <c r="CZ450">
        <v>1604419094.3</v>
      </c>
      <c r="DA450">
        <v>0</v>
      </c>
      <c r="DB450">
        <v>2.58856</v>
      </c>
      <c r="DC450">
        <v>0.0667076898345807</v>
      </c>
      <c r="DD450">
        <v>7.66153840245039</v>
      </c>
      <c r="DE450">
        <v>10865.856</v>
      </c>
      <c r="DF450">
        <v>15</v>
      </c>
      <c r="DG450">
        <v>1604417947.1</v>
      </c>
      <c r="DH450" t="s">
        <v>273</v>
      </c>
      <c r="DI450">
        <v>1604417940.1</v>
      </c>
      <c r="DJ450">
        <v>1604417947.1</v>
      </c>
      <c r="DK450">
        <v>1</v>
      </c>
      <c r="DL450">
        <v>-0.134</v>
      </c>
      <c r="DM450">
        <v>0.013</v>
      </c>
      <c r="DN450">
        <v>0.037</v>
      </c>
      <c r="DO450">
        <v>0.31</v>
      </c>
      <c r="DP450">
        <v>420</v>
      </c>
      <c r="DQ450">
        <v>20</v>
      </c>
      <c r="DR450">
        <v>0.08</v>
      </c>
      <c r="DS450">
        <v>0.06</v>
      </c>
      <c r="DT450">
        <v>0</v>
      </c>
      <c r="DU450">
        <v>0</v>
      </c>
      <c r="DV450" t="s">
        <v>274</v>
      </c>
      <c r="DW450">
        <v>100</v>
      </c>
      <c r="DX450">
        <v>100</v>
      </c>
      <c r="DY450">
        <v>0.13</v>
      </c>
      <c r="DZ450">
        <v>0.3258</v>
      </c>
      <c r="EA450">
        <v>-0.278027610152098</v>
      </c>
      <c r="EB450">
        <v>0.00106189765250334</v>
      </c>
      <c r="EC450">
        <v>-8.23004791133579e-07</v>
      </c>
      <c r="ED450">
        <v>1.95222372915411e-10</v>
      </c>
      <c r="EE450">
        <v>0.0605696754882689</v>
      </c>
      <c r="EF450">
        <v>0.0242991256848972</v>
      </c>
      <c r="EG450">
        <v>-0.00102667963148939</v>
      </c>
      <c r="EH450">
        <v>2.21636158600722e-05</v>
      </c>
      <c r="EI450">
        <v>2</v>
      </c>
      <c r="EJ450">
        <v>2037</v>
      </c>
      <c r="EK450">
        <v>1</v>
      </c>
      <c r="EL450">
        <v>24</v>
      </c>
      <c r="EM450">
        <v>19.2</v>
      </c>
      <c r="EN450">
        <v>19.1</v>
      </c>
      <c r="EO450">
        <v>2</v>
      </c>
      <c r="EP450">
        <v>511.326</v>
      </c>
      <c r="EQ450">
        <v>528.803</v>
      </c>
      <c r="ER450">
        <v>22.6897</v>
      </c>
      <c r="ES450">
        <v>25.44</v>
      </c>
      <c r="ET450">
        <v>30.0003</v>
      </c>
      <c r="EU450">
        <v>25.3021</v>
      </c>
      <c r="EV450">
        <v>25.2673</v>
      </c>
      <c r="EW450">
        <v>57.4569</v>
      </c>
      <c r="EX450">
        <v>26.2972</v>
      </c>
      <c r="EY450">
        <v>100</v>
      </c>
      <c r="EZ450">
        <v>22.6872</v>
      </c>
      <c r="FA450">
        <v>1461.6</v>
      </c>
      <c r="FB450">
        <v>20</v>
      </c>
      <c r="FC450">
        <v>102.314</v>
      </c>
      <c r="FD450">
        <v>102.085</v>
      </c>
    </row>
    <row r="451" spans="1:160">
      <c r="A451">
        <v>435</v>
      </c>
      <c r="B451">
        <v>1604419096.1</v>
      </c>
      <c r="C451">
        <v>867</v>
      </c>
      <c r="D451" t="s">
        <v>1141</v>
      </c>
      <c r="E451" t="s">
        <v>1142</v>
      </c>
      <c r="F451">
        <v>1604419096.1</v>
      </c>
      <c r="G451">
        <f>BY451*AE451*(BU451-BV451)/(100*BN451*(1000-AE451*BU451))</f>
        <v>0</v>
      </c>
      <c r="H451">
        <f>BY451*AE451*(BT451-BS451*(1000-AE451*BV451)/(1000-AE451*BU451))/(100*BN451)</f>
        <v>0</v>
      </c>
      <c r="I451">
        <f>BS451 - IF(AE451&gt;1, H451*BN451*100.0/(AG451*CG451), 0)</f>
        <v>0</v>
      </c>
      <c r="J451">
        <f>((P451-G451/2)*I451-H451)/(P451+G451/2)</f>
        <v>0</v>
      </c>
      <c r="K451">
        <f>J451*(BZ451+CA451)/1000.0</f>
        <v>0</v>
      </c>
      <c r="L451">
        <f>(BS451 - IF(AE451&gt;1, H451*BN451*100.0/(AG451*CG451), 0))*(BZ451+CA451)/1000.0</f>
        <v>0</v>
      </c>
      <c r="M451">
        <f>2.0/((1/O451-1/N451)+SIGN(O451)*SQRT((1/O451-1/N451)*(1/O451-1/N451) + 4*BO451/((BO451+1)*(BO451+1))*(2*1/O451*1/N451-1/N451*1/N451)))</f>
        <v>0</v>
      </c>
      <c r="N451">
        <f>IF(LEFT(BP451,1)&lt;&gt;"0",IF(LEFT(BP451,1)="1",3.0,BQ451),$D$5+$E$5*(CG451*BZ451/($K$5*1000))+$F$5*(CG451*BZ451/($K$5*1000))*MAX(MIN(BN451,$J$5),$I$5)*MAX(MIN(BN451,$J$5),$I$5)+$G$5*MAX(MIN(BN451,$J$5),$I$5)*(CG451*BZ451/($K$5*1000))+$H$5*(CG451*BZ451/($K$5*1000))*(CG451*BZ451/($K$5*1000)))</f>
        <v>0</v>
      </c>
      <c r="O451">
        <f>G451*(1000-(1000*0.61365*exp(17.502*S451/(240.97+S451))/(BZ451+CA451)+BU451)/2)/(1000*0.61365*exp(17.502*S451/(240.97+S451))/(BZ451+CA451)-BU451)</f>
        <v>0</v>
      </c>
      <c r="P451">
        <f>1/((BO451+1)/(M451/1.6)+1/(N451/1.37)) + BO451/((BO451+1)/(M451/1.6) + BO451/(N451/1.37))</f>
        <v>0</v>
      </c>
      <c r="Q451">
        <f>(BK451*BM451)</f>
        <v>0</v>
      </c>
      <c r="R451">
        <f>(CB451+(Q451+2*0.95*5.67E-8*(((CB451+$B$7)+273)^4-(CB451+273)^4)-44100*G451)/(1.84*29.3*N451+8*0.95*5.67E-8*(CB451+273)^3))</f>
        <v>0</v>
      </c>
      <c r="S451">
        <f>($C$7*CC451+$D$7*CD451+$E$7*R451)</f>
        <v>0</v>
      </c>
      <c r="T451">
        <f>0.61365*exp(17.502*S451/(240.97+S451))</f>
        <v>0</v>
      </c>
      <c r="U451">
        <f>(V451/W451*100)</f>
        <v>0</v>
      </c>
      <c r="V451">
        <f>BU451*(BZ451+CA451)/1000</f>
        <v>0</v>
      </c>
      <c r="W451">
        <f>0.61365*exp(17.502*CB451/(240.97+CB451))</f>
        <v>0</v>
      </c>
      <c r="X451">
        <f>(T451-BU451*(BZ451+CA451)/1000)</f>
        <v>0</v>
      </c>
      <c r="Y451">
        <f>(-G451*44100)</f>
        <v>0</v>
      </c>
      <c r="Z451">
        <f>2*29.3*N451*0.92*(CB451-S451)</f>
        <v>0</v>
      </c>
      <c r="AA451">
        <f>2*0.95*5.67E-8*(((CB451+$B$7)+273)^4-(S451+273)^4)</f>
        <v>0</v>
      </c>
      <c r="AB451">
        <f>Q451+AA451+Y451+Z451</f>
        <v>0</v>
      </c>
      <c r="AC451">
        <v>0</v>
      </c>
      <c r="AD451">
        <v>0</v>
      </c>
      <c r="AE451">
        <f>IF(AC451*$H$13&gt;=AG451,1.0,(AG451/(AG451-AC451*$H$13)))</f>
        <v>0</v>
      </c>
      <c r="AF451">
        <f>(AE451-1)*100</f>
        <v>0</v>
      </c>
      <c r="AG451">
        <f>MAX(0,($B$13+$C$13*CG451)/(1+$D$13*CG451)*BZ451/(CB451+273)*$E$13)</f>
        <v>0</v>
      </c>
      <c r="AH451" t="s">
        <v>271</v>
      </c>
      <c r="AI451" t="s">
        <v>271</v>
      </c>
      <c r="AJ451">
        <v>0</v>
      </c>
      <c r="AK451">
        <v>0</v>
      </c>
      <c r="AL451">
        <f>AK451-AJ451</f>
        <v>0</v>
      </c>
      <c r="AM451">
        <f>AL451/AK451</f>
        <v>0</v>
      </c>
      <c r="AN451">
        <v>0</v>
      </c>
      <c r="AO451" t="s">
        <v>271</v>
      </c>
      <c r="AP451" t="s">
        <v>271</v>
      </c>
      <c r="AQ451">
        <v>0</v>
      </c>
      <c r="AR451">
        <v>0</v>
      </c>
      <c r="AS451">
        <f>1-AQ451/AR451</f>
        <v>0</v>
      </c>
      <c r="AT451">
        <v>0.5</v>
      </c>
      <c r="AU451">
        <f>BK451</f>
        <v>0</v>
      </c>
      <c r="AV451">
        <f>H451</f>
        <v>0</v>
      </c>
      <c r="AW451">
        <f>AS451*AT451*AU451</f>
        <v>0</v>
      </c>
      <c r="AX451">
        <f>BC451/AR451</f>
        <v>0</v>
      </c>
      <c r="AY451">
        <f>(AV451-AN451)/AU451</f>
        <v>0</v>
      </c>
      <c r="AZ451">
        <f>(AK451-AR451)/AR451</f>
        <v>0</v>
      </c>
      <c r="BA451" t="s">
        <v>271</v>
      </c>
      <c r="BB451">
        <v>0</v>
      </c>
      <c r="BC451">
        <f>AR451-BB451</f>
        <v>0</v>
      </c>
      <c r="BD451">
        <f>(AR451-AQ451)/(AR451-BB451)</f>
        <v>0</v>
      </c>
      <c r="BE451">
        <f>(AK451-AR451)/(AK451-BB451)</f>
        <v>0</v>
      </c>
      <c r="BF451">
        <f>(AR451-AQ451)/(AR451-AJ451)</f>
        <v>0</v>
      </c>
      <c r="BG451">
        <f>(AK451-AR451)/(AK451-AJ451)</f>
        <v>0</v>
      </c>
      <c r="BH451">
        <f>(BD451*BB451/AQ451)</f>
        <v>0</v>
      </c>
      <c r="BI451">
        <f>(1-BH451)</f>
        <v>0</v>
      </c>
      <c r="BJ451">
        <f>$B$11*CH451+$C$11*CI451+$F$11*CJ451*(1-CM451)</f>
        <v>0</v>
      </c>
      <c r="BK451">
        <f>BJ451*BL451</f>
        <v>0</v>
      </c>
      <c r="BL451">
        <f>($B$11*$D$9+$C$11*$D$9+$F$11*((CW451+CO451)/MAX(CW451+CO451+CX451, 0.1)*$I$9+CX451/MAX(CW451+CO451+CX451, 0.1)*$J$9))/($B$11+$C$11+$F$11)</f>
        <v>0</v>
      </c>
      <c r="BM451">
        <f>($B$11*$K$9+$C$11*$K$9+$F$11*((CW451+CO451)/MAX(CW451+CO451+CX451, 0.1)*$P$9+CX451/MAX(CW451+CO451+CX451, 0.1)*$Q$9))/($B$11+$C$11+$F$11)</f>
        <v>0</v>
      </c>
      <c r="BN451">
        <v>6</v>
      </c>
      <c r="BO451">
        <v>0.5</v>
      </c>
      <c r="BP451" t="s">
        <v>272</v>
      </c>
      <c r="BQ451">
        <v>2</v>
      </c>
      <c r="BR451">
        <v>1604419096.1</v>
      </c>
      <c r="BS451">
        <v>1391.66</v>
      </c>
      <c r="BT451">
        <v>1452.66</v>
      </c>
      <c r="BU451">
        <v>21.5514</v>
      </c>
      <c r="BV451">
        <v>19.9526</v>
      </c>
      <c r="BW451">
        <v>1391.53</v>
      </c>
      <c r="BX451">
        <v>21.2256</v>
      </c>
      <c r="BY451">
        <v>500.048</v>
      </c>
      <c r="BZ451">
        <v>100.521</v>
      </c>
      <c r="CA451">
        <v>0.0999154</v>
      </c>
      <c r="CB451">
        <v>25.154</v>
      </c>
      <c r="CC451">
        <v>24.9945</v>
      </c>
      <c r="CD451">
        <v>999.9</v>
      </c>
      <c r="CE451">
        <v>0</v>
      </c>
      <c r="CF451">
        <v>0</v>
      </c>
      <c r="CG451">
        <v>10052.5</v>
      </c>
      <c r="CH451">
        <v>0</v>
      </c>
      <c r="CI451">
        <v>1.06395</v>
      </c>
      <c r="CJ451">
        <v>1200.06</v>
      </c>
      <c r="CK451">
        <v>0.967003</v>
      </c>
      <c r="CL451">
        <v>0.0329973</v>
      </c>
      <c r="CM451">
        <v>0</v>
      </c>
      <c r="CN451">
        <v>3.0279</v>
      </c>
      <c r="CO451">
        <v>0</v>
      </c>
      <c r="CP451">
        <v>10867.6</v>
      </c>
      <c r="CQ451">
        <v>11402</v>
      </c>
      <c r="CR451">
        <v>38.062</v>
      </c>
      <c r="CS451">
        <v>41.187</v>
      </c>
      <c r="CT451">
        <v>39.562</v>
      </c>
      <c r="CU451">
        <v>39.937</v>
      </c>
      <c r="CV451">
        <v>38.375</v>
      </c>
      <c r="CW451">
        <v>1160.46</v>
      </c>
      <c r="CX451">
        <v>39.6</v>
      </c>
      <c r="CY451">
        <v>0</v>
      </c>
      <c r="CZ451">
        <v>1604419096.1</v>
      </c>
      <c r="DA451">
        <v>0</v>
      </c>
      <c r="DB451">
        <v>2.59813846153846</v>
      </c>
      <c r="DC451">
        <v>0.584054693132793</v>
      </c>
      <c r="DD451">
        <v>9.85982899721765</v>
      </c>
      <c r="DE451">
        <v>10866.0923076923</v>
      </c>
      <c r="DF451">
        <v>15</v>
      </c>
      <c r="DG451">
        <v>1604417947.1</v>
      </c>
      <c r="DH451" t="s">
        <v>273</v>
      </c>
      <c r="DI451">
        <v>1604417940.1</v>
      </c>
      <c r="DJ451">
        <v>1604417947.1</v>
      </c>
      <c r="DK451">
        <v>1</v>
      </c>
      <c r="DL451">
        <v>-0.134</v>
      </c>
      <c r="DM451">
        <v>0.013</v>
      </c>
      <c r="DN451">
        <v>0.037</v>
      </c>
      <c r="DO451">
        <v>0.31</v>
      </c>
      <c r="DP451">
        <v>420</v>
      </c>
      <c r="DQ451">
        <v>20</v>
      </c>
      <c r="DR451">
        <v>0.08</v>
      </c>
      <c r="DS451">
        <v>0.06</v>
      </c>
      <c r="DT451">
        <v>0</v>
      </c>
      <c r="DU451">
        <v>0</v>
      </c>
      <c r="DV451" t="s">
        <v>274</v>
      </c>
      <c r="DW451">
        <v>100</v>
      </c>
      <c r="DX451">
        <v>100</v>
      </c>
      <c r="DY451">
        <v>0.13</v>
      </c>
      <c r="DZ451">
        <v>0.3258</v>
      </c>
      <c r="EA451">
        <v>-0.278027610152098</v>
      </c>
      <c r="EB451">
        <v>0.00106189765250334</v>
      </c>
      <c r="EC451">
        <v>-8.23004791133579e-07</v>
      </c>
      <c r="ED451">
        <v>1.95222372915411e-10</v>
      </c>
      <c r="EE451">
        <v>0.0605696754882689</v>
      </c>
      <c r="EF451">
        <v>0.0242991256848972</v>
      </c>
      <c r="EG451">
        <v>-0.00102667963148939</v>
      </c>
      <c r="EH451">
        <v>2.21636158600722e-05</v>
      </c>
      <c r="EI451">
        <v>2</v>
      </c>
      <c r="EJ451">
        <v>2037</v>
      </c>
      <c r="EK451">
        <v>1</v>
      </c>
      <c r="EL451">
        <v>24</v>
      </c>
      <c r="EM451">
        <v>19.3</v>
      </c>
      <c r="EN451">
        <v>19.1</v>
      </c>
      <c r="EO451">
        <v>2</v>
      </c>
      <c r="EP451">
        <v>511.27</v>
      </c>
      <c r="EQ451">
        <v>528.862</v>
      </c>
      <c r="ER451">
        <v>22.6904</v>
      </c>
      <c r="ES451">
        <v>25.441</v>
      </c>
      <c r="ET451">
        <v>30.0001</v>
      </c>
      <c r="EU451">
        <v>25.3023</v>
      </c>
      <c r="EV451">
        <v>25.2673</v>
      </c>
      <c r="EW451">
        <v>57.5929</v>
      </c>
      <c r="EX451">
        <v>26.2972</v>
      </c>
      <c r="EY451">
        <v>100</v>
      </c>
      <c r="EZ451">
        <v>22.6872</v>
      </c>
      <c r="FA451">
        <v>1461.6</v>
      </c>
      <c r="FB451">
        <v>20</v>
      </c>
      <c r="FC451">
        <v>102.314</v>
      </c>
      <c r="FD451">
        <v>102.085</v>
      </c>
    </row>
    <row r="452" spans="1:160">
      <c r="A452">
        <v>436</v>
      </c>
      <c r="B452">
        <v>1604419098.1</v>
      </c>
      <c r="C452">
        <v>869</v>
      </c>
      <c r="D452" t="s">
        <v>1143</v>
      </c>
      <c r="E452" t="s">
        <v>1144</v>
      </c>
      <c r="F452">
        <v>1604419098.1</v>
      </c>
      <c r="G452">
        <f>BY452*AE452*(BU452-BV452)/(100*BN452*(1000-AE452*BU452))</f>
        <v>0</v>
      </c>
      <c r="H452">
        <f>BY452*AE452*(BT452-BS452*(1000-AE452*BV452)/(1000-AE452*BU452))/(100*BN452)</f>
        <v>0</v>
      </c>
      <c r="I452">
        <f>BS452 - IF(AE452&gt;1, H452*BN452*100.0/(AG452*CG452), 0)</f>
        <v>0</v>
      </c>
      <c r="J452">
        <f>((P452-G452/2)*I452-H452)/(P452+G452/2)</f>
        <v>0</v>
      </c>
      <c r="K452">
        <f>J452*(BZ452+CA452)/1000.0</f>
        <v>0</v>
      </c>
      <c r="L452">
        <f>(BS452 - IF(AE452&gt;1, H452*BN452*100.0/(AG452*CG452), 0))*(BZ452+CA452)/1000.0</f>
        <v>0</v>
      </c>
      <c r="M452">
        <f>2.0/((1/O452-1/N452)+SIGN(O452)*SQRT((1/O452-1/N452)*(1/O452-1/N452) + 4*BO452/((BO452+1)*(BO452+1))*(2*1/O452*1/N452-1/N452*1/N452)))</f>
        <v>0</v>
      </c>
      <c r="N452">
        <f>IF(LEFT(BP452,1)&lt;&gt;"0",IF(LEFT(BP452,1)="1",3.0,BQ452),$D$5+$E$5*(CG452*BZ452/($K$5*1000))+$F$5*(CG452*BZ452/($K$5*1000))*MAX(MIN(BN452,$J$5),$I$5)*MAX(MIN(BN452,$J$5),$I$5)+$G$5*MAX(MIN(BN452,$J$5),$I$5)*(CG452*BZ452/($K$5*1000))+$H$5*(CG452*BZ452/($K$5*1000))*(CG452*BZ452/($K$5*1000)))</f>
        <v>0</v>
      </c>
      <c r="O452">
        <f>G452*(1000-(1000*0.61365*exp(17.502*S452/(240.97+S452))/(BZ452+CA452)+BU452)/2)/(1000*0.61365*exp(17.502*S452/(240.97+S452))/(BZ452+CA452)-BU452)</f>
        <v>0</v>
      </c>
      <c r="P452">
        <f>1/((BO452+1)/(M452/1.6)+1/(N452/1.37)) + BO452/((BO452+1)/(M452/1.6) + BO452/(N452/1.37))</f>
        <v>0</v>
      </c>
      <c r="Q452">
        <f>(BK452*BM452)</f>
        <v>0</v>
      </c>
      <c r="R452">
        <f>(CB452+(Q452+2*0.95*5.67E-8*(((CB452+$B$7)+273)^4-(CB452+273)^4)-44100*G452)/(1.84*29.3*N452+8*0.95*5.67E-8*(CB452+273)^3))</f>
        <v>0</v>
      </c>
      <c r="S452">
        <f>($C$7*CC452+$D$7*CD452+$E$7*R452)</f>
        <v>0</v>
      </c>
      <c r="T452">
        <f>0.61365*exp(17.502*S452/(240.97+S452))</f>
        <v>0</v>
      </c>
      <c r="U452">
        <f>(V452/W452*100)</f>
        <v>0</v>
      </c>
      <c r="V452">
        <f>BU452*(BZ452+CA452)/1000</f>
        <v>0</v>
      </c>
      <c r="W452">
        <f>0.61365*exp(17.502*CB452/(240.97+CB452))</f>
        <v>0</v>
      </c>
      <c r="X452">
        <f>(T452-BU452*(BZ452+CA452)/1000)</f>
        <v>0</v>
      </c>
      <c r="Y452">
        <f>(-G452*44100)</f>
        <v>0</v>
      </c>
      <c r="Z452">
        <f>2*29.3*N452*0.92*(CB452-S452)</f>
        <v>0</v>
      </c>
      <c r="AA452">
        <f>2*0.95*5.67E-8*(((CB452+$B$7)+273)^4-(S452+273)^4)</f>
        <v>0</v>
      </c>
      <c r="AB452">
        <f>Q452+AA452+Y452+Z452</f>
        <v>0</v>
      </c>
      <c r="AC452">
        <v>0</v>
      </c>
      <c r="AD452">
        <v>0</v>
      </c>
      <c r="AE452">
        <f>IF(AC452*$H$13&gt;=AG452,1.0,(AG452/(AG452-AC452*$H$13)))</f>
        <v>0</v>
      </c>
      <c r="AF452">
        <f>(AE452-1)*100</f>
        <v>0</v>
      </c>
      <c r="AG452">
        <f>MAX(0,($B$13+$C$13*CG452)/(1+$D$13*CG452)*BZ452/(CB452+273)*$E$13)</f>
        <v>0</v>
      </c>
      <c r="AH452" t="s">
        <v>271</v>
      </c>
      <c r="AI452" t="s">
        <v>271</v>
      </c>
      <c r="AJ452">
        <v>0</v>
      </c>
      <c r="AK452">
        <v>0</v>
      </c>
      <c r="AL452">
        <f>AK452-AJ452</f>
        <v>0</v>
      </c>
      <c r="AM452">
        <f>AL452/AK452</f>
        <v>0</v>
      </c>
      <c r="AN452">
        <v>0</v>
      </c>
      <c r="AO452" t="s">
        <v>271</v>
      </c>
      <c r="AP452" t="s">
        <v>271</v>
      </c>
      <c r="AQ452">
        <v>0</v>
      </c>
      <c r="AR452">
        <v>0</v>
      </c>
      <c r="AS452">
        <f>1-AQ452/AR452</f>
        <v>0</v>
      </c>
      <c r="AT452">
        <v>0.5</v>
      </c>
      <c r="AU452">
        <f>BK452</f>
        <v>0</v>
      </c>
      <c r="AV452">
        <f>H452</f>
        <v>0</v>
      </c>
      <c r="AW452">
        <f>AS452*AT452*AU452</f>
        <v>0</v>
      </c>
      <c r="AX452">
        <f>BC452/AR452</f>
        <v>0</v>
      </c>
      <c r="AY452">
        <f>(AV452-AN452)/AU452</f>
        <v>0</v>
      </c>
      <c r="AZ452">
        <f>(AK452-AR452)/AR452</f>
        <v>0</v>
      </c>
      <c r="BA452" t="s">
        <v>271</v>
      </c>
      <c r="BB452">
        <v>0</v>
      </c>
      <c r="BC452">
        <f>AR452-BB452</f>
        <v>0</v>
      </c>
      <c r="BD452">
        <f>(AR452-AQ452)/(AR452-BB452)</f>
        <v>0</v>
      </c>
      <c r="BE452">
        <f>(AK452-AR452)/(AK452-BB452)</f>
        <v>0</v>
      </c>
      <c r="BF452">
        <f>(AR452-AQ452)/(AR452-AJ452)</f>
        <v>0</v>
      </c>
      <c r="BG452">
        <f>(AK452-AR452)/(AK452-AJ452)</f>
        <v>0</v>
      </c>
      <c r="BH452">
        <f>(BD452*BB452/AQ452)</f>
        <v>0</v>
      </c>
      <c r="BI452">
        <f>(1-BH452)</f>
        <v>0</v>
      </c>
      <c r="BJ452">
        <f>$B$11*CH452+$C$11*CI452+$F$11*CJ452*(1-CM452)</f>
        <v>0</v>
      </c>
      <c r="BK452">
        <f>BJ452*BL452</f>
        <v>0</v>
      </c>
      <c r="BL452">
        <f>($B$11*$D$9+$C$11*$D$9+$F$11*((CW452+CO452)/MAX(CW452+CO452+CX452, 0.1)*$I$9+CX452/MAX(CW452+CO452+CX452, 0.1)*$J$9))/($B$11+$C$11+$F$11)</f>
        <v>0</v>
      </c>
      <c r="BM452">
        <f>($B$11*$K$9+$C$11*$K$9+$F$11*((CW452+CO452)/MAX(CW452+CO452+CX452, 0.1)*$P$9+CX452/MAX(CW452+CO452+CX452, 0.1)*$Q$9))/($B$11+$C$11+$F$11)</f>
        <v>0</v>
      </c>
      <c r="BN452">
        <v>6</v>
      </c>
      <c r="BO452">
        <v>0.5</v>
      </c>
      <c r="BP452" t="s">
        <v>272</v>
      </c>
      <c r="BQ452">
        <v>2</v>
      </c>
      <c r="BR452">
        <v>1604419098.1</v>
      </c>
      <c r="BS452">
        <v>1394.96</v>
      </c>
      <c r="BT452">
        <v>1456.07</v>
      </c>
      <c r="BU452">
        <v>21.5497</v>
      </c>
      <c r="BV452">
        <v>19.952</v>
      </c>
      <c r="BW452">
        <v>1394.83</v>
      </c>
      <c r="BX452">
        <v>21.224</v>
      </c>
      <c r="BY452">
        <v>499.955</v>
      </c>
      <c r="BZ452">
        <v>100.519</v>
      </c>
      <c r="CA452">
        <v>0.0998869</v>
      </c>
      <c r="CB452">
        <v>25.1524</v>
      </c>
      <c r="CC452">
        <v>24.9946</v>
      </c>
      <c r="CD452">
        <v>999.9</v>
      </c>
      <c r="CE452">
        <v>0</v>
      </c>
      <c r="CF452">
        <v>0</v>
      </c>
      <c r="CG452">
        <v>10027.5</v>
      </c>
      <c r="CH452">
        <v>0</v>
      </c>
      <c r="CI452">
        <v>1.06395</v>
      </c>
      <c r="CJ452">
        <v>1200.06</v>
      </c>
      <c r="CK452">
        <v>0.967003</v>
      </c>
      <c r="CL452">
        <v>0.0329973</v>
      </c>
      <c r="CM452">
        <v>0</v>
      </c>
      <c r="CN452">
        <v>2.6531</v>
      </c>
      <c r="CO452">
        <v>0</v>
      </c>
      <c r="CP452">
        <v>10868.3</v>
      </c>
      <c r="CQ452">
        <v>11402</v>
      </c>
      <c r="CR452">
        <v>38.062</v>
      </c>
      <c r="CS452">
        <v>41.187</v>
      </c>
      <c r="CT452">
        <v>39.562</v>
      </c>
      <c r="CU452">
        <v>39.875</v>
      </c>
      <c r="CV452">
        <v>38.375</v>
      </c>
      <c r="CW452">
        <v>1160.46</v>
      </c>
      <c r="CX452">
        <v>39.6</v>
      </c>
      <c r="CY452">
        <v>0</v>
      </c>
      <c r="CZ452">
        <v>1604419097.9</v>
      </c>
      <c r="DA452">
        <v>0</v>
      </c>
      <c r="DB452">
        <v>2.611088</v>
      </c>
      <c r="DC452">
        <v>0.991830753205901</v>
      </c>
      <c r="DD452">
        <v>7.6230768606768</v>
      </c>
      <c r="DE452">
        <v>10866.352</v>
      </c>
      <c r="DF452">
        <v>15</v>
      </c>
      <c r="DG452">
        <v>1604417947.1</v>
      </c>
      <c r="DH452" t="s">
        <v>273</v>
      </c>
      <c r="DI452">
        <v>1604417940.1</v>
      </c>
      <c r="DJ452">
        <v>1604417947.1</v>
      </c>
      <c r="DK452">
        <v>1</v>
      </c>
      <c r="DL452">
        <v>-0.134</v>
      </c>
      <c r="DM452">
        <v>0.013</v>
      </c>
      <c r="DN452">
        <v>0.037</v>
      </c>
      <c r="DO452">
        <v>0.31</v>
      </c>
      <c r="DP452">
        <v>420</v>
      </c>
      <c r="DQ452">
        <v>20</v>
      </c>
      <c r="DR452">
        <v>0.08</v>
      </c>
      <c r="DS452">
        <v>0.06</v>
      </c>
      <c r="DT452">
        <v>0</v>
      </c>
      <c r="DU452">
        <v>0</v>
      </c>
      <c r="DV452" t="s">
        <v>274</v>
      </c>
      <c r="DW452">
        <v>100</v>
      </c>
      <c r="DX452">
        <v>100</v>
      </c>
      <c r="DY452">
        <v>0.13</v>
      </c>
      <c r="DZ452">
        <v>0.3257</v>
      </c>
      <c r="EA452">
        <v>-0.278027610152098</v>
      </c>
      <c r="EB452">
        <v>0.00106189765250334</v>
      </c>
      <c r="EC452">
        <v>-8.23004791133579e-07</v>
      </c>
      <c r="ED452">
        <v>1.95222372915411e-10</v>
      </c>
      <c r="EE452">
        <v>0.0605696754882689</v>
      </c>
      <c r="EF452">
        <v>0.0242991256848972</v>
      </c>
      <c r="EG452">
        <v>-0.00102667963148939</v>
      </c>
      <c r="EH452">
        <v>2.21636158600722e-05</v>
      </c>
      <c r="EI452">
        <v>2</v>
      </c>
      <c r="EJ452">
        <v>2037</v>
      </c>
      <c r="EK452">
        <v>1</v>
      </c>
      <c r="EL452">
        <v>24</v>
      </c>
      <c r="EM452">
        <v>19.3</v>
      </c>
      <c r="EN452">
        <v>19.2</v>
      </c>
      <c r="EO452">
        <v>2</v>
      </c>
      <c r="EP452">
        <v>511.25</v>
      </c>
      <c r="EQ452">
        <v>529.015</v>
      </c>
      <c r="ER452">
        <v>22.6909</v>
      </c>
      <c r="ES452">
        <v>25.4417</v>
      </c>
      <c r="ET452">
        <v>30.0001</v>
      </c>
      <c r="EU452">
        <v>25.3033</v>
      </c>
      <c r="EV452">
        <v>25.2673</v>
      </c>
      <c r="EW452">
        <v>57.7125</v>
      </c>
      <c r="EX452">
        <v>26.2972</v>
      </c>
      <c r="EY452">
        <v>100</v>
      </c>
      <c r="EZ452">
        <v>22.69</v>
      </c>
      <c r="FA452">
        <v>1466.65</v>
      </c>
      <c r="FB452">
        <v>20</v>
      </c>
      <c r="FC452">
        <v>102.315</v>
      </c>
      <c r="FD452">
        <v>102.083</v>
      </c>
    </row>
    <row r="453" spans="1:160">
      <c r="A453">
        <v>437</v>
      </c>
      <c r="B453">
        <v>1604419100.1</v>
      </c>
      <c r="C453">
        <v>871</v>
      </c>
      <c r="D453" t="s">
        <v>1145</v>
      </c>
      <c r="E453" t="s">
        <v>1146</v>
      </c>
      <c r="F453">
        <v>1604419100.1</v>
      </c>
      <c r="G453">
        <f>BY453*AE453*(BU453-BV453)/(100*BN453*(1000-AE453*BU453))</f>
        <v>0</v>
      </c>
      <c r="H453">
        <f>BY453*AE453*(BT453-BS453*(1000-AE453*BV453)/(1000-AE453*BU453))/(100*BN453)</f>
        <v>0</v>
      </c>
      <c r="I453">
        <f>BS453 - IF(AE453&gt;1, H453*BN453*100.0/(AG453*CG453), 0)</f>
        <v>0</v>
      </c>
      <c r="J453">
        <f>((P453-G453/2)*I453-H453)/(P453+G453/2)</f>
        <v>0</v>
      </c>
      <c r="K453">
        <f>J453*(BZ453+CA453)/1000.0</f>
        <v>0</v>
      </c>
      <c r="L453">
        <f>(BS453 - IF(AE453&gt;1, H453*BN453*100.0/(AG453*CG453), 0))*(BZ453+CA453)/1000.0</f>
        <v>0</v>
      </c>
      <c r="M453">
        <f>2.0/((1/O453-1/N453)+SIGN(O453)*SQRT((1/O453-1/N453)*(1/O453-1/N453) + 4*BO453/((BO453+1)*(BO453+1))*(2*1/O453*1/N453-1/N453*1/N453)))</f>
        <v>0</v>
      </c>
      <c r="N453">
        <f>IF(LEFT(BP453,1)&lt;&gt;"0",IF(LEFT(BP453,1)="1",3.0,BQ453),$D$5+$E$5*(CG453*BZ453/($K$5*1000))+$F$5*(CG453*BZ453/($K$5*1000))*MAX(MIN(BN453,$J$5),$I$5)*MAX(MIN(BN453,$J$5),$I$5)+$G$5*MAX(MIN(BN453,$J$5),$I$5)*(CG453*BZ453/($K$5*1000))+$H$5*(CG453*BZ453/($K$5*1000))*(CG453*BZ453/($K$5*1000)))</f>
        <v>0</v>
      </c>
      <c r="O453">
        <f>G453*(1000-(1000*0.61365*exp(17.502*S453/(240.97+S453))/(BZ453+CA453)+BU453)/2)/(1000*0.61365*exp(17.502*S453/(240.97+S453))/(BZ453+CA453)-BU453)</f>
        <v>0</v>
      </c>
      <c r="P453">
        <f>1/((BO453+1)/(M453/1.6)+1/(N453/1.37)) + BO453/((BO453+1)/(M453/1.6) + BO453/(N453/1.37))</f>
        <v>0</v>
      </c>
      <c r="Q453">
        <f>(BK453*BM453)</f>
        <v>0</v>
      </c>
      <c r="R453">
        <f>(CB453+(Q453+2*0.95*5.67E-8*(((CB453+$B$7)+273)^4-(CB453+273)^4)-44100*G453)/(1.84*29.3*N453+8*0.95*5.67E-8*(CB453+273)^3))</f>
        <v>0</v>
      </c>
      <c r="S453">
        <f>($C$7*CC453+$D$7*CD453+$E$7*R453)</f>
        <v>0</v>
      </c>
      <c r="T453">
        <f>0.61365*exp(17.502*S453/(240.97+S453))</f>
        <v>0</v>
      </c>
      <c r="U453">
        <f>(V453/W453*100)</f>
        <v>0</v>
      </c>
      <c r="V453">
        <f>BU453*(BZ453+CA453)/1000</f>
        <v>0</v>
      </c>
      <c r="W453">
        <f>0.61365*exp(17.502*CB453/(240.97+CB453))</f>
        <v>0</v>
      </c>
      <c r="X453">
        <f>(T453-BU453*(BZ453+CA453)/1000)</f>
        <v>0</v>
      </c>
      <c r="Y453">
        <f>(-G453*44100)</f>
        <v>0</v>
      </c>
      <c r="Z453">
        <f>2*29.3*N453*0.92*(CB453-S453)</f>
        <v>0</v>
      </c>
      <c r="AA453">
        <f>2*0.95*5.67E-8*(((CB453+$B$7)+273)^4-(S453+273)^4)</f>
        <v>0</v>
      </c>
      <c r="AB453">
        <f>Q453+AA453+Y453+Z453</f>
        <v>0</v>
      </c>
      <c r="AC453">
        <v>0</v>
      </c>
      <c r="AD453">
        <v>0</v>
      </c>
      <c r="AE453">
        <f>IF(AC453*$H$13&gt;=AG453,1.0,(AG453/(AG453-AC453*$H$13)))</f>
        <v>0</v>
      </c>
      <c r="AF453">
        <f>(AE453-1)*100</f>
        <v>0</v>
      </c>
      <c r="AG453">
        <f>MAX(0,($B$13+$C$13*CG453)/(1+$D$13*CG453)*BZ453/(CB453+273)*$E$13)</f>
        <v>0</v>
      </c>
      <c r="AH453" t="s">
        <v>271</v>
      </c>
      <c r="AI453" t="s">
        <v>271</v>
      </c>
      <c r="AJ453">
        <v>0</v>
      </c>
      <c r="AK453">
        <v>0</v>
      </c>
      <c r="AL453">
        <f>AK453-AJ453</f>
        <v>0</v>
      </c>
      <c r="AM453">
        <f>AL453/AK453</f>
        <v>0</v>
      </c>
      <c r="AN453">
        <v>0</v>
      </c>
      <c r="AO453" t="s">
        <v>271</v>
      </c>
      <c r="AP453" t="s">
        <v>271</v>
      </c>
      <c r="AQ453">
        <v>0</v>
      </c>
      <c r="AR453">
        <v>0</v>
      </c>
      <c r="AS453">
        <f>1-AQ453/AR453</f>
        <v>0</v>
      </c>
      <c r="AT453">
        <v>0.5</v>
      </c>
      <c r="AU453">
        <f>BK453</f>
        <v>0</v>
      </c>
      <c r="AV453">
        <f>H453</f>
        <v>0</v>
      </c>
      <c r="AW453">
        <f>AS453*AT453*AU453</f>
        <v>0</v>
      </c>
      <c r="AX453">
        <f>BC453/AR453</f>
        <v>0</v>
      </c>
      <c r="AY453">
        <f>(AV453-AN453)/AU453</f>
        <v>0</v>
      </c>
      <c r="AZ453">
        <f>(AK453-AR453)/AR453</f>
        <v>0</v>
      </c>
      <c r="BA453" t="s">
        <v>271</v>
      </c>
      <c r="BB453">
        <v>0</v>
      </c>
      <c r="BC453">
        <f>AR453-BB453</f>
        <v>0</v>
      </c>
      <c r="BD453">
        <f>(AR453-AQ453)/(AR453-BB453)</f>
        <v>0</v>
      </c>
      <c r="BE453">
        <f>(AK453-AR453)/(AK453-BB453)</f>
        <v>0</v>
      </c>
      <c r="BF453">
        <f>(AR453-AQ453)/(AR453-AJ453)</f>
        <v>0</v>
      </c>
      <c r="BG453">
        <f>(AK453-AR453)/(AK453-AJ453)</f>
        <v>0</v>
      </c>
      <c r="BH453">
        <f>(BD453*BB453/AQ453)</f>
        <v>0</v>
      </c>
      <c r="BI453">
        <f>(1-BH453)</f>
        <v>0</v>
      </c>
      <c r="BJ453">
        <f>$B$11*CH453+$C$11*CI453+$F$11*CJ453*(1-CM453)</f>
        <v>0</v>
      </c>
      <c r="BK453">
        <f>BJ453*BL453</f>
        <v>0</v>
      </c>
      <c r="BL453">
        <f>($B$11*$D$9+$C$11*$D$9+$F$11*((CW453+CO453)/MAX(CW453+CO453+CX453, 0.1)*$I$9+CX453/MAX(CW453+CO453+CX453, 0.1)*$J$9))/($B$11+$C$11+$F$11)</f>
        <v>0</v>
      </c>
      <c r="BM453">
        <f>($B$11*$K$9+$C$11*$K$9+$F$11*((CW453+CO453)/MAX(CW453+CO453+CX453, 0.1)*$P$9+CX453/MAX(CW453+CO453+CX453, 0.1)*$Q$9))/($B$11+$C$11+$F$11)</f>
        <v>0</v>
      </c>
      <c r="BN453">
        <v>6</v>
      </c>
      <c r="BO453">
        <v>0.5</v>
      </c>
      <c r="BP453" t="s">
        <v>272</v>
      </c>
      <c r="BQ453">
        <v>2</v>
      </c>
      <c r="BR453">
        <v>1604419100.1</v>
      </c>
      <c r="BS453">
        <v>1398.18</v>
      </c>
      <c r="BT453">
        <v>1459.29</v>
      </c>
      <c r="BU453">
        <v>21.5472</v>
      </c>
      <c r="BV453">
        <v>19.9498</v>
      </c>
      <c r="BW453">
        <v>1398.05</v>
      </c>
      <c r="BX453">
        <v>21.2215</v>
      </c>
      <c r="BY453">
        <v>499.987</v>
      </c>
      <c r="BZ453">
        <v>100.519</v>
      </c>
      <c r="CA453">
        <v>0.100291</v>
      </c>
      <c r="CB453">
        <v>25.151</v>
      </c>
      <c r="CC453">
        <v>24.9991</v>
      </c>
      <c r="CD453">
        <v>999.9</v>
      </c>
      <c r="CE453">
        <v>0</v>
      </c>
      <c r="CF453">
        <v>0</v>
      </c>
      <c r="CG453">
        <v>9978.12</v>
      </c>
      <c r="CH453">
        <v>0</v>
      </c>
      <c r="CI453">
        <v>1.06395</v>
      </c>
      <c r="CJ453">
        <v>1200.06</v>
      </c>
      <c r="CK453">
        <v>0.967003</v>
      </c>
      <c r="CL453">
        <v>0.0329973</v>
      </c>
      <c r="CM453">
        <v>0</v>
      </c>
      <c r="CN453">
        <v>2.8782</v>
      </c>
      <c r="CO453">
        <v>0</v>
      </c>
      <c r="CP453">
        <v>10868</v>
      </c>
      <c r="CQ453">
        <v>11402</v>
      </c>
      <c r="CR453">
        <v>38.062</v>
      </c>
      <c r="CS453">
        <v>41.187</v>
      </c>
      <c r="CT453">
        <v>39.562</v>
      </c>
      <c r="CU453">
        <v>39.937</v>
      </c>
      <c r="CV453">
        <v>38.375</v>
      </c>
      <c r="CW453">
        <v>1160.46</v>
      </c>
      <c r="CX453">
        <v>39.6</v>
      </c>
      <c r="CY453">
        <v>0</v>
      </c>
      <c r="CZ453">
        <v>1604419100.3</v>
      </c>
      <c r="DA453">
        <v>0</v>
      </c>
      <c r="DB453">
        <v>2.63154</v>
      </c>
      <c r="DC453">
        <v>0.886215376133226</v>
      </c>
      <c r="DD453">
        <v>11.8923076601727</v>
      </c>
      <c r="DE453">
        <v>10866.7</v>
      </c>
      <c r="DF453">
        <v>15</v>
      </c>
      <c r="DG453">
        <v>1604417947.1</v>
      </c>
      <c r="DH453" t="s">
        <v>273</v>
      </c>
      <c r="DI453">
        <v>1604417940.1</v>
      </c>
      <c r="DJ453">
        <v>1604417947.1</v>
      </c>
      <c r="DK453">
        <v>1</v>
      </c>
      <c r="DL453">
        <v>-0.134</v>
      </c>
      <c r="DM453">
        <v>0.013</v>
      </c>
      <c r="DN453">
        <v>0.037</v>
      </c>
      <c r="DO453">
        <v>0.31</v>
      </c>
      <c r="DP453">
        <v>420</v>
      </c>
      <c r="DQ453">
        <v>20</v>
      </c>
      <c r="DR453">
        <v>0.08</v>
      </c>
      <c r="DS453">
        <v>0.06</v>
      </c>
      <c r="DT453">
        <v>0</v>
      </c>
      <c r="DU453">
        <v>0</v>
      </c>
      <c r="DV453" t="s">
        <v>274</v>
      </c>
      <c r="DW453">
        <v>100</v>
      </c>
      <c r="DX453">
        <v>100</v>
      </c>
      <c r="DY453">
        <v>0.13</v>
      </c>
      <c r="DZ453">
        <v>0.3257</v>
      </c>
      <c r="EA453">
        <v>-0.278027610152098</v>
      </c>
      <c r="EB453">
        <v>0.00106189765250334</v>
      </c>
      <c r="EC453">
        <v>-8.23004791133579e-07</v>
      </c>
      <c r="ED453">
        <v>1.95222372915411e-10</v>
      </c>
      <c r="EE453">
        <v>0.0605696754882689</v>
      </c>
      <c r="EF453">
        <v>0.0242991256848972</v>
      </c>
      <c r="EG453">
        <v>-0.00102667963148939</v>
      </c>
      <c r="EH453">
        <v>2.21636158600722e-05</v>
      </c>
      <c r="EI453">
        <v>2</v>
      </c>
      <c r="EJ453">
        <v>2037</v>
      </c>
      <c r="EK453">
        <v>1</v>
      </c>
      <c r="EL453">
        <v>24</v>
      </c>
      <c r="EM453">
        <v>19.3</v>
      </c>
      <c r="EN453">
        <v>19.2</v>
      </c>
      <c r="EO453">
        <v>2</v>
      </c>
      <c r="EP453">
        <v>511.459</v>
      </c>
      <c r="EQ453">
        <v>528.886</v>
      </c>
      <c r="ER453">
        <v>22.6908</v>
      </c>
      <c r="ES453">
        <v>25.4428</v>
      </c>
      <c r="ET453">
        <v>30.0001</v>
      </c>
      <c r="EU453">
        <v>25.3042</v>
      </c>
      <c r="EV453">
        <v>25.2679</v>
      </c>
      <c r="EW453">
        <v>57.7838</v>
      </c>
      <c r="EX453">
        <v>26.2972</v>
      </c>
      <c r="EY453">
        <v>100</v>
      </c>
      <c r="EZ453">
        <v>22.69</v>
      </c>
      <c r="FA453">
        <v>1471.68</v>
      </c>
      <c r="FB453">
        <v>20</v>
      </c>
      <c r="FC453">
        <v>102.316</v>
      </c>
      <c r="FD453">
        <v>102.083</v>
      </c>
    </row>
    <row r="454" spans="1:160">
      <c r="A454">
        <v>438</v>
      </c>
      <c r="B454">
        <v>1604419102.1</v>
      </c>
      <c r="C454">
        <v>873</v>
      </c>
      <c r="D454" t="s">
        <v>1147</v>
      </c>
      <c r="E454" t="s">
        <v>1148</v>
      </c>
      <c r="F454">
        <v>1604419102.1</v>
      </c>
      <c r="G454">
        <f>BY454*AE454*(BU454-BV454)/(100*BN454*(1000-AE454*BU454))</f>
        <v>0</v>
      </c>
      <c r="H454">
        <f>BY454*AE454*(BT454-BS454*(1000-AE454*BV454)/(1000-AE454*BU454))/(100*BN454)</f>
        <v>0</v>
      </c>
      <c r="I454">
        <f>BS454 - IF(AE454&gt;1, H454*BN454*100.0/(AG454*CG454), 0)</f>
        <v>0</v>
      </c>
      <c r="J454">
        <f>((P454-G454/2)*I454-H454)/(P454+G454/2)</f>
        <v>0</v>
      </c>
      <c r="K454">
        <f>J454*(BZ454+CA454)/1000.0</f>
        <v>0</v>
      </c>
      <c r="L454">
        <f>(BS454 - IF(AE454&gt;1, H454*BN454*100.0/(AG454*CG454), 0))*(BZ454+CA454)/1000.0</f>
        <v>0</v>
      </c>
      <c r="M454">
        <f>2.0/((1/O454-1/N454)+SIGN(O454)*SQRT((1/O454-1/N454)*(1/O454-1/N454) + 4*BO454/((BO454+1)*(BO454+1))*(2*1/O454*1/N454-1/N454*1/N454)))</f>
        <v>0</v>
      </c>
      <c r="N454">
        <f>IF(LEFT(BP454,1)&lt;&gt;"0",IF(LEFT(BP454,1)="1",3.0,BQ454),$D$5+$E$5*(CG454*BZ454/($K$5*1000))+$F$5*(CG454*BZ454/($K$5*1000))*MAX(MIN(BN454,$J$5),$I$5)*MAX(MIN(BN454,$J$5),$I$5)+$G$5*MAX(MIN(BN454,$J$5),$I$5)*(CG454*BZ454/($K$5*1000))+$H$5*(CG454*BZ454/($K$5*1000))*(CG454*BZ454/($K$5*1000)))</f>
        <v>0</v>
      </c>
      <c r="O454">
        <f>G454*(1000-(1000*0.61365*exp(17.502*S454/(240.97+S454))/(BZ454+CA454)+BU454)/2)/(1000*0.61365*exp(17.502*S454/(240.97+S454))/(BZ454+CA454)-BU454)</f>
        <v>0</v>
      </c>
      <c r="P454">
        <f>1/((BO454+1)/(M454/1.6)+1/(N454/1.37)) + BO454/((BO454+1)/(M454/1.6) + BO454/(N454/1.37))</f>
        <v>0</v>
      </c>
      <c r="Q454">
        <f>(BK454*BM454)</f>
        <v>0</v>
      </c>
      <c r="R454">
        <f>(CB454+(Q454+2*0.95*5.67E-8*(((CB454+$B$7)+273)^4-(CB454+273)^4)-44100*G454)/(1.84*29.3*N454+8*0.95*5.67E-8*(CB454+273)^3))</f>
        <v>0</v>
      </c>
      <c r="S454">
        <f>($C$7*CC454+$D$7*CD454+$E$7*R454)</f>
        <v>0</v>
      </c>
      <c r="T454">
        <f>0.61365*exp(17.502*S454/(240.97+S454))</f>
        <v>0</v>
      </c>
      <c r="U454">
        <f>(V454/W454*100)</f>
        <v>0</v>
      </c>
      <c r="V454">
        <f>BU454*(BZ454+CA454)/1000</f>
        <v>0</v>
      </c>
      <c r="W454">
        <f>0.61365*exp(17.502*CB454/(240.97+CB454))</f>
        <v>0</v>
      </c>
      <c r="X454">
        <f>(T454-BU454*(BZ454+CA454)/1000)</f>
        <v>0</v>
      </c>
      <c r="Y454">
        <f>(-G454*44100)</f>
        <v>0</v>
      </c>
      <c r="Z454">
        <f>2*29.3*N454*0.92*(CB454-S454)</f>
        <v>0</v>
      </c>
      <c r="AA454">
        <f>2*0.95*5.67E-8*(((CB454+$B$7)+273)^4-(S454+273)^4)</f>
        <v>0</v>
      </c>
      <c r="AB454">
        <f>Q454+AA454+Y454+Z454</f>
        <v>0</v>
      </c>
      <c r="AC454">
        <v>0</v>
      </c>
      <c r="AD454">
        <v>0</v>
      </c>
      <c r="AE454">
        <f>IF(AC454*$H$13&gt;=AG454,1.0,(AG454/(AG454-AC454*$H$13)))</f>
        <v>0</v>
      </c>
      <c r="AF454">
        <f>(AE454-1)*100</f>
        <v>0</v>
      </c>
      <c r="AG454">
        <f>MAX(0,($B$13+$C$13*CG454)/(1+$D$13*CG454)*BZ454/(CB454+273)*$E$13)</f>
        <v>0</v>
      </c>
      <c r="AH454" t="s">
        <v>271</v>
      </c>
      <c r="AI454" t="s">
        <v>271</v>
      </c>
      <c r="AJ454">
        <v>0</v>
      </c>
      <c r="AK454">
        <v>0</v>
      </c>
      <c r="AL454">
        <f>AK454-AJ454</f>
        <v>0</v>
      </c>
      <c r="AM454">
        <f>AL454/AK454</f>
        <v>0</v>
      </c>
      <c r="AN454">
        <v>0</v>
      </c>
      <c r="AO454" t="s">
        <v>271</v>
      </c>
      <c r="AP454" t="s">
        <v>271</v>
      </c>
      <c r="AQ454">
        <v>0</v>
      </c>
      <c r="AR454">
        <v>0</v>
      </c>
      <c r="AS454">
        <f>1-AQ454/AR454</f>
        <v>0</v>
      </c>
      <c r="AT454">
        <v>0.5</v>
      </c>
      <c r="AU454">
        <f>BK454</f>
        <v>0</v>
      </c>
      <c r="AV454">
        <f>H454</f>
        <v>0</v>
      </c>
      <c r="AW454">
        <f>AS454*AT454*AU454</f>
        <v>0</v>
      </c>
      <c r="AX454">
        <f>BC454/AR454</f>
        <v>0</v>
      </c>
      <c r="AY454">
        <f>(AV454-AN454)/AU454</f>
        <v>0</v>
      </c>
      <c r="AZ454">
        <f>(AK454-AR454)/AR454</f>
        <v>0</v>
      </c>
      <c r="BA454" t="s">
        <v>271</v>
      </c>
      <c r="BB454">
        <v>0</v>
      </c>
      <c r="BC454">
        <f>AR454-BB454</f>
        <v>0</v>
      </c>
      <c r="BD454">
        <f>(AR454-AQ454)/(AR454-BB454)</f>
        <v>0</v>
      </c>
      <c r="BE454">
        <f>(AK454-AR454)/(AK454-BB454)</f>
        <v>0</v>
      </c>
      <c r="BF454">
        <f>(AR454-AQ454)/(AR454-AJ454)</f>
        <v>0</v>
      </c>
      <c r="BG454">
        <f>(AK454-AR454)/(AK454-AJ454)</f>
        <v>0</v>
      </c>
      <c r="BH454">
        <f>(BD454*BB454/AQ454)</f>
        <v>0</v>
      </c>
      <c r="BI454">
        <f>(1-BH454)</f>
        <v>0</v>
      </c>
      <c r="BJ454">
        <f>$B$11*CH454+$C$11*CI454+$F$11*CJ454*(1-CM454)</f>
        <v>0</v>
      </c>
      <c r="BK454">
        <f>BJ454*BL454</f>
        <v>0</v>
      </c>
      <c r="BL454">
        <f>($B$11*$D$9+$C$11*$D$9+$F$11*((CW454+CO454)/MAX(CW454+CO454+CX454, 0.1)*$I$9+CX454/MAX(CW454+CO454+CX454, 0.1)*$J$9))/($B$11+$C$11+$F$11)</f>
        <v>0</v>
      </c>
      <c r="BM454">
        <f>($B$11*$K$9+$C$11*$K$9+$F$11*((CW454+CO454)/MAX(CW454+CO454+CX454, 0.1)*$P$9+CX454/MAX(CW454+CO454+CX454, 0.1)*$Q$9))/($B$11+$C$11+$F$11)</f>
        <v>0</v>
      </c>
      <c r="BN454">
        <v>6</v>
      </c>
      <c r="BO454">
        <v>0.5</v>
      </c>
      <c r="BP454" t="s">
        <v>272</v>
      </c>
      <c r="BQ454">
        <v>2</v>
      </c>
      <c r="BR454">
        <v>1604419102.1</v>
      </c>
      <c r="BS454">
        <v>1401.44</v>
      </c>
      <c r="BT454">
        <v>1462.57</v>
      </c>
      <c r="BU454">
        <v>21.5453</v>
      </c>
      <c r="BV454">
        <v>19.9483</v>
      </c>
      <c r="BW454">
        <v>1401.31</v>
      </c>
      <c r="BX454">
        <v>21.2197</v>
      </c>
      <c r="BY454">
        <v>500.023</v>
      </c>
      <c r="BZ454">
        <v>100.52</v>
      </c>
      <c r="CA454">
        <v>0.100074</v>
      </c>
      <c r="CB454">
        <v>25.1503</v>
      </c>
      <c r="CC454">
        <v>25.0057</v>
      </c>
      <c r="CD454">
        <v>999.9</v>
      </c>
      <c r="CE454">
        <v>0</v>
      </c>
      <c r="CF454">
        <v>0</v>
      </c>
      <c r="CG454">
        <v>10023.8</v>
      </c>
      <c r="CH454">
        <v>0</v>
      </c>
      <c r="CI454">
        <v>1.06395</v>
      </c>
      <c r="CJ454">
        <v>1200.05</v>
      </c>
      <c r="CK454">
        <v>0.967003</v>
      </c>
      <c r="CL454">
        <v>0.0329973</v>
      </c>
      <c r="CM454">
        <v>0</v>
      </c>
      <c r="CN454">
        <v>2.6502</v>
      </c>
      <c r="CO454">
        <v>0</v>
      </c>
      <c r="CP454">
        <v>10868.7</v>
      </c>
      <c r="CQ454">
        <v>11401.9</v>
      </c>
      <c r="CR454">
        <v>38.062</v>
      </c>
      <c r="CS454">
        <v>41.187</v>
      </c>
      <c r="CT454">
        <v>39.562</v>
      </c>
      <c r="CU454">
        <v>39.937</v>
      </c>
      <c r="CV454">
        <v>38.375</v>
      </c>
      <c r="CW454">
        <v>1160.45</v>
      </c>
      <c r="CX454">
        <v>39.6</v>
      </c>
      <c r="CY454">
        <v>0</v>
      </c>
      <c r="CZ454">
        <v>1604419102.1</v>
      </c>
      <c r="DA454">
        <v>0</v>
      </c>
      <c r="DB454">
        <v>2.64273461538462</v>
      </c>
      <c r="DC454">
        <v>0.698683750833294</v>
      </c>
      <c r="DD454">
        <v>8.37948708447679</v>
      </c>
      <c r="DE454">
        <v>10866.9576923077</v>
      </c>
      <c r="DF454">
        <v>15</v>
      </c>
      <c r="DG454">
        <v>1604417947.1</v>
      </c>
      <c r="DH454" t="s">
        <v>273</v>
      </c>
      <c r="DI454">
        <v>1604417940.1</v>
      </c>
      <c r="DJ454">
        <v>1604417947.1</v>
      </c>
      <c r="DK454">
        <v>1</v>
      </c>
      <c r="DL454">
        <v>-0.134</v>
      </c>
      <c r="DM454">
        <v>0.013</v>
      </c>
      <c r="DN454">
        <v>0.037</v>
      </c>
      <c r="DO454">
        <v>0.31</v>
      </c>
      <c r="DP454">
        <v>420</v>
      </c>
      <c r="DQ454">
        <v>20</v>
      </c>
      <c r="DR454">
        <v>0.08</v>
      </c>
      <c r="DS454">
        <v>0.06</v>
      </c>
      <c r="DT454">
        <v>0</v>
      </c>
      <c r="DU454">
        <v>0</v>
      </c>
      <c r="DV454" t="s">
        <v>274</v>
      </c>
      <c r="DW454">
        <v>100</v>
      </c>
      <c r="DX454">
        <v>100</v>
      </c>
      <c r="DY454">
        <v>0.13</v>
      </c>
      <c r="DZ454">
        <v>0.3256</v>
      </c>
      <c r="EA454">
        <v>-0.278027610152098</v>
      </c>
      <c r="EB454">
        <v>0.00106189765250334</v>
      </c>
      <c r="EC454">
        <v>-8.23004791133579e-07</v>
      </c>
      <c r="ED454">
        <v>1.95222372915411e-10</v>
      </c>
      <c r="EE454">
        <v>0.0605696754882689</v>
      </c>
      <c r="EF454">
        <v>0.0242991256848972</v>
      </c>
      <c r="EG454">
        <v>-0.00102667963148939</v>
      </c>
      <c r="EH454">
        <v>2.21636158600722e-05</v>
      </c>
      <c r="EI454">
        <v>2</v>
      </c>
      <c r="EJ454">
        <v>2037</v>
      </c>
      <c r="EK454">
        <v>1</v>
      </c>
      <c r="EL454">
        <v>24</v>
      </c>
      <c r="EM454">
        <v>19.4</v>
      </c>
      <c r="EN454">
        <v>19.2</v>
      </c>
      <c r="EO454">
        <v>2</v>
      </c>
      <c r="EP454">
        <v>511.33</v>
      </c>
      <c r="EQ454">
        <v>528.821</v>
      </c>
      <c r="ER454">
        <v>22.6911</v>
      </c>
      <c r="ES454">
        <v>25.4433</v>
      </c>
      <c r="ET454">
        <v>30.0002</v>
      </c>
      <c r="EU454">
        <v>25.3042</v>
      </c>
      <c r="EV454">
        <v>25.2689</v>
      </c>
      <c r="EW454">
        <v>57.9216</v>
      </c>
      <c r="EX454">
        <v>26.2972</v>
      </c>
      <c r="EY454">
        <v>100</v>
      </c>
      <c r="EZ454">
        <v>22.69</v>
      </c>
      <c r="FA454">
        <v>1471.68</v>
      </c>
      <c r="FB454">
        <v>20</v>
      </c>
      <c r="FC454">
        <v>102.316</v>
      </c>
      <c r="FD454">
        <v>102.083</v>
      </c>
    </row>
    <row r="455" spans="1:160">
      <c r="A455">
        <v>439</v>
      </c>
      <c r="B455">
        <v>1604419104.1</v>
      </c>
      <c r="C455">
        <v>875</v>
      </c>
      <c r="D455" t="s">
        <v>1149</v>
      </c>
      <c r="E455" t="s">
        <v>1150</v>
      </c>
      <c r="F455">
        <v>1604419104.1</v>
      </c>
      <c r="G455">
        <f>BY455*AE455*(BU455-BV455)/(100*BN455*(1000-AE455*BU455))</f>
        <v>0</v>
      </c>
      <c r="H455">
        <f>BY455*AE455*(BT455-BS455*(1000-AE455*BV455)/(1000-AE455*BU455))/(100*BN455)</f>
        <v>0</v>
      </c>
      <c r="I455">
        <f>BS455 - IF(AE455&gt;1, H455*BN455*100.0/(AG455*CG455), 0)</f>
        <v>0</v>
      </c>
      <c r="J455">
        <f>((P455-G455/2)*I455-H455)/(P455+G455/2)</f>
        <v>0</v>
      </c>
      <c r="K455">
        <f>J455*(BZ455+CA455)/1000.0</f>
        <v>0</v>
      </c>
      <c r="L455">
        <f>(BS455 - IF(AE455&gt;1, H455*BN455*100.0/(AG455*CG455), 0))*(BZ455+CA455)/1000.0</f>
        <v>0</v>
      </c>
      <c r="M455">
        <f>2.0/((1/O455-1/N455)+SIGN(O455)*SQRT((1/O455-1/N455)*(1/O455-1/N455) + 4*BO455/((BO455+1)*(BO455+1))*(2*1/O455*1/N455-1/N455*1/N455)))</f>
        <v>0</v>
      </c>
      <c r="N455">
        <f>IF(LEFT(BP455,1)&lt;&gt;"0",IF(LEFT(BP455,1)="1",3.0,BQ455),$D$5+$E$5*(CG455*BZ455/($K$5*1000))+$F$5*(CG455*BZ455/($K$5*1000))*MAX(MIN(BN455,$J$5),$I$5)*MAX(MIN(BN455,$J$5),$I$5)+$G$5*MAX(MIN(BN455,$J$5),$I$5)*(CG455*BZ455/($K$5*1000))+$H$5*(CG455*BZ455/($K$5*1000))*(CG455*BZ455/($K$5*1000)))</f>
        <v>0</v>
      </c>
      <c r="O455">
        <f>G455*(1000-(1000*0.61365*exp(17.502*S455/(240.97+S455))/(BZ455+CA455)+BU455)/2)/(1000*0.61365*exp(17.502*S455/(240.97+S455))/(BZ455+CA455)-BU455)</f>
        <v>0</v>
      </c>
      <c r="P455">
        <f>1/((BO455+1)/(M455/1.6)+1/(N455/1.37)) + BO455/((BO455+1)/(M455/1.6) + BO455/(N455/1.37))</f>
        <v>0</v>
      </c>
      <c r="Q455">
        <f>(BK455*BM455)</f>
        <v>0</v>
      </c>
      <c r="R455">
        <f>(CB455+(Q455+2*0.95*5.67E-8*(((CB455+$B$7)+273)^4-(CB455+273)^4)-44100*G455)/(1.84*29.3*N455+8*0.95*5.67E-8*(CB455+273)^3))</f>
        <v>0</v>
      </c>
      <c r="S455">
        <f>($C$7*CC455+$D$7*CD455+$E$7*R455)</f>
        <v>0</v>
      </c>
      <c r="T455">
        <f>0.61365*exp(17.502*S455/(240.97+S455))</f>
        <v>0</v>
      </c>
      <c r="U455">
        <f>(V455/W455*100)</f>
        <v>0</v>
      </c>
      <c r="V455">
        <f>BU455*(BZ455+CA455)/1000</f>
        <v>0</v>
      </c>
      <c r="W455">
        <f>0.61365*exp(17.502*CB455/(240.97+CB455))</f>
        <v>0</v>
      </c>
      <c r="X455">
        <f>(T455-BU455*(BZ455+CA455)/1000)</f>
        <v>0</v>
      </c>
      <c r="Y455">
        <f>(-G455*44100)</f>
        <v>0</v>
      </c>
      <c r="Z455">
        <f>2*29.3*N455*0.92*(CB455-S455)</f>
        <v>0</v>
      </c>
      <c r="AA455">
        <f>2*0.95*5.67E-8*(((CB455+$B$7)+273)^4-(S455+273)^4)</f>
        <v>0</v>
      </c>
      <c r="AB455">
        <f>Q455+AA455+Y455+Z455</f>
        <v>0</v>
      </c>
      <c r="AC455">
        <v>0</v>
      </c>
      <c r="AD455">
        <v>0</v>
      </c>
      <c r="AE455">
        <f>IF(AC455*$H$13&gt;=AG455,1.0,(AG455/(AG455-AC455*$H$13)))</f>
        <v>0</v>
      </c>
      <c r="AF455">
        <f>(AE455-1)*100</f>
        <v>0</v>
      </c>
      <c r="AG455">
        <f>MAX(0,($B$13+$C$13*CG455)/(1+$D$13*CG455)*BZ455/(CB455+273)*$E$13)</f>
        <v>0</v>
      </c>
      <c r="AH455" t="s">
        <v>271</v>
      </c>
      <c r="AI455" t="s">
        <v>271</v>
      </c>
      <c r="AJ455">
        <v>0</v>
      </c>
      <c r="AK455">
        <v>0</v>
      </c>
      <c r="AL455">
        <f>AK455-AJ455</f>
        <v>0</v>
      </c>
      <c r="AM455">
        <f>AL455/AK455</f>
        <v>0</v>
      </c>
      <c r="AN455">
        <v>0</v>
      </c>
      <c r="AO455" t="s">
        <v>271</v>
      </c>
      <c r="AP455" t="s">
        <v>271</v>
      </c>
      <c r="AQ455">
        <v>0</v>
      </c>
      <c r="AR455">
        <v>0</v>
      </c>
      <c r="AS455">
        <f>1-AQ455/AR455</f>
        <v>0</v>
      </c>
      <c r="AT455">
        <v>0.5</v>
      </c>
      <c r="AU455">
        <f>BK455</f>
        <v>0</v>
      </c>
      <c r="AV455">
        <f>H455</f>
        <v>0</v>
      </c>
      <c r="AW455">
        <f>AS455*AT455*AU455</f>
        <v>0</v>
      </c>
      <c r="AX455">
        <f>BC455/AR455</f>
        <v>0</v>
      </c>
      <c r="AY455">
        <f>(AV455-AN455)/AU455</f>
        <v>0</v>
      </c>
      <c r="AZ455">
        <f>(AK455-AR455)/AR455</f>
        <v>0</v>
      </c>
      <c r="BA455" t="s">
        <v>271</v>
      </c>
      <c r="BB455">
        <v>0</v>
      </c>
      <c r="BC455">
        <f>AR455-BB455</f>
        <v>0</v>
      </c>
      <c r="BD455">
        <f>(AR455-AQ455)/(AR455-BB455)</f>
        <v>0</v>
      </c>
      <c r="BE455">
        <f>(AK455-AR455)/(AK455-BB455)</f>
        <v>0</v>
      </c>
      <c r="BF455">
        <f>(AR455-AQ455)/(AR455-AJ455)</f>
        <v>0</v>
      </c>
      <c r="BG455">
        <f>(AK455-AR455)/(AK455-AJ455)</f>
        <v>0</v>
      </c>
      <c r="BH455">
        <f>(BD455*BB455/AQ455)</f>
        <v>0</v>
      </c>
      <c r="BI455">
        <f>(1-BH455)</f>
        <v>0</v>
      </c>
      <c r="BJ455">
        <f>$B$11*CH455+$C$11*CI455+$F$11*CJ455*(1-CM455)</f>
        <v>0</v>
      </c>
      <c r="BK455">
        <f>BJ455*BL455</f>
        <v>0</v>
      </c>
      <c r="BL455">
        <f>($B$11*$D$9+$C$11*$D$9+$F$11*((CW455+CO455)/MAX(CW455+CO455+CX455, 0.1)*$I$9+CX455/MAX(CW455+CO455+CX455, 0.1)*$J$9))/($B$11+$C$11+$F$11)</f>
        <v>0</v>
      </c>
      <c r="BM455">
        <f>($B$11*$K$9+$C$11*$K$9+$F$11*((CW455+CO455)/MAX(CW455+CO455+CX455, 0.1)*$P$9+CX455/MAX(CW455+CO455+CX455, 0.1)*$Q$9))/($B$11+$C$11+$F$11)</f>
        <v>0</v>
      </c>
      <c r="BN455">
        <v>6</v>
      </c>
      <c r="BO455">
        <v>0.5</v>
      </c>
      <c r="BP455" t="s">
        <v>272</v>
      </c>
      <c r="BQ455">
        <v>2</v>
      </c>
      <c r="BR455">
        <v>1604419104.1</v>
      </c>
      <c r="BS455">
        <v>1404.74</v>
      </c>
      <c r="BT455">
        <v>1466.15</v>
      </c>
      <c r="BU455">
        <v>21.5423</v>
      </c>
      <c r="BV455">
        <v>19.9463</v>
      </c>
      <c r="BW455">
        <v>1404.61</v>
      </c>
      <c r="BX455">
        <v>21.2167</v>
      </c>
      <c r="BY455">
        <v>499.911</v>
      </c>
      <c r="BZ455">
        <v>100.52</v>
      </c>
      <c r="CA455">
        <v>0.0996625</v>
      </c>
      <c r="CB455">
        <v>25.151</v>
      </c>
      <c r="CC455">
        <v>25.0069</v>
      </c>
      <c r="CD455">
        <v>999.9</v>
      </c>
      <c r="CE455">
        <v>0</v>
      </c>
      <c r="CF455">
        <v>0</v>
      </c>
      <c r="CG455">
        <v>10040</v>
      </c>
      <c r="CH455">
        <v>0</v>
      </c>
      <c r="CI455">
        <v>1.06395</v>
      </c>
      <c r="CJ455">
        <v>1200.06</v>
      </c>
      <c r="CK455">
        <v>0.967003</v>
      </c>
      <c r="CL455">
        <v>0.0329973</v>
      </c>
      <c r="CM455">
        <v>0</v>
      </c>
      <c r="CN455">
        <v>2.7558</v>
      </c>
      <c r="CO455">
        <v>0</v>
      </c>
      <c r="CP455">
        <v>10869.1</v>
      </c>
      <c r="CQ455">
        <v>11402</v>
      </c>
      <c r="CR455">
        <v>38.125</v>
      </c>
      <c r="CS455">
        <v>41.187</v>
      </c>
      <c r="CT455">
        <v>39.562</v>
      </c>
      <c r="CU455">
        <v>39.937</v>
      </c>
      <c r="CV455">
        <v>38.375</v>
      </c>
      <c r="CW455">
        <v>1160.46</v>
      </c>
      <c r="CX455">
        <v>39.6</v>
      </c>
      <c r="CY455">
        <v>0</v>
      </c>
      <c r="CZ455">
        <v>1604419103.9</v>
      </c>
      <c r="DA455">
        <v>0</v>
      </c>
      <c r="DB455">
        <v>2.66468</v>
      </c>
      <c r="DC455">
        <v>0.523469221584408</v>
      </c>
      <c r="DD455">
        <v>11.3538460384744</v>
      </c>
      <c r="DE455">
        <v>10867.3</v>
      </c>
      <c r="DF455">
        <v>15</v>
      </c>
      <c r="DG455">
        <v>1604417947.1</v>
      </c>
      <c r="DH455" t="s">
        <v>273</v>
      </c>
      <c r="DI455">
        <v>1604417940.1</v>
      </c>
      <c r="DJ455">
        <v>1604417947.1</v>
      </c>
      <c r="DK455">
        <v>1</v>
      </c>
      <c r="DL455">
        <v>-0.134</v>
      </c>
      <c r="DM455">
        <v>0.013</v>
      </c>
      <c r="DN455">
        <v>0.037</v>
      </c>
      <c r="DO455">
        <v>0.31</v>
      </c>
      <c r="DP455">
        <v>420</v>
      </c>
      <c r="DQ455">
        <v>20</v>
      </c>
      <c r="DR455">
        <v>0.08</v>
      </c>
      <c r="DS455">
        <v>0.06</v>
      </c>
      <c r="DT455">
        <v>0</v>
      </c>
      <c r="DU455">
        <v>0</v>
      </c>
      <c r="DV455" t="s">
        <v>274</v>
      </c>
      <c r="DW455">
        <v>100</v>
      </c>
      <c r="DX455">
        <v>100</v>
      </c>
      <c r="DY455">
        <v>0.13</v>
      </c>
      <c r="DZ455">
        <v>0.3256</v>
      </c>
      <c r="EA455">
        <v>-0.278027610152098</v>
      </c>
      <c r="EB455">
        <v>0.00106189765250334</v>
      </c>
      <c r="EC455">
        <v>-8.23004791133579e-07</v>
      </c>
      <c r="ED455">
        <v>1.95222372915411e-10</v>
      </c>
      <c r="EE455">
        <v>0.0605696754882689</v>
      </c>
      <c r="EF455">
        <v>0.0242991256848972</v>
      </c>
      <c r="EG455">
        <v>-0.00102667963148939</v>
      </c>
      <c r="EH455">
        <v>2.21636158600722e-05</v>
      </c>
      <c r="EI455">
        <v>2</v>
      </c>
      <c r="EJ455">
        <v>2037</v>
      </c>
      <c r="EK455">
        <v>1</v>
      </c>
      <c r="EL455">
        <v>24</v>
      </c>
      <c r="EM455">
        <v>19.4</v>
      </c>
      <c r="EN455">
        <v>19.3</v>
      </c>
      <c r="EO455">
        <v>2</v>
      </c>
      <c r="EP455">
        <v>511.188</v>
      </c>
      <c r="EQ455">
        <v>528.884</v>
      </c>
      <c r="ER455">
        <v>22.6916</v>
      </c>
      <c r="ES455">
        <v>25.4444</v>
      </c>
      <c r="ET455">
        <v>30.0002</v>
      </c>
      <c r="EU455">
        <v>25.3044</v>
      </c>
      <c r="EV455">
        <v>25.2694</v>
      </c>
      <c r="EW455">
        <v>58.0359</v>
      </c>
      <c r="EX455">
        <v>26.2972</v>
      </c>
      <c r="EY455">
        <v>100</v>
      </c>
      <c r="EZ455">
        <v>22.6854</v>
      </c>
      <c r="FA455">
        <v>1476.73</v>
      </c>
      <c r="FB455">
        <v>20</v>
      </c>
      <c r="FC455">
        <v>102.315</v>
      </c>
      <c r="FD455">
        <v>102.083</v>
      </c>
    </row>
    <row r="456" spans="1:160">
      <c r="A456">
        <v>440</v>
      </c>
      <c r="B456">
        <v>1604419106.1</v>
      </c>
      <c r="C456">
        <v>877</v>
      </c>
      <c r="D456" t="s">
        <v>1151</v>
      </c>
      <c r="E456" t="s">
        <v>1152</v>
      </c>
      <c r="F456">
        <v>1604419106.1</v>
      </c>
      <c r="G456">
        <f>BY456*AE456*(BU456-BV456)/(100*BN456*(1000-AE456*BU456))</f>
        <v>0</v>
      </c>
      <c r="H456">
        <f>BY456*AE456*(BT456-BS456*(1000-AE456*BV456)/(1000-AE456*BU456))/(100*BN456)</f>
        <v>0</v>
      </c>
      <c r="I456">
        <f>BS456 - IF(AE456&gt;1, H456*BN456*100.0/(AG456*CG456), 0)</f>
        <v>0</v>
      </c>
      <c r="J456">
        <f>((P456-G456/2)*I456-H456)/(P456+G456/2)</f>
        <v>0</v>
      </c>
      <c r="K456">
        <f>J456*(BZ456+CA456)/1000.0</f>
        <v>0</v>
      </c>
      <c r="L456">
        <f>(BS456 - IF(AE456&gt;1, H456*BN456*100.0/(AG456*CG456), 0))*(BZ456+CA456)/1000.0</f>
        <v>0</v>
      </c>
      <c r="M456">
        <f>2.0/((1/O456-1/N456)+SIGN(O456)*SQRT((1/O456-1/N456)*(1/O456-1/N456) + 4*BO456/((BO456+1)*(BO456+1))*(2*1/O456*1/N456-1/N456*1/N456)))</f>
        <v>0</v>
      </c>
      <c r="N456">
        <f>IF(LEFT(BP456,1)&lt;&gt;"0",IF(LEFT(BP456,1)="1",3.0,BQ456),$D$5+$E$5*(CG456*BZ456/($K$5*1000))+$F$5*(CG456*BZ456/($K$5*1000))*MAX(MIN(BN456,$J$5),$I$5)*MAX(MIN(BN456,$J$5),$I$5)+$G$5*MAX(MIN(BN456,$J$5),$I$5)*(CG456*BZ456/($K$5*1000))+$H$5*(CG456*BZ456/($K$5*1000))*(CG456*BZ456/($K$5*1000)))</f>
        <v>0</v>
      </c>
      <c r="O456">
        <f>G456*(1000-(1000*0.61365*exp(17.502*S456/(240.97+S456))/(BZ456+CA456)+BU456)/2)/(1000*0.61365*exp(17.502*S456/(240.97+S456))/(BZ456+CA456)-BU456)</f>
        <v>0</v>
      </c>
      <c r="P456">
        <f>1/((BO456+1)/(M456/1.6)+1/(N456/1.37)) + BO456/((BO456+1)/(M456/1.6) + BO456/(N456/1.37))</f>
        <v>0</v>
      </c>
      <c r="Q456">
        <f>(BK456*BM456)</f>
        <v>0</v>
      </c>
      <c r="R456">
        <f>(CB456+(Q456+2*0.95*5.67E-8*(((CB456+$B$7)+273)^4-(CB456+273)^4)-44100*G456)/(1.84*29.3*N456+8*0.95*5.67E-8*(CB456+273)^3))</f>
        <v>0</v>
      </c>
      <c r="S456">
        <f>($C$7*CC456+$D$7*CD456+$E$7*R456)</f>
        <v>0</v>
      </c>
      <c r="T456">
        <f>0.61365*exp(17.502*S456/(240.97+S456))</f>
        <v>0</v>
      </c>
      <c r="U456">
        <f>(V456/W456*100)</f>
        <v>0</v>
      </c>
      <c r="V456">
        <f>BU456*(BZ456+CA456)/1000</f>
        <v>0</v>
      </c>
      <c r="W456">
        <f>0.61365*exp(17.502*CB456/(240.97+CB456))</f>
        <v>0</v>
      </c>
      <c r="X456">
        <f>(T456-BU456*(BZ456+CA456)/1000)</f>
        <v>0</v>
      </c>
      <c r="Y456">
        <f>(-G456*44100)</f>
        <v>0</v>
      </c>
      <c r="Z456">
        <f>2*29.3*N456*0.92*(CB456-S456)</f>
        <v>0</v>
      </c>
      <c r="AA456">
        <f>2*0.95*5.67E-8*(((CB456+$B$7)+273)^4-(S456+273)^4)</f>
        <v>0</v>
      </c>
      <c r="AB456">
        <f>Q456+AA456+Y456+Z456</f>
        <v>0</v>
      </c>
      <c r="AC456">
        <v>0</v>
      </c>
      <c r="AD456">
        <v>0</v>
      </c>
      <c r="AE456">
        <f>IF(AC456*$H$13&gt;=AG456,1.0,(AG456/(AG456-AC456*$H$13)))</f>
        <v>0</v>
      </c>
      <c r="AF456">
        <f>(AE456-1)*100</f>
        <v>0</v>
      </c>
      <c r="AG456">
        <f>MAX(0,($B$13+$C$13*CG456)/(1+$D$13*CG456)*BZ456/(CB456+273)*$E$13)</f>
        <v>0</v>
      </c>
      <c r="AH456" t="s">
        <v>271</v>
      </c>
      <c r="AI456" t="s">
        <v>271</v>
      </c>
      <c r="AJ456">
        <v>0</v>
      </c>
      <c r="AK456">
        <v>0</v>
      </c>
      <c r="AL456">
        <f>AK456-AJ456</f>
        <v>0</v>
      </c>
      <c r="AM456">
        <f>AL456/AK456</f>
        <v>0</v>
      </c>
      <c r="AN456">
        <v>0</v>
      </c>
      <c r="AO456" t="s">
        <v>271</v>
      </c>
      <c r="AP456" t="s">
        <v>271</v>
      </c>
      <c r="AQ456">
        <v>0</v>
      </c>
      <c r="AR456">
        <v>0</v>
      </c>
      <c r="AS456">
        <f>1-AQ456/AR456</f>
        <v>0</v>
      </c>
      <c r="AT456">
        <v>0.5</v>
      </c>
      <c r="AU456">
        <f>BK456</f>
        <v>0</v>
      </c>
      <c r="AV456">
        <f>H456</f>
        <v>0</v>
      </c>
      <c r="AW456">
        <f>AS456*AT456*AU456</f>
        <v>0</v>
      </c>
      <c r="AX456">
        <f>BC456/AR456</f>
        <v>0</v>
      </c>
      <c r="AY456">
        <f>(AV456-AN456)/AU456</f>
        <v>0</v>
      </c>
      <c r="AZ456">
        <f>(AK456-AR456)/AR456</f>
        <v>0</v>
      </c>
      <c r="BA456" t="s">
        <v>271</v>
      </c>
      <c r="BB456">
        <v>0</v>
      </c>
      <c r="BC456">
        <f>AR456-BB456</f>
        <v>0</v>
      </c>
      <c r="BD456">
        <f>(AR456-AQ456)/(AR456-BB456)</f>
        <v>0</v>
      </c>
      <c r="BE456">
        <f>(AK456-AR456)/(AK456-BB456)</f>
        <v>0</v>
      </c>
      <c r="BF456">
        <f>(AR456-AQ456)/(AR456-AJ456)</f>
        <v>0</v>
      </c>
      <c r="BG456">
        <f>(AK456-AR456)/(AK456-AJ456)</f>
        <v>0</v>
      </c>
      <c r="BH456">
        <f>(BD456*BB456/AQ456)</f>
        <v>0</v>
      </c>
      <c r="BI456">
        <f>(1-BH456)</f>
        <v>0</v>
      </c>
      <c r="BJ456">
        <f>$B$11*CH456+$C$11*CI456+$F$11*CJ456*(1-CM456)</f>
        <v>0</v>
      </c>
      <c r="BK456">
        <f>BJ456*BL456</f>
        <v>0</v>
      </c>
      <c r="BL456">
        <f>($B$11*$D$9+$C$11*$D$9+$F$11*((CW456+CO456)/MAX(CW456+CO456+CX456, 0.1)*$I$9+CX456/MAX(CW456+CO456+CX456, 0.1)*$J$9))/($B$11+$C$11+$F$11)</f>
        <v>0</v>
      </c>
      <c r="BM456">
        <f>($B$11*$K$9+$C$11*$K$9+$F$11*((CW456+CO456)/MAX(CW456+CO456+CX456, 0.1)*$P$9+CX456/MAX(CW456+CO456+CX456, 0.1)*$Q$9))/($B$11+$C$11+$F$11)</f>
        <v>0</v>
      </c>
      <c r="BN456">
        <v>6</v>
      </c>
      <c r="BO456">
        <v>0.5</v>
      </c>
      <c r="BP456" t="s">
        <v>272</v>
      </c>
      <c r="BQ456">
        <v>2</v>
      </c>
      <c r="BR456">
        <v>1604419106.1</v>
      </c>
      <c r="BS456">
        <v>1408.03</v>
      </c>
      <c r="BT456">
        <v>1469.49</v>
      </c>
      <c r="BU456">
        <v>21.539</v>
      </c>
      <c r="BV456">
        <v>19.9451</v>
      </c>
      <c r="BW456">
        <v>1407.9</v>
      </c>
      <c r="BX456">
        <v>21.2134</v>
      </c>
      <c r="BY456">
        <v>500.031</v>
      </c>
      <c r="BZ456">
        <v>100.519</v>
      </c>
      <c r="CA456">
        <v>0.100097</v>
      </c>
      <c r="CB456">
        <v>25.1515</v>
      </c>
      <c r="CC456">
        <v>25.0011</v>
      </c>
      <c r="CD456">
        <v>999.9</v>
      </c>
      <c r="CE456">
        <v>0</v>
      </c>
      <c r="CF456">
        <v>0</v>
      </c>
      <c r="CG456">
        <v>9995.62</v>
      </c>
      <c r="CH456">
        <v>0</v>
      </c>
      <c r="CI456">
        <v>1.06395</v>
      </c>
      <c r="CJ456">
        <v>1200.06</v>
      </c>
      <c r="CK456">
        <v>0.967003</v>
      </c>
      <c r="CL456">
        <v>0.0329973</v>
      </c>
      <c r="CM456">
        <v>0</v>
      </c>
      <c r="CN456">
        <v>2.62</v>
      </c>
      <c r="CO456">
        <v>0</v>
      </c>
      <c r="CP456">
        <v>10869.1</v>
      </c>
      <c r="CQ456">
        <v>11402</v>
      </c>
      <c r="CR456">
        <v>38.062</v>
      </c>
      <c r="CS456">
        <v>41.25</v>
      </c>
      <c r="CT456">
        <v>39.562</v>
      </c>
      <c r="CU456">
        <v>39.937</v>
      </c>
      <c r="CV456">
        <v>38.375</v>
      </c>
      <c r="CW456">
        <v>1160.46</v>
      </c>
      <c r="CX456">
        <v>39.6</v>
      </c>
      <c r="CY456">
        <v>0</v>
      </c>
      <c r="CZ456">
        <v>1604419106.3</v>
      </c>
      <c r="DA456">
        <v>0</v>
      </c>
      <c r="DB456">
        <v>2.68774</v>
      </c>
      <c r="DC456">
        <v>0.348276914368158</v>
      </c>
      <c r="DD456">
        <v>8.43846149085698</v>
      </c>
      <c r="DE456">
        <v>10867.452</v>
      </c>
      <c r="DF456">
        <v>15</v>
      </c>
      <c r="DG456">
        <v>1604417947.1</v>
      </c>
      <c r="DH456" t="s">
        <v>273</v>
      </c>
      <c r="DI456">
        <v>1604417940.1</v>
      </c>
      <c r="DJ456">
        <v>1604417947.1</v>
      </c>
      <c r="DK456">
        <v>1</v>
      </c>
      <c r="DL456">
        <v>-0.134</v>
      </c>
      <c r="DM456">
        <v>0.013</v>
      </c>
      <c r="DN456">
        <v>0.037</v>
      </c>
      <c r="DO456">
        <v>0.31</v>
      </c>
      <c r="DP456">
        <v>420</v>
      </c>
      <c r="DQ456">
        <v>20</v>
      </c>
      <c r="DR456">
        <v>0.08</v>
      </c>
      <c r="DS456">
        <v>0.06</v>
      </c>
      <c r="DT456">
        <v>0</v>
      </c>
      <c r="DU456">
        <v>0</v>
      </c>
      <c r="DV456" t="s">
        <v>274</v>
      </c>
      <c r="DW456">
        <v>100</v>
      </c>
      <c r="DX456">
        <v>100</v>
      </c>
      <c r="DY456">
        <v>0.13</v>
      </c>
      <c r="DZ456">
        <v>0.3256</v>
      </c>
      <c r="EA456">
        <v>-0.278027610152098</v>
      </c>
      <c r="EB456">
        <v>0.00106189765250334</v>
      </c>
      <c r="EC456">
        <v>-8.23004791133579e-07</v>
      </c>
      <c r="ED456">
        <v>1.95222372915411e-10</v>
      </c>
      <c r="EE456">
        <v>0.0605696754882689</v>
      </c>
      <c r="EF456">
        <v>0.0242991256848972</v>
      </c>
      <c r="EG456">
        <v>-0.00102667963148939</v>
      </c>
      <c r="EH456">
        <v>2.21636158600722e-05</v>
      </c>
      <c r="EI456">
        <v>2</v>
      </c>
      <c r="EJ456">
        <v>2037</v>
      </c>
      <c r="EK456">
        <v>1</v>
      </c>
      <c r="EL456">
        <v>24</v>
      </c>
      <c r="EM456">
        <v>19.4</v>
      </c>
      <c r="EN456">
        <v>19.3</v>
      </c>
      <c r="EO456">
        <v>2</v>
      </c>
      <c r="EP456">
        <v>511.354</v>
      </c>
      <c r="EQ456">
        <v>528.73</v>
      </c>
      <c r="ER456">
        <v>22.6906</v>
      </c>
      <c r="ES456">
        <v>25.4452</v>
      </c>
      <c r="ET456">
        <v>30.0002</v>
      </c>
      <c r="EU456">
        <v>25.3055</v>
      </c>
      <c r="EV456">
        <v>25.2694</v>
      </c>
      <c r="EW456">
        <v>58.1087</v>
      </c>
      <c r="EX456">
        <v>26.2972</v>
      </c>
      <c r="EY456">
        <v>100</v>
      </c>
      <c r="EZ456">
        <v>22.6854</v>
      </c>
      <c r="FA456">
        <v>1481.75</v>
      </c>
      <c r="FB456">
        <v>20</v>
      </c>
      <c r="FC456">
        <v>102.315</v>
      </c>
      <c r="FD456">
        <v>102.083</v>
      </c>
    </row>
    <row r="457" spans="1:160">
      <c r="A457">
        <v>441</v>
      </c>
      <c r="B457">
        <v>1604419108.1</v>
      </c>
      <c r="C457">
        <v>879</v>
      </c>
      <c r="D457" t="s">
        <v>1153</v>
      </c>
      <c r="E457" t="s">
        <v>1154</v>
      </c>
      <c r="F457">
        <v>1604419108.1</v>
      </c>
      <c r="G457">
        <f>BY457*AE457*(BU457-BV457)/(100*BN457*(1000-AE457*BU457))</f>
        <v>0</v>
      </c>
      <c r="H457">
        <f>BY457*AE457*(BT457-BS457*(1000-AE457*BV457)/(1000-AE457*BU457))/(100*BN457)</f>
        <v>0</v>
      </c>
      <c r="I457">
        <f>BS457 - IF(AE457&gt;1, H457*BN457*100.0/(AG457*CG457), 0)</f>
        <v>0</v>
      </c>
      <c r="J457">
        <f>((P457-G457/2)*I457-H457)/(P457+G457/2)</f>
        <v>0</v>
      </c>
      <c r="K457">
        <f>J457*(BZ457+CA457)/1000.0</f>
        <v>0</v>
      </c>
      <c r="L457">
        <f>(BS457 - IF(AE457&gt;1, H457*BN457*100.0/(AG457*CG457), 0))*(BZ457+CA457)/1000.0</f>
        <v>0</v>
      </c>
      <c r="M457">
        <f>2.0/((1/O457-1/N457)+SIGN(O457)*SQRT((1/O457-1/N457)*(1/O457-1/N457) + 4*BO457/((BO457+1)*(BO457+1))*(2*1/O457*1/N457-1/N457*1/N457)))</f>
        <v>0</v>
      </c>
      <c r="N457">
        <f>IF(LEFT(BP457,1)&lt;&gt;"0",IF(LEFT(BP457,1)="1",3.0,BQ457),$D$5+$E$5*(CG457*BZ457/($K$5*1000))+$F$5*(CG457*BZ457/($K$5*1000))*MAX(MIN(BN457,$J$5),$I$5)*MAX(MIN(BN457,$J$5),$I$5)+$G$5*MAX(MIN(BN457,$J$5),$I$5)*(CG457*BZ457/($K$5*1000))+$H$5*(CG457*BZ457/($K$5*1000))*(CG457*BZ457/($K$5*1000)))</f>
        <v>0</v>
      </c>
      <c r="O457">
        <f>G457*(1000-(1000*0.61365*exp(17.502*S457/(240.97+S457))/(BZ457+CA457)+BU457)/2)/(1000*0.61365*exp(17.502*S457/(240.97+S457))/(BZ457+CA457)-BU457)</f>
        <v>0</v>
      </c>
      <c r="P457">
        <f>1/((BO457+1)/(M457/1.6)+1/(N457/1.37)) + BO457/((BO457+1)/(M457/1.6) + BO457/(N457/1.37))</f>
        <v>0</v>
      </c>
      <c r="Q457">
        <f>(BK457*BM457)</f>
        <v>0</v>
      </c>
      <c r="R457">
        <f>(CB457+(Q457+2*0.95*5.67E-8*(((CB457+$B$7)+273)^4-(CB457+273)^4)-44100*G457)/(1.84*29.3*N457+8*0.95*5.67E-8*(CB457+273)^3))</f>
        <v>0</v>
      </c>
      <c r="S457">
        <f>($C$7*CC457+$D$7*CD457+$E$7*R457)</f>
        <v>0</v>
      </c>
      <c r="T457">
        <f>0.61365*exp(17.502*S457/(240.97+S457))</f>
        <v>0</v>
      </c>
      <c r="U457">
        <f>(V457/W457*100)</f>
        <v>0</v>
      </c>
      <c r="V457">
        <f>BU457*(BZ457+CA457)/1000</f>
        <v>0</v>
      </c>
      <c r="W457">
        <f>0.61365*exp(17.502*CB457/(240.97+CB457))</f>
        <v>0</v>
      </c>
      <c r="X457">
        <f>(T457-BU457*(BZ457+CA457)/1000)</f>
        <v>0</v>
      </c>
      <c r="Y457">
        <f>(-G457*44100)</f>
        <v>0</v>
      </c>
      <c r="Z457">
        <f>2*29.3*N457*0.92*(CB457-S457)</f>
        <v>0</v>
      </c>
      <c r="AA457">
        <f>2*0.95*5.67E-8*(((CB457+$B$7)+273)^4-(S457+273)^4)</f>
        <v>0</v>
      </c>
      <c r="AB457">
        <f>Q457+AA457+Y457+Z457</f>
        <v>0</v>
      </c>
      <c r="AC457">
        <v>0</v>
      </c>
      <c r="AD457">
        <v>0</v>
      </c>
      <c r="AE457">
        <f>IF(AC457*$H$13&gt;=AG457,1.0,(AG457/(AG457-AC457*$H$13)))</f>
        <v>0</v>
      </c>
      <c r="AF457">
        <f>(AE457-1)*100</f>
        <v>0</v>
      </c>
      <c r="AG457">
        <f>MAX(0,($B$13+$C$13*CG457)/(1+$D$13*CG457)*BZ457/(CB457+273)*$E$13)</f>
        <v>0</v>
      </c>
      <c r="AH457" t="s">
        <v>271</v>
      </c>
      <c r="AI457" t="s">
        <v>271</v>
      </c>
      <c r="AJ457">
        <v>0</v>
      </c>
      <c r="AK457">
        <v>0</v>
      </c>
      <c r="AL457">
        <f>AK457-AJ457</f>
        <v>0</v>
      </c>
      <c r="AM457">
        <f>AL457/AK457</f>
        <v>0</v>
      </c>
      <c r="AN457">
        <v>0</v>
      </c>
      <c r="AO457" t="s">
        <v>271</v>
      </c>
      <c r="AP457" t="s">
        <v>271</v>
      </c>
      <c r="AQ457">
        <v>0</v>
      </c>
      <c r="AR457">
        <v>0</v>
      </c>
      <c r="AS457">
        <f>1-AQ457/AR457</f>
        <v>0</v>
      </c>
      <c r="AT457">
        <v>0.5</v>
      </c>
      <c r="AU457">
        <f>BK457</f>
        <v>0</v>
      </c>
      <c r="AV457">
        <f>H457</f>
        <v>0</v>
      </c>
      <c r="AW457">
        <f>AS457*AT457*AU457</f>
        <v>0</v>
      </c>
      <c r="AX457">
        <f>BC457/AR457</f>
        <v>0</v>
      </c>
      <c r="AY457">
        <f>(AV457-AN457)/AU457</f>
        <v>0</v>
      </c>
      <c r="AZ457">
        <f>(AK457-AR457)/AR457</f>
        <v>0</v>
      </c>
      <c r="BA457" t="s">
        <v>271</v>
      </c>
      <c r="BB457">
        <v>0</v>
      </c>
      <c r="BC457">
        <f>AR457-BB457</f>
        <v>0</v>
      </c>
      <c r="BD457">
        <f>(AR457-AQ457)/(AR457-BB457)</f>
        <v>0</v>
      </c>
      <c r="BE457">
        <f>(AK457-AR457)/(AK457-BB457)</f>
        <v>0</v>
      </c>
      <c r="BF457">
        <f>(AR457-AQ457)/(AR457-AJ457)</f>
        <v>0</v>
      </c>
      <c r="BG457">
        <f>(AK457-AR457)/(AK457-AJ457)</f>
        <v>0</v>
      </c>
      <c r="BH457">
        <f>(BD457*BB457/AQ457)</f>
        <v>0</v>
      </c>
      <c r="BI457">
        <f>(1-BH457)</f>
        <v>0</v>
      </c>
      <c r="BJ457">
        <f>$B$11*CH457+$C$11*CI457+$F$11*CJ457*(1-CM457)</f>
        <v>0</v>
      </c>
      <c r="BK457">
        <f>BJ457*BL457</f>
        <v>0</v>
      </c>
      <c r="BL457">
        <f>($B$11*$D$9+$C$11*$D$9+$F$11*((CW457+CO457)/MAX(CW457+CO457+CX457, 0.1)*$I$9+CX457/MAX(CW457+CO457+CX457, 0.1)*$J$9))/($B$11+$C$11+$F$11)</f>
        <v>0</v>
      </c>
      <c r="BM457">
        <f>($B$11*$K$9+$C$11*$K$9+$F$11*((CW457+CO457)/MAX(CW457+CO457+CX457, 0.1)*$P$9+CX457/MAX(CW457+CO457+CX457, 0.1)*$Q$9))/($B$11+$C$11+$F$11)</f>
        <v>0</v>
      </c>
      <c r="BN457">
        <v>6</v>
      </c>
      <c r="BO457">
        <v>0.5</v>
      </c>
      <c r="BP457" t="s">
        <v>272</v>
      </c>
      <c r="BQ457">
        <v>2</v>
      </c>
      <c r="BR457">
        <v>1604419108.1</v>
      </c>
      <c r="BS457">
        <v>1411.35</v>
      </c>
      <c r="BT457">
        <v>1472.64</v>
      </c>
      <c r="BU457">
        <v>21.5376</v>
      </c>
      <c r="BV457">
        <v>19.9446</v>
      </c>
      <c r="BW457">
        <v>1411.22</v>
      </c>
      <c r="BX457">
        <v>21.2121</v>
      </c>
      <c r="BY457">
        <v>500.084</v>
      </c>
      <c r="BZ457">
        <v>100.519</v>
      </c>
      <c r="CA457">
        <v>0.100489</v>
      </c>
      <c r="CB457">
        <v>25.1503</v>
      </c>
      <c r="CC457">
        <v>25.0018</v>
      </c>
      <c r="CD457">
        <v>999.9</v>
      </c>
      <c r="CE457">
        <v>0</v>
      </c>
      <c r="CF457">
        <v>0</v>
      </c>
      <c r="CG457">
        <v>9981.25</v>
      </c>
      <c r="CH457">
        <v>0</v>
      </c>
      <c r="CI457">
        <v>1.06395</v>
      </c>
      <c r="CJ457">
        <v>1200.05</v>
      </c>
      <c r="CK457">
        <v>0.967003</v>
      </c>
      <c r="CL457">
        <v>0.0329973</v>
      </c>
      <c r="CM457">
        <v>0</v>
      </c>
      <c r="CN457">
        <v>2.6437</v>
      </c>
      <c r="CO457">
        <v>0</v>
      </c>
      <c r="CP457">
        <v>10869.5</v>
      </c>
      <c r="CQ457">
        <v>11401.9</v>
      </c>
      <c r="CR457">
        <v>38.062</v>
      </c>
      <c r="CS457">
        <v>41.187</v>
      </c>
      <c r="CT457">
        <v>39.562</v>
      </c>
      <c r="CU457">
        <v>39.937</v>
      </c>
      <c r="CV457">
        <v>38.375</v>
      </c>
      <c r="CW457">
        <v>1160.45</v>
      </c>
      <c r="CX457">
        <v>39.6</v>
      </c>
      <c r="CY457">
        <v>0</v>
      </c>
      <c r="CZ457">
        <v>1604419108.1</v>
      </c>
      <c r="DA457">
        <v>0</v>
      </c>
      <c r="DB457">
        <v>2.69975</v>
      </c>
      <c r="DC457">
        <v>-0.259292314795691</v>
      </c>
      <c r="DD457">
        <v>7.43931622015102</v>
      </c>
      <c r="DE457">
        <v>10867.8384615385</v>
      </c>
      <c r="DF457">
        <v>15</v>
      </c>
      <c r="DG457">
        <v>1604417947.1</v>
      </c>
      <c r="DH457" t="s">
        <v>273</v>
      </c>
      <c r="DI457">
        <v>1604417940.1</v>
      </c>
      <c r="DJ457">
        <v>1604417947.1</v>
      </c>
      <c r="DK457">
        <v>1</v>
      </c>
      <c r="DL457">
        <v>-0.134</v>
      </c>
      <c r="DM457">
        <v>0.013</v>
      </c>
      <c r="DN457">
        <v>0.037</v>
      </c>
      <c r="DO457">
        <v>0.31</v>
      </c>
      <c r="DP457">
        <v>420</v>
      </c>
      <c r="DQ457">
        <v>20</v>
      </c>
      <c r="DR457">
        <v>0.08</v>
      </c>
      <c r="DS457">
        <v>0.06</v>
      </c>
      <c r="DT457">
        <v>0</v>
      </c>
      <c r="DU457">
        <v>0</v>
      </c>
      <c r="DV457" t="s">
        <v>274</v>
      </c>
      <c r="DW457">
        <v>100</v>
      </c>
      <c r="DX457">
        <v>100</v>
      </c>
      <c r="DY457">
        <v>0.13</v>
      </c>
      <c r="DZ457">
        <v>0.3255</v>
      </c>
      <c r="EA457">
        <v>-0.278027610152098</v>
      </c>
      <c r="EB457">
        <v>0.00106189765250334</v>
      </c>
      <c r="EC457">
        <v>-8.23004791133579e-07</v>
      </c>
      <c r="ED457">
        <v>1.95222372915411e-10</v>
      </c>
      <c r="EE457">
        <v>0.0605696754882689</v>
      </c>
      <c r="EF457">
        <v>0.0242991256848972</v>
      </c>
      <c r="EG457">
        <v>-0.00102667963148939</v>
      </c>
      <c r="EH457">
        <v>2.21636158600722e-05</v>
      </c>
      <c r="EI457">
        <v>2</v>
      </c>
      <c r="EJ457">
        <v>2037</v>
      </c>
      <c r="EK457">
        <v>1</v>
      </c>
      <c r="EL457">
        <v>24</v>
      </c>
      <c r="EM457">
        <v>19.5</v>
      </c>
      <c r="EN457">
        <v>19.4</v>
      </c>
      <c r="EO457">
        <v>2</v>
      </c>
      <c r="EP457">
        <v>511.334</v>
      </c>
      <c r="EQ457">
        <v>528.711</v>
      </c>
      <c r="ER457">
        <v>22.6885</v>
      </c>
      <c r="ES457">
        <v>25.4454</v>
      </c>
      <c r="ET457">
        <v>30.0002</v>
      </c>
      <c r="EU457">
        <v>25.3064</v>
      </c>
      <c r="EV457">
        <v>25.2694</v>
      </c>
      <c r="EW457">
        <v>58.2482</v>
      </c>
      <c r="EX457">
        <v>26.2972</v>
      </c>
      <c r="EY457">
        <v>100</v>
      </c>
      <c r="EZ457">
        <v>22.6822</v>
      </c>
      <c r="FA457">
        <v>1481.75</v>
      </c>
      <c r="FB457">
        <v>20</v>
      </c>
      <c r="FC457">
        <v>102.316</v>
      </c>
      <c r="FD457">
        <v>102.084</v>
      </c>
    </row>
    <row r="458" spans="1:160">
      <c r="A458">
        <v>442</v>
      </c>
      <c r="B458">
        <v>1604419110.1</v>
      </c>
      <c r="C458">
        <v>881</v>
      </c>
      <c r="D458" t="s">
        <v>1155</v>
      </c>
      <c r="E458" t="s">
        <v>1156</v>
      </c>
      <c r="F458">
        <v>1604419110.1</v>
      </c>
      <c r="G458">
        <f>BY458*AE458*(BU458-BV458)/(100*BN458*(1000-AE458*BU458))</f>
        <v>0</v>
      </c>
      <c r="H458">
        <f>BY458*AE458*(BT458-BS458*(1000-AE458*BV458)/(1000-AE458*BU458))/(100*BN458)</f>
        <v>0</v>
      </c>
      <c r="I458">
        <f>BS458 - IF(AE458&gt;1, H458*BN458*100.0/(AG458*CG458), 0)</f>
        <v>0</v>
      </c>
      <c r="J458">
        <f>((P458-G458/2)*I458-H458)/(P458+G458/2)</f>
        <v>0</v>
      </c>
      <c r="K458">
        <f>J458*(BZ458+CA458)/1000.0</f>
        <v>0</v>
      </c>
      <c r="L458">
        <f>(BS458 - IF(AE458&gt;1, H458*BN458*100.0/(AG458*CG458), 0))*(BZ458+CA458)/1000.0</f>
        <v>0</v>
      </c>
      <c r="M458">
        <f>2.0/((1/O458-1/N458)+SIGN(O458)*SQRT((1/O458-1/N458)*(1/O458-1/N458) + 4*BO458/((BO458+1)*(BO458+1))*(2*1/O458*1/N458-1/N458*1/N458)))</f>
        <v>0</v>
      </c>
      <c r="N458">
        <f>IF(LEFT(BP458,1)&lt;&gt;"0",IF(LEFT(BP458,1)="1",3.0,BQ458),$D$5+$E$5*(CG458*BZ458/($K$5*1000))+$F$5*(CG458*BZ458/($K$5*1000))*MAX(MIN(BN458,$J$5),$I$5)*MAX(MIN(BN458,$J$5),$I$5)+$G$5*MAX(MIN(BN458,$J$5),$I$5)*(CG458*BZ458/($K$5*1000))+$H$5*(CG458*BZ458/($K$5*1000))*(CG458*BZ458/($K$5*1000)))</f>
        <v>0</v>
      </c>
      <c r="O458">
        <f>G458*(1000-(1000*0.61365*exp(17.502*S458/(240.97+S458))/(BZ458+CA458)+BU458)/2)/(1000*0.61365*exp(17.502*S458/(240.97+S458))/(BZ458+CA458)-BU458)</f>
        <v>0</v>
      </c>
      <c r="P458">
        <f>1/((BO458+1)/(M458/1.6)+1/(N458/1.37)) + BO458/((BO458+1)/(M458/1.6) + BO458/(N458/1.37))</f>
        <v>0</v>
      </c>
      <c r="Q458">
        <f>(BK458*BM458)</f>
        <v>0</v>
      </c>
      <c r="R458">
        <f>(CB458+(Q458+2*0.95*5.67E-8*(((CB458+$B$7)+273)^4-(CB458+273)^4)-44100*G458)/(1.84*29.3*N458+8*0.95*5.67E-8*(CB458+273)^3))</f>
        <v>0</v>
      </c>
      <c r="S458">
        <f>($C$7*CC458+$D$7*CD458+$E$7*R458)</f>
        <v>0</v>
      </c>
      <c r="T458">
        <f>0.61365*exp(17.502*S458/(240.97+S458))</f>
        <v>0</v>
      </c>
      <c r="U458">
        <f>(V458/W458*100)</f>
        <v>0</v>
      </c>
      <c r="V458">
        <f>BU458*(BZ458+CA458)/1000</f>
        <v>0</v>
      </c>
      <c r="W458">
        <f>0.61365*exp(17.502*CB458/(240.97+CB458))</f>
        <v>0</v>
      </c>
      <c r="X458">
        <f>(T458-BU458*(BZ458+CA458)/1000)</f>
        <v>0</v>
      </c>
      <c r="Y458">
        <f>(-G458*44100)</f>
        <v>0</v>
      </c>
      <c r="Z458">
        <f>2*29.3*N458*0.92*(CB458-S458)</f>
        <v>0</v>
      </c>
      <c r="AA458">
        <f>2*0.95*5.67E-8*(((CB458+$B$7)+273)^4-(S458+273)^4)</f>
        <v>0</v>
      </c>
      <c r="AB458">
        <f>Q458+AA458+Y458+Z458</f>
        <v>0</v>
      </c>
      <c r="AC458">
        <v>0</v>
      </c>
      <c r="AD458">
        <v>0</v>
      </c>
      <c r="AE458">
        <f>IF(AC458*$H$13&gt;=AG458,1.0,(AG458/(AG458-AC458*$H$13)))</f>
        <v>0</v>
      </c>
      <c r="AF458">
        <f>(AE458-1)*100</f>
        <v>0</v>
      </c>
      <c r="AG458">
        <f>MAX(0,($B$13+$C$13*CG458)/(1+$D$13*CG458)*BZ458/(CB458+273)*$E$13)</f>
        <v>0</v>
      </c>
      <c r="AH458" t="s">
        <v>271</v>
      </c>
      <c r="AI458" t="s">
        <v>271</v>
      </c>
      <c r="AJ458">
        <v>0</v>
      </c>
      <c r="AK458">
        <v>0</v>
      </c>
      <c r="AL458">
        <f>AK458-AJ458</f>
        <v>0</v>
      </c>
      <c r="AM458">
        <f>AL458/AK458</f>
        <v>0</v>
      </c>
      <c r="AN458">
        <v>0</v>
      </c>
      <c r="AO458" t="s">
        <v>271</v>
      </c>
      <c r="AP458" t="s">
        <v>271</v>
      </c>
      <c r="AQ458">
        <v>0</v>
      </c>
      <c r="AR458">
        <v>0</v>
      </c>
      <c r="AS458">
        <f>1-AQ458/AR458</f>
        <v>0</v>
      </c>
      <c r="AT458">
        <v>0.5</v>
      </c>
      <c r="AU458">
        <f>BK458</f>
        <v>0</v>
      </c>
      <c r="AV458">
        <f>H458</f>
        <v>0</v>
      </c>
      <c r="AW458">
        <f>AS458*AT458*AU458</f>
        <v>0</v>
      </c>
      <c r="AX458">
        <f>BC458/AR458</f>
        <v>0</v>
      </c>
      <c r="AY458">
        <f>(AV458-AN458)/AU458</f>
        <v>0</v>
      </c>
      <c r="AZ458">
        <f>(AK458-AR458)/AR458</f>
        <v>0</v>
      </c>
      <c r="BA458" t="s">
        <v>271</v>
      </c>
      <c r="BB458">
        <v>0</v>
      </c>
      <c r="BC458">
        <f>AR458-BB458</f>
        <v>0</v>
      </c>
      <c r="BD458">
        <f>(AR458-AQ458)/(AR458-BB458)</f>
        <v>0</v>
      </c>
      <c r="BE458">
        <f>(AK458-AR458)/(AK458-BB458)</f>
        <v>0</v>
      </c>
      <c r="BF458">
        <f>(AR458-AQ458)/(AR458-AJ458)</f>
        <v>0</v>
      </c>
      <c r="BG458">
        <f>(AK458-AR458)/(AK458-AJ458)</f>
        <v>0</v>
      </c>
      <c r="BH458">
        <f>(BD458*BB458/AQ458)</f>
        <v>0</v>
      </c>
      <c r="BI458">
        <f>(1-BH458)</f>
        <v>0</v>
      </c>
      <c r="BJ458">
        <f>$B$11*CH458+$C$11*CI458+$F$11*CJ458*(1-CM458)</f>
        <v>0</v>
      </c>
      <c r="BK458">
        <f>BJ458*BL458</f>
        <v>0</v>
      </c>
      <c r="BL458">
        <f>($B$11*$D$9+$C$11*$D$9+$F$11*((CW458+CO458)/MAX(CW458+CO458+CX458, 0.1)*$I$9+CX458/MAX(CW458+CO458+CX458, 0.1)*$J$9))/($B$11+$C$11+$F$11)</f>
        <v>0</v>
      </c>
      <c r="BM458">
        <f>($B$11*$K$9+$C$11*$K$9+$F$11*((CW458+CO458)/MAX(CW458+CO458+CX458, 0.1)*$P$9+CX458/MAX(CW458+CO458+CX458, 0.1)*$Q$9))/($B$11+$C$11+$F$11)</f>
        <v>0</v>
      </c>
      <c r="BN458">
        <v>6</v>
      </c>
      <c r="BO458">
        <v>0.5</v>
      </c>
      <c r="BP458" t="s">
        <v>272</v>
      </c>
      <c r="BQ458">
        <v>2</v>
      </c>
      <c r="BR458">
        <v>1604419110.1</v>
      </c>
      <c r="BS458">
        <v>1414.63</v>
      </c>
      <c r="BT458">
        <v>1476.11</v>
      </c>
      <c r="BU458">
        <v>21.5352</v>
      </c>
      <c r="BV458">
        <v>19.9429</v>
      </c>
      <c r="BW458">
        <v>1414.5</v>
      </c>
      <c r="BX458">
        <v>21.2096</v>
      </c>
      <c r="BY458">
        <v>499.981</v>
      </c>
      <c r="BZ458">
        <v>100.52</v>
      </c>
      <c r="CA458">
        <v>0.0996914</v>
      </c>
      <c r="CB458">
        <v>25.1492</v>
      </c>
      <c r="CC458">
        <v>25.0099</v>
      </c>
      <c r="CD458">
        <v>999.9</v>
      </c>
      <c r="CE458">
        <v>0</v>
      </c>
      <c r="CF458">
        <v>0</v>
      </c>
      <c r="CG458">
        <v>10015.6</v>
      </c>
      <c r="CH458">
        <v>0</v>
      </c>
      <c r="CI458">
        <v>1.06395</v>
      </c>
      <c r="CJ458">
        <v>1200.06</v>
      </c>
      <c r="CK458">
        <v>0.967003</v>
      </c>
      <c r="CL458">
        <v>0.0329973</v>
      </c>
      <c r="CM458">
        <v>0</v>
      </c>
      <c r="CN458">
        <v>2.5235</v>
      </c>
      <c r="CO458">
        <v>0</v>
      </c>
      <c r="CP458">
        <v>10869.3</v>
      </c>
      <c r="CQ458">
        <v>11402</v>
      </c>
      <c r="CR458">
        <v>38.062</v>
      </c>
      <c r="CS458">
        <v>41.187</v>
      </c>
      <c r="CT458">
        <v>39.562</v>
      </c>
      <c r="CU458">
        <v>39.937</v>
      </c>
      <c r="CV458">
        <v>38.375</v>
      </c>
      <c r="CW458">
        <v>1160.46</v>
      </c>
      <c r="CX458">
        <v>39.6</v>
      </c>
      <c r="CY458">
        <v>0</v>
      </c>
      <c r="CZ458">
        <v>1604419109.9</v>
      </c>
      <c r="DA458">
        <v>0</v>
      </c>
      <c r="DB458">
        <v>2.70294</v>
      </c>
      <c r="DC458">
        <v>0.0634846080282341</v>
      </c>
      <c r="DD458">
        <v>6.86923071648026</v>
      </c>
      <c r="DE458">
        <v>10867.956</v>
      </c>
      <c r="DF458">
        <v>15</v>
      </c>
      <c r="DG458">
        <v>1604417947.1</v>
      </c>
      <c r="DH458" t="s">
        <v>273</v>
      </c>
      <c r="DI458">
        <v>1604417940.1</v>
      </c>
      <c r="DJ458">
        <v>1604417947.1</v>
      </c>
      <c r="DK458">
        <v>1</v>
      </c>
      <c r="DL458">
        <v>-0.134</v>
      </c>
      <c r="DM458">
        <v>0.013</v>
      </c>
      <c r="DN458">
        <v>0.037</v>
      </c>
      <c r="DO458">
        <v>0.31</v>
      </c>
      <c r="DP458">
        <v>420</v>
      </c>
      <c r="DQ458">
        <v>20</v>
      </c>
      <c r="DR458">
        <v>0.08</v>
      </c>
      <c r="DS458">
        <v>0.06</v>
      </c>
      <c r="DT458">
        <v>0</v>
      </c>
      <c r="DU458">
        <v>0</v>
      </c>
      <c r="DV458" t="s">
        <v>274</v>
      </c>
      <c r="DW458">
        <v>100</v>
      </c>
      <c r="DX458">
        <v>100</v>
      </c>
      <c r="DY458">
        <v>0.13</v>
      </c>
      <c r="DZ458">
        <v>0.3256</v>
      </c>
      <c r="EA458">
        <v>-0.278027610152098</v>
      </c>
      <c r="EB458">
        <v>0.00106189765250334</v>
      </c>
      <c r="EC458">
        <v>-8.23004791133579e-07</v>
      </c>
      <c r="ED458">
        <v>1.95222372915411e-10</v>
      </c>
      <c r="EE458">
        <v>0.0605696754882689</v>
      </c>
      <c r="EF458">
        <v>0.0242991256848972</v>
      </c>
      <c r="EG458">
        <v>-0.00102667963148939</v>
      </c>
      <c r="EH458">
        <v>2.21636158600722e-05</v>
      </c>
      <c r="EI458">
        <v>2</v>
      </c>
      <c r="EJ458">
        <v>2037</v>
      </c>
      <c r="EK458">
        <v>1</v>
      </c>
      <c r="EL458">
        <v>24</v>
      </c>
      <c r="EM458">
        <v>19.5</v>
      </c>
      <c r="EN458">
        <v>19.4</v>
      </c>
      <c r="EO458">
        <v>2</v>
      </c>
      <c r="EP458">
        <v>511.277</v>
      </c>
      <c r="EQ458">
        <v>528.807</v>
      </c>
      <c r="ER458">
        <v>22.6865</v>
      </c>
      <c r="ES458">
        <v>25.4465</v>
      </c>
      <c r="ET458">
        <v>30.0002</v>
      </c>
      <c r="EU458">
        <v>25.3064</v>
      </c>
      <c r="EV458">
        <v>25.2695</v>
      </c>
      <c r="EW458">
        <v>58.3656</v>
      </c>
      <c r="EX458">
        <v>26.2972</v>
      </c>
      <c r="EY458">
        <v>100</v>
      </c>
      <c r="EZ458">
        <v>22.6822</v>
      </c>
      <c r="FA458">
        <v>1486.81</v>
      </c>
      <c r="FB458">
        <v>20</v>
      </c>
      <c r="FC458">
        <v>102.316</v>
      </c>
      <c r="FD458">
        <v>102.084</v>
      </c>
    </row>
    <row r="459" spans="1:160">
      <c r="A459">
        <v>443</v>
      </c>
      <c r="B459">
        <v>1604419112.1</v>
      </c>
      <c r="C459">
        <v>883</v>
      </c>
      <c r="D459" t="s">
        <v>1157</v>
      </c>
      <c r="E459" t="s">
        <v>1158</v>
      </c>
      <c r="F459">
        <v>1604419112.1</v>
      </c>
      <c r="G459">
        <f>BY459*AE459*(BU459-BV459)/(100*BN459*(1000-AE459*BU459))</f>
        <v>0</v>
      </c>
      <c r="H459">
        <f>BY459*AE459*(BT459-BS459*(1000-AE459*BV459)/(1000-AE459*BU459))/(100*BN459)</f>
        <v>0</v>
      </c>
      <c r="I459">
        <f>BS459 - IF(AE459&gt;1, H459*BN459*100.0/(AG459*CG459), 0)</f>
        <v>0</v>
      </c>
      <c r="J459">
        <f>((P459-G459/2)*I459-H459)/(P459+G459/2)</f>
        <v>0</v>
      </c>
      <c r="K459">
        <f>J459*(BZ459+CA459)/1000.0</f>
        <v>0</v>
      </c>
      <c r="L459">
        <f>(BS459 - IF(AE459&gt;1, H459*BN459*100.0/(AG459*CG459), 0))*(BZ459+CA459)/1000.0</f>
        <v>0</v>
      </c>
      <c r="M459">
        <f>2.0/((1/O459-1/N459)+SIGN(O459)*SQRT((1/O459-1/N459)*(1/O459-1/N459) + 4*BO459/((BO459+1)*(BO459+1))*(2*1/O459*1/N459-1/N459*1/N459)))</f>
        <v>0</v>
      </c>
      <c r="N459">
        <f>IF(LEFT(BP459,1)&lt;&gt;"0",IF(LEFT(BP459,1)="1",3.0,BQ459),$D$5+$E$5*(CG459*BZ459/($K$5*1000))+$F$5*(CG459*BZ459/($K$5*1000))*MAX(MIN(BN459,$J$5),$I$5)*MAX(MIN(BN459,$J$5),$I$5)+$G$5*MAX(MIN(BN459,$J$5),$I$5)*(CG459*BZ459/($K$5*1000))+$H$5*(CG459*BZ459/($K$5*1000))*(CG459*BZ459/($K$5*1000)))</f>
        <v>0</v>
      </c>
      <c r="O459">
        <f>G459*(1000-(1000*0.61365*exp(17.502*S459/(240.97+S459))/(BZ459+CA459)+BU459)/2)/(1000*0.61365*exp(17.502*S459/(240.97+S459))/(BZ459+CA459)-BU459)</f>
        <v>0</v>
      </c>
      <c r="P459">
        <f>1/((BO459+1)/(M459/1.6)+1/(N459/1.37)) + BO459/((BO459+1)/(M459/1.6) + BO459/(N459/1.37))</f>
        <v>0</v>
      </c>
      <c r="Q459">
        <f>(BK459*BM459)</f>
        <v>0</v>
      </c>
      <c r="R459">
        <f>(CB459+(Q459+2*0.95*5.67E-8*(((CB459+$B$7)+273)^4-(CB459+273)^4)-44100*G459)/(1.84*29.3*N459+8*0.95*5.67E-8*(CB459+273)^3))</f>
        <v>0</v>
      </c>
      <c r="S459">
        <f>($C$7*CC459+$D$7*CD459+$E$7*R459)</f>
        <v>0</v>
      </c>
      <c r="T459">
        <f>0.61365*exp(17.502*S459/(240.97+S459))</f>
        <v>0</v>
      </c>
      <c r="U459">
        <f>(V459/W459*100)</f>
        <v>0</v>
      </c>
      <c r="V459">
        <f>BU459*(BZ459+CA459)/1000</f>
        <v>0</v>
      </c>
      <c r="W459">
        <f>0.61365*exp(17.502*CB459/(240.97+CB459))</f>
        <v>0</v>
      </c>
      <c r="X459">
        <f>(T459-BU459*(BZ459+CA459)/1000)</f>
        <v>0</v>
      </c>
      <c r="Y459">
        <f>(-G459*44100)</f>
        <v>0</v>
      </c>
      <c r="Z459">
        <f>2*29.3*N459*0.92*(CB459-S459)</f>
        <v>0</v>
      </c>
      <c r="AA459">
        <f>2*0.95*5.67E-8*(((CB459+$B$7)+273)^4-(S459+273)^4)</f>
        <v>0</v>
      </c>
      <c r="AB459">
        <f>Q459+AA459+Y459+Z459</f>
        <v>0</v>
      </c>
      <c r="AC459">
        <v>0</v>
      </c>
      <c r="AD459">
        <v>0</v>
      </c>
      <c r="AE459">
        <f>IF(AC459*$H$13&gt;=AG459,1.0,(AG459/(AG459-AC459*$H$13)))</f>
        <v>0</v>
      </c>
      <c r="AF459">
        <f>(AE459-1)*100</f>
        <v>0</v>
      </c>
      <c r="AG459">
        <f>MAX(0,($B$13+$C$13*CG459)/(1+$D$13*CG459)*BZ459/(CB459+273)*$E$13)</f>
        <v>0</v>
      </c>
      <c r="AH459" t="s">
        <v>271</v>
      </c>
      <c r="AI459" t="s">
        <v>271</v>
      </c>
      <c r="AJ459">
        <v>0</v>
      </c>
      <c r="AK459">
        <v>0</v>
      </c>
      <c r="AL459">
        <f>AK459-AJ459</f>
        <v>0</v>
      </c>
      <c r="AM459">
        <f>AL459/AK459</f>
        <v>0</v>
      </c>
      <c r="AN459">
        <v>0</v>
      </c>
      <c r="AO459" t="s">
        <v>271</v>
      </c>
      <c r="AP459" t="s">
        <v>271</v>
      </c>
      <c r="AQ459">
        <v>0</v>
      </c>
      <c r="AR459">
        <v>0</v>
      </c>
      <c r="AS459">
        <f>1-AQ459/AR459</f>
        <v>0</v>
      </c>
      <c r="AT459">
        <v>0.5</v>
      </c>
      <c r="AU459">
        <f>BK459</f>
        <v>0</v>
      </c>
      <c r="AV459">
        <f>H459</f>
        <v>0</v>
      </c>
      <c r="AW459">
        <f>AS459*AT459*AU459</f>
        <v>0</v>
      </c>
      <c r="AX459">
        <f>BC459/AR459</f>
        <v>0</v>
      </c>
      <c r="AY459">
        <f>(AV459-AN459)/AU459</f>
        <v>0</v>
      </c>
      <c r="AZ459">
        <f>(AK459-AR459)/AR459</f>
        <v>0</v>
      </c>
      <c r="BA459" t="s">
        <v>271</v>
      </c>
      <c r="BB459">
        <v>0</v>
      </c>
      <c r="BC459">
        <f>AR459-BB459</f>
        <v>0</v>
      </c>
      <c r="BD459">
        <f>(AR459-AQ459)/(AR459-BB459)</f>
        <v>0</v>
      </c>
      <c r="BE459">
        <f>(AK459-AR459)/(AK459-BB459)</f>
        <v>0</v>
      </c>
      <c r="BF459">
        <f>(AR459-AQ459)/(AR459-AJ459)</f>
        <v>0</v>
      </c>
      <c r="BG459">
        <f>(AK459-AR459)/(AK459-AJ459)</f>
        <v>0</v>
      </c>
      <c r="BH459">
        <f>(BD459*BB459/AQ459)</f>
        <v>0</v>
      </c>
      <c r="BI459">
        <f>(1-BH459)</f>
        <v>0</v>
      </c>
      <c r="BJ459">
        <f>$B$11*CH459+$C$11*CI459+$F$11*CJ459*(1-CM459)</f>
        <v>0</v>
      </c>
      <c r="BK459">
        <f>BJ459*BL459</f>
        <v>0</v>
      </c>
      <c r="BL459">
        <f>($B$11*$D$9+$C$11*$D$9+$F$11*((CW459+CO459)/MAX(CW459+CO459+CX459, 0.1)*$I$9+CX459/MAX(CW459+CO459+CX459, 0.1)*$J$9))/($B$11+$C$11+$F$11)</f>
        <v>0</v>
      </c>
      <c r="BM459">
        <f>($B$11*$K$9+$C$11*$K$9+$F$11*((CW459+CO459)/MAX(CW459+CO459+CX459, 0.1)*$P$9+CX459/MAX(CW459+CO459+CX459, 0.1)*$Q$9))/($B$11+$C$11+$F$11)</f>
        <v>0</v>
      </c>
      <c r="BN459">
        <v>6</v>
      </c>
      <c r="BO459">
        <v>0.5</v>
      </c>
      <c r="BP459" t="s">
        <v>272</v>
      </c>
      <c r="BQ459">
        <v>2</v>
      </c>
      <c r="BR459">
        <v>1604419112.1</v>
      </c>
      <c r="BS459">
        <v>1417.95</v>
      </c>
      <c r="BT459">
        <v>1479.58</v>
      </c>
      <c r="BU459">
        <v>21.5328</v>
      </c>
      <c r="BV459">
        <v>19.943</v>
      </c>
      <c r="BW459">
        <v>1417.83</v>
      </c>
      <c r="BX459">
        <v>21.2073</v>
      </c>
      <c r="BY459">
        <v>500.08</v>
      </c>
      <c r="BZ459">
        <v>100.518</v>
      </c>
      <c r="CA459">
        <v>0.0997489</v>
      </c>
      <c r="CB459">
        <v>25.1487</v>
      </c>
      <c r="CC459">
        <v>25.0096</v>
      </c>
      <c r="CD459">
        <v>999.9</v>
      </c>
      <c r="CE459">
        <v>0</v>
      </c>
      <c r="CF459">
        <v>0</v>
      </c>
      <c r="CG459">
        <v>10018.1</v>
      </c>
      <c r="CH459">
        <v>0</v>
      </c>
      <c r="CI459">
        <v>1.06395</v>
      </c>
      <c r="CJ459">
        <v>1200.05</v>
      </c>
      <c r="CK459">
        <v>0.967003</v>
      </c>
      <c r="CL459">
        <v>0.0329973</v>
      </c>
      <c r="CM459">
        <v>0</v>
      </c>
      <c r="CN459">
        <v>3.0117</v>
      </c>
      <c r="CO459">
        <v>0</v>
      </c>
      <c r="CP459">
        <v>10869.3</v>
      </c>
      <c r="CQ459">
        <v>11401.9</v>
      </c>
      <c r="CR459">
        <v>38.062</v>
      </c>
      <c r="CS459">
        <v>41.187</v>
      </c>
      <c r="CT459">
        <v>39.562</v>
      </c>
      <c r="CU459">
        <v>39.875</v>
      </c>
      <c r="CV459">
        <v>38.375</v>
      </c>
      <c r="CW459">
        <v>1160.45</v>
      </c>
      <c r="CX459">
        <v>39.6</v>
      </c>
      <c r="CY459">
        <v>0</v>
      </c>
      <c r="CZ459">
        <v>1604419112.3</v>
      </c>
      <c r="DA459">
        <v>0</v>
      </c>
      <c r="DB459">
        <v>2.709216</v>
      </c>
      <c r="DC459">
        <v>0.448438453967262</v>
      </c>
      <c r="DD459">
        <v>6.05384614606468</v>
      </c>
      <c r="DE459">
        <v>10868.368</v>
      </c>
      <c r="DF459">
        <v>15</v>
      </c>
      <c r="DG459">
        <v>1604417947.1</v>
      </c>
      <c r="DH459" t="s">
        <v>273</v>
      </c>
      <c r="DI459">
        <v>1604417940.1</v>
      </c>
      <c r="DJ459">
        <v>1604417947.1</v>
      </c>
      <c r="DK459">
        <v>1</v>
      </c>
      <c r="DL459">
        <v>-0.134</v>
      </c>
      <c r="DM459">
        <v>0.013</v>
      </c>
      <c r="DN459">
        <v>0.037</v>
      </c>
      <c r="DO459">
        <v>0.31</v>
      </c>
      <c r="DP459">
        <v>420</v>
      </c>
      <c r="DQ459">
        <v>20</v>
      </c>
      <c r="DR459">
        <v>0.08</v>
      </c>
      <c r="DS459">
        <v>0.06</v>
      </c>
      <c r="DT459">
        <v>0</v>
      </c>
      <c r="DU459">
        <v>0</v>
      </c>
      <c r="DV459" t="s">
        <v>274</v>
      </c>
      <c r="DW459">
        <v>100</v>
      </c>
      <c r="DX459">
        <v>100</v>
      </c>
      <c r="DY459">
        <v>0.12</v>
      </c>
      <c r="DZ459">
        <v>0.3255</v>
      </c>
      <c r="EA459">
        <v>-0.278027610152098</v>
      </c>
      <c r="EB459">
        <v>0.00106189765250334</v>
      </c>
      <c r="EC459">
        <v>-8.23004791133579e-07</v>
      </c>
      <c r="ED459">
        <v>1.95222372915411e-10</v>
      </c>
      <c r="EE459">
        <v>0.0605696754882689</v>
      </c>
      <c r="EF459">
        <v>0.0242991256848972</v>
      </c>
      <c r="EG459">
        <v>-0.00102667963148939</v>
      </c>
      <c r="EH459">
        <v>2.21636158600722e-05</v>
      </c>
      <c r="EI459">
        <v>2</v>
      </c>
      <c r="EJ459">
        <v>2037</v>
      </c>
      <c r="EK459">
        <v>1</v>
      </c>
      <c r="EL459">
        <v>24</v>
      </c>
      <c r="EM459">
        <v>19.5</v>
      </c>
      <c r="EN459">
        <v>19.4</v>
      </c>
      <c r="EO459">
        <v>2</v>
      </c>
      <c r="EP459">
        <v>511.392</v>
      </c>
      <c r="EQ459">
        <v>528.76</v>
      </c>
      <c r="ER459">
        <v>22.6846</v>
      </c>
      <c r="ES459">
        <v>25.4474</v>
      </c>
      <c r="ET459">
        <v>30.0002</v>
      </c>
      <c r="EU459">
        <v>25.3065</v>
      </c>
      <c r="EV459">
        <v>25.2705</v>
      </c>
      <c r="EW459">
        <v>58.4349</v>
      </c>
      <c r="EX459">
        <v>26.2972</v>
      </c>
      <c r="EY459">
        <v>100</v>
      </c>
      <c r="EZ459">
        <v>22.6822</v>
      </c>
      <c r="FA459">
        <v>1486.81</v>
      </c>
      <c r="FB459">
        <v>20</v>
      </c>
      <c r="FC459">
        <v>102.316</v>
      </c>
      <c r="FD459">
        <v>102.082</v>
      </c>
    </row>
    <row r="460" spans="1:160">
      <c r="A460">
        <v>444</v>
      </c>
      <c r="B460">
        <v>1604419114.1</v>
      </c>
      <c r="C460">
        <v>885</v>
      </c>
      <c r="D460" t="s">
        <v>1159</v>
      </c>
      <c r="E460" t="s">
        <v>1160</v>
      </c>
      <c r="F460">
        <v>1604419114.1</v>
      </c>
      <c r="G460">
        <f>BY460*AE460*(BU460-BV460)/(100*BN460*(1000-AE460*BU460))</f>
        <v>0</v>
      </c>
      <c r="H460">
        <f>BY460*AE460*(BT460-BS460*(1000-AE460*BV460)/(1000-AE460*BU460))/(100*BN460)</f>
        <v>0</v>
      </c>
      <c r="I460">
        <f>BS460 - IF(AE460&gt;1, H460*BN460*100.0/(AG460*CG460), 0)</f>
        <v>0</v>
      </c>
      <c r="J460">
        <f>((P460-G460/2)*I460-H460)/(P460+G460/2)</f>
        <v>0</v>
      </c>
      <c r="K460">
        <f>J460*(BZ460+CA460)/1000.0</f>
        <v>0</v>
      </c>
      <c r="L460">
        <f>(BS460 - IF(AE460&gt;1, H460*BN460*100.0/(AG460*CG460), 0))*(BZ460+CA460)/1000.0</f>
        <v>0</v>
      </c>
      <c r="M460">
        <f>2.0/((1/O460-1/N460)+SIGN(O460)*SQRT((1/O460-1/N460)*(1/O460-1/N460) + 4*BO460/((BO460+1)*(BO460+1))*(2*1/O460*1/N460-1/N460*1/N460)))</f>
        <v>0</v>
      </c>
      <c r="N460">
        <f>IF(LEFT(BP460,1)&lt;&gt;"0",IF(LEFT(BP460,1)="1",3.0,BQ460),$D$5+$E$5*(CG460*BZ460/($K$5*1000))+$F$5*(CG460*BZ460/($K$5*1000))*MAX(MIN(BN460,$J$5),$I$5)*MAX(MIN(BN460,$J$5),$I$5)+$G$5*MAX(MIN(BN460,$J$5),$I$5)*(CG460*BZ460/($K$5*1000))+$H$5*(CG460*BZ460/($K$5*1000))*(CG460*BZ460/($K$5*1000)))</f>
        <v>0</v>
      </c>
      <c r="O460">
        <f>G460*(1000-(1000*0.61365*exp(17.502*S460/(240.97+S460))/(BZ460+CA460)+BU460)/2)/(1000*0.61365*exp(17.502*S460/(240.97+S460))/(BZ460+CA460)-BU460)</f>
        <v>0</v>
      </c>
      <c r="P460">
        <f>1/((BO460+1)/(M460/1.6)+1/(N460/1.37)) + BO460/((BO460+1)/(M460/1.6) + BO460/(N460/1.37))</f>
        <v>0</v>
      </c>
      <c r="Q460">
        <f>(BK460*BM460)</f>
        <v>0</v>
      </c>
      <c r="R460">
        <f>(CB460+(Q460+2*0.95*5.67E-8*(((CB460+$B$7)+273)^4-(CB460+273)^4)-44100*G460)/(1.84*29.3*N460+8*0.95*5.67E-8*(CB460+273)^3))</f>
        <v>0</v>
      </c>
      <c r="S460">
        <f>($C$7*CC460+$D$7*CD460+$E$7*R460)</f>
        <v>0</v>
      </c>
      <c r="T460">
        <f>0.61365*exp(17.502*S460/(240.97+S460))</f>
        <v>0</v>
      </c>
      <c r="U460">
        <f>(V460/W460*100)</f>
        <v>0</v>
      </c>
      <c r="V460">
        <f>BU460*(BZ460+CA460)/1000</f>
        <v>0</v>
      </c>
      <c r="W460">
        <f>0.61365*exp(17.502*CB460/(240.97+CB460))</f>
        <v>0</v>
      </c>
      <c r="X460">
        <f>(T460-BU460*(BZ460+CA460)/1000)</f>
        <v>0</v>
      </c>
      <c r="Y460">
        <f>(-G460*44100)</f>
        <v>0</v>
      </c>
      <c r="Z460">
        <f>2*29.3*N460*0.92*(CB460-S460)</f>
        <v>0</v>
      </c>
      <c r="AA460">
        <f>2*0.95*5.67E-8*(((CB460+$B$7)+273)^4-(S460+273)^4)</f>
        <v>0</v>
      </c>
      <c r="AB460">
        <f>Q460+AA460+Y460+Z460</f>
        <v>0</v>
      </c>
      <c r="AC460">
        <v>0</v>
      </c>
      <c r="AD460">
        <v>0</v>
      </c>
      <c r="AE460">
        <f>IF(AC460*$H$13&gt;=AG460,1.0,(AG460/(AG460-AC460*$H$13)))</f>
        <v>0</v>
      </c>
      <c r="AF460">
        <f>(AE460-1)*100</f>
        <v>0</v>
      </c>
      <c r="AG460">
        <f>MAX(0,($B$13+$C$13*CG460)/(1+$D$13*CG460)*BZ460/(CB460+273)*$E$13)</f>
        <v>0</v>
      </c>
      <c r="AH460" t="s">
        <v>271</v>
      </c>
      <c r="AI460" t="s">
        <v>271</v>
      </c>
      <c r="AJ460">
        <v>0</v>
      </c>
      <c r="AK460">
        <v>0</v>
      </c>
      <c r="AL460">
        <f>AK460-AJ460</f>
        <v>0</v>
      </c>
      <c r="AM460">
        <f>AL460/AK460</f>
        <v>0</v>
      </c>
      <c r="AN460">
        <v>0</v>
      </c>
      <c r="AO460" t="s">
        <v>271</v>
      </c>
      <c r="AP460" t="s">
        <v>271</v>
      </c>
      <c r="AQ460">
        <v>0</v>
      </c>
      <c r="AR460">
        <v>0</v>
      </c>
      <c r="AS460">
        <f>1-AQ460/AR460</f>
        <v>0</v>
      </c>
      <c r="AT460">
        <v>0.5</v>
      </c>
      <c r="AU460">
        <f>BK460</f>
        <v>0</v>
      </c>
      <c r="AV460">
        <f>H460</f>
        <v>0</v>
      </c>
      <c r="AW460">
        <f>AS460*AT460*AU460</f>
        <v>0</v>
      </c>
      <c r="AX460">
        <f>BC460/AR460</f>
        <v>0</v>
      </c>
      <c r="AY460">
        <f>(AV460-AN460)/AU460</f>
        <v>0</v>
      </c>
      <c r="AZ460">
        <f>(AK460-AR460)/AR460</f>
        <v>0</v>
      </c>
      <c r="BA460" t="s">
        <v>271</v>
      </c>
      <c r="BB460">
        <v>0</v>
      </c>
      <c r="BC460">
        <f>AR460-BB460</f>
        <v>0</v>
      </c>
      <c r="BD460">
        <f>(AR460-AQ460)/(AR460-BB460)</f>
        <v>0</v>
      </c>
      <c r="BE460">
        <f>(AK460-AR460)/(AK460-BB460)</f>
        <v>0</v>
      </c>
      <c r="BF460">
        <f>(AR460-AQ460)/(AR460-AJ460)</f>
        <v>0</v>
      </c>
      <c r="BG460">
        <f>(AK460-AR460)/(AK460-AJ460)</f>
        <v>0</v>
      </c>
      <c r="BH460">
        <f>(BD460*BB460/AQ460)</f>
        <v>0</v>
      </c>
      <c r="BI460">
        <f>(1-BH460)</f>
        <v>0</v>
      </c>
      <c r="BJ460">
        <f>$B$11*CH460+$C$11*CI460+$F$11*CJ460*(1-CM460)</f>
        <v>0</v>
      </c>
      <c r="BK460">
        <f>BJ460*BL460</f>
        <v>0</v>
      </c>
      <c r="BL460">
        <f>($B$11*$D$9+$C$11*$D$9+$F$11*((CW460+CO460)/MAX(CW460+CO460+CX460, 0.1)*$I$9+CX460/MAX(CW460+CO460+CX460, 0.1)*$J$9))/($B$11+$C$11+$F$11)</f>
        <v>0</v>
      </c>
      <c r="BM460">
        <f>($B$11*$K$9+$C$11*$K$9+$F$11*((CW460+CO460)/MAX(CW460+CO460+CX460, 0.1)*$P$9+CX460/MAX(CW460+CO460+CX460, 0.1)*$Q$9))/($B$11+$C$11+$F$11)</f>
        <v>0</v>
      </c>
      <c r="BN460">
        <v>6</v>
      </c>
      <c r="BO460">
        <v>0.5</v>
      </c>
      <c r="BP460" t="s">
        <v>272</v>
      </c>
      <c r="BQ460">
        <v>2</v>
      </c>
      <c r="BR460">
        <v>1604419114.1</v>
      </c>
      <c r="BS460">
        <v>1421.32</v>
      </c>
      <c r="BT460">
        <v>1482.97</v>
      </c>
      <c r="BU460">
        <v>21.5304</v>
      </c>
      <c r="BV460">
        <v>19.943</v>
      </c>
      <c r="BW460">
        <v>1421.19</v>
      </c>
      <c r="BX460">
        <v>21.2049</v>
      </c>
      <c r="BY460">
        <v>500.069</v>
      </c>
      <c r="BZ460">
        <v>100.519</v>
      </c>
      <c r="CA460">
        <v>0.100371</v>
      </c>
      <c r="CB460">
        <v>25.1473</v>
      </c>
      <c r="CC460">
        <v>24.9989</v>
      </c>
      <c r="CD460">
        <v>999.9</v>
      </c>
      <c r="CE460">
        <v>0</v>
      </c>
      <c r="CF460">
        <v>0</v>
      </c>
      <c r="CG460">
        <v>9965</v>
      </c>
      <c r="CH460">
        <v>0</v>
      </c>
      <c r="CI460">
        <v>1.06395</v>
      </c>
      <c r="CJ460">
        <v>1200.04</v>
      </c>
      <c r="CK460">
        <v>0.966994</v>
      </c>
      <c r="CL460">
        <v>0.0330056</v>
      </c>
      <c r="CM460">
        <v>0</v>
      </c>
      <c r="CN460">
        <v>2.9442</v>
      </c>
      <c r="CO460">
        <v>0</v>
      </c>
      <c r="CP460">
        <v>10868.9</v>
      </c>
      <c r="CQ460">
        <v>11401.8</v>
      </c>
      <c r="CR460">
        <v>38.125</v>
      </c>
      <c r="CS460">
        <v>41.187</v>
      </c>
      <c r="CT460">
        <v>39.562</v>
      </c>
      <c r="CU460">
        <v>39.937</v>
      </c>
      <c r="CV460">
        <v>38.375</v>
      </c>
      <c r="CW460">
        <v>1160.43</v>
      </c>
      <c r="CX460">
        <v>39.61</v>
      </c>
      <c r="CY460">
        <v>0</v>
      </c>
      <c r="CZ460">
        <v>1604419114.1</v>
      </c>
      <c r="DA460">
        <v>0</v>
      </c>
      <c r="DB460">
        <v>2.708</v>
      </c>
      <c r="DC460">
        <v>0.599630759239188</v>
      </c>
      <c r="DD460">
        <v>4.55042733417484</v>
      </c>
      <c r="DE460">
        <v>10868.3576923077</v>
      </c>
      <c r="DF460">
        <v>15</v>
      </c>
      <c r="DG460">
        <v>1604417947.1</v>
      </c>
      <c r="DH460" t="s">
        <v>273</v>
      </c>
      <c r="DI460">
        <v>1604417940.1</v>
      </c>
      <c r="DJ460">
        <v>1604417947.1</v>
      </c>
      <c r="DK460">
        <v>1</v>
      </c>
      <c r="DL460">
        <v>-0.134</v>
      </c>
      <c r="DM460">
        <v>0.013</v>
      </c>
      <c r="DN460">
        <v>0.037</v>
      </c>
      <c r="DO460">
        <v>0.31</v>
      </c>
      <c r="DP460">
        <v>420</v>
      </c>
      <c r="DQ460">
        <v>20</v>
      </c>
      <c r="DR460">
        <v>0.08</v>
      </c>
      <c r="DS460">
        <v>0.06</v>
      </c>
      <c r="DT460">
        <v>0</v>
      </c>
      <c r="DU460">
        <v>0</v>
      </c>
      <c r="DV460" t="s">
        <v>274</v>
      </c>
      <c r="DW460">
        <v>100</v>
      </c>
      <c r="DX460">
        <v>100</v>
      </c>
      <c r="DY460">
        <v>0.13</v>
      </c>
      <c r="DZ460">
        <v>0.3255</v>
      </c>
      <c r="EA460">
        <v>-0.278027610152098</v>
      </c>
      <c r="EB460">
        <v>0.00106189765250334</v>
      </c>
      <c r="EC460">
        <v>-8.23004791133579e-07</v>
      </c>
      <c r="ED460">
        <v>1.95222372915411e-10</v>
      </c>
      <c r="EE460">
        <v>0.0605696754882689</v>
      </c>
      <c r="EF460">
        <v>0.0242991256848972</v>
      </c>
      <c r="EG460">
        <v>-0.00102667963148939</v>
      </c>
      <c r="EH460">
        <v>2.21636158600722e-05</v>
      </c>
      <c r="EI460">
        <v>2</v>
      </c>
      <c r="EJ460">
        <v>2037</v>
      </c>
      <c r="EK460">
        <v>1</v>
      </c>
      <c r="EL460">
        <v>24</v>
      </c>
      <c r="EM460">
        <v>19.6</v>
      </c>
      <c r="EN460">
        <v>19.4</v>
      </c>
      <c r="EO460">
        <v>2</v>
      </c>
      <c r="EP460">
        <v>511.258</v>
      </c>
      <c r="EQ460">
        <v>528.828</v>
      </c>
      <c r="ER460">
        <v>22.6829</v>
      </c>
      <c r="ES460">
        <v>25.4481</v>
      </c>
      <c r="ET460">
        <v>30.0003</v>
      </c>
      <c r="EU460">
        <v>25.3076</v>
      </c>
      <c r="EV460">
        <v>25.2715</v>
      </c>
      <c r="EW460">
        <v>58.5678</v>
      </c>
      <c r="EX460">
        <v>26.2972</v>
      </c>
      <c r="EY460">
        <v>100</v>
      </c>
      <c r="EZ460">
        <v>22.674</v>
      </c>
      <c r="FA460">
        <v>1491.83</v>
      </c>
      <c r="FB460">
        <v>20</v>
      </c>
      <c r="FC460">
        <v>102.315</v>
      </c>
      <c r="FD460">
        <v>102.082</v>
      </c>
    </row>
    <row r="461" spans="1:160">
      <c r="A461">
        <v>445</v>
      </c>
      <c r="B461">
        <v>1604419116.1</v>
      </c>
      <c r="C461">
        <v>887</v>
      </c>
      <c r="D461" t="s">
        <v>1161</v>
      </c>
      <c r="E461" t="s">
        <v>1162</v>
      </c>
      <c r="F461">
        <v>1604419116.1</v>
      </c>
      <c r="G461">
        <f>BY461*AE461*(BU461-BV461)/(100*BN461*(1000-AE461*BU461))</f>
        <v>0</v>
      </c>
      <c r="H461">
        <f>BY461*AE461*(BT461-BS461*(1000-AE461*BV461)/(1000-AE461*BU461))/(100*BN461)</f>
        <v>0</v>
      </c>
      <c r="I461">
        <f>BS461 - IF(AE461&gt;1, H461*BN461*100.0/(AG461*CG461), 0)</f>
        <v>0</v>
      </c>
      <c r="J461">
        <f>((P461-G461/2)*I461-H461)/(P461+G461/2)</f>
        <v>0</v>
      </c>
      <c r="K461">
        <f>J461*(BZ461+CA461)/1000.0</f>
        <v>0</v>
      </c>
      <c r="L461">
        <f>(BS461 - IF(AE461&gt;1, H461*BN461*100.0/(AG461*CG461), 0))*(BZ461+CA461)/1000.0</f>
        <v>0</v>
      </c>
      <c r="M461">
        <f>2.0/((1/O461-1/N461)+SIGN(O461)*SQRT((1/O461-1/N461)*(1/O461-1/N461) + 4*BO461/((BO461+1)*(BO461+1))*(2*1/O461*1/N461-1/N461*1/N461)))</f>
        <v>0</v>
      </c>
      <c r="N461">
        <f>IF(LEFT(BP461,1)&lt;&gt;"0",IF(LEFT(BP461,1)="1",3.0,BQ461),$D$5+$E$5*(CG461*BZ461/($K$5*1000))+$F$5*(CG461*BZ461/($K$5*1000))*MAX(MIN(BN461,$J$5),$I$5)*MAX(MIN(BN461,$J$5),$I$5)+$G$5*MAX(MIN(BN461,$J$5),$I$5)*(CG461*BZ461/($K$5*1000))+$H$5*(CG461*BZ461/($K$5*1000))*(CG461*BZ461/($K$5*1000)))</f>
        <v>0</v>
      </c>
      <c r="O461">
        <f>G461*(1000-(1000*0.61365*exp(17.502*S461/(240.97+S461))/(BZ461+CA461)+BU461)/2)/(1000*0.61365*exp(17.502*S461/(240.97+S461))/(BZ461+CA461)-BU461)</f>
        <v>0</v>
      </c>
      <c r="P461">
        <f>1/((BO461+1)/(M461/1.6)+1/(N461/1.37)) + BO461/((BO461+1)/(M461/1.6) + BO461/(N461/1.37))</f>
        <v>0</v>
      </c>
      <c r="Q461">
        <f>(BK461*BM461)</f>
        <v>0</v>
      </c>
      <c r="R461">
        <f>(CB461+(Q461+2*0.95*5.67E-8*(((CB461+$B$7)+273)^4-(CB461+273)^4)-44100*G461)/(1.84*29.3*N461+8*0.95*5.67E-8*(CB461+273)^3))</f>
        <v>0</v>
      </c>
      <c r="S461">
        <f>($C$7*CC461+$D$7*CD461+$E$7*R461)</f>
        <v>0</v>
      </c>
      <c r="T461">
        <f>0.61365*exp(17.502*S461/(240.97+S461))</f>
        <v>0</v>
      </c>
      <c r="U461">
        <f>(V461/W461*100)</f>
        <v>0</v>
      </c>
      <c r="V461">
        <f>BU461*(BZ461+CA461)/1000</f>
        <v>0</v>
      </c>
      <c r="W461">
        <f>0.61365*exp(17.502*CB461/(240.97+CB461))</f>
        <v>0</v>
      </c>
      <c r="X461">
        <f>(T461-BU461*(BZ461+CA461)/1000)</f>
        <v>0</v>
      </c>
      <c r="Y461">
        <f>(-G461*44100)</f>
        <v>0</v>
      </c>
      <c r="Z461">
        <f>2*29.3*N461*0.92*(CB461-S461)</f>
        <v>0</v>
      </c>
      <c r="AA461">
        <f>2*0.95*5.67E-8*(((CB461+$B$7)+273)^4-(S461+273)^4)</f>
        <v>0</v>
      </c>
      <c r="AB461">
        <f>Q461+AA461+Y461+Z461</f>
        <v>0</v>
      </c>
      <c r="AC461">
        <v>0</v>
      </c>
      <c r="AD461">
        <v>0</v>
      </c>
      <c r="AE461">
        <f>IF(AC461*$H$13&gt;=AG461,1.0,(AG461/(AG461-AC461*$H$13)))</f>
        <v>0</v>
      </c>
      <c r="AF461">
        <f>(AE461-1)*100</f>
        <v>0</v>
      </c>
      <c r="AG461">
        <f>MAX(0,($B$13+$C$13*CG461)/(1+$D$13*CG461)*BZ461/(CB461+273)*$E$13)</f>
        <v>0</v>
      </c>
      <c r="AH461" t="s">
        <v>271</v>
      </c>
      <c r="AI461" t="s">
        <v>271</v>
      </c>
      <c r="AJ461">
        <v>0</v>
      </c>
      <c r="AK461">
        <v>0</v>
      </c>
      <c r="AL461">
        <f>AK461-AJ461</f>
        <v>0</v>
      </c>
      <c r="AM461">
        <f>AL461/AK461</f>
        <v>0</v>
      </c>
      <c r="AN461">
        <v>0</v>
      </c>
      <c r="AO461" t="s">
        <v>271</v>
      </c>
      <c r="AP461" t="s">
        <v>271</v>
      </c>
      <c r="AQ461">
        <v>0</v>
      </c>
      <c r="AR461">
        <v>0</v>
      </c>
      <c r="AS461">
        <f>1-AQ461/AR461</f>
        <v>0</v>
      </c>
      <c r="AT461">
        <v>0.5</v>
      </c>
      <c r="AU461">
        <f>BK461</f>
        <v>0</v>
      </c>
      <c r="AV461">
        <f>H461</f>
        <v>0</v>
      </c>
      <c r="AW461">
        <f>AS461*AT461*AU461</f>
        <v>0</v>
      </c>
      <c r="AX461">
        <f>BC461/AR461</f>
        <v>0</v>
      </c>
      <c r="AY461">
        <f>(AV461-AN461)/AU461</f>
        <v>0</v>
      </c>
      <c r="AZ461">
        <f>(AK461-AR461)/AR461</f>
        <v>0</v>
      </c>
      <c r="BA461" t="s">
        <v>271</v>
      </c>
      <c r="BB461">
        <v>0</v>
      </c>
      <c r="BC461">
        <f>AR461-BB461</f>
        <v>0</v>
      </c>
      <c r="BD461">
        <f>(AR461-AQ461)/(AR461-BB461)</f>
        <v>0</v>
      </c>
      <c r="BE461">
        <f>(AK461-AR461)/(AK461-BB461)</f>
        <v>0</v>
      </c>
      <c r="BF461">
        <f>(AR461-AQ461)/(AR461-AJ461)</f>
        <v>0</v>
      </c>
      <c r="BG461">
        <f>(AK461-AR461)/(AK461-AJ461)</f>
        <v>0</v>
      </c>
      <c r="BH461">
        <f>(BD461*BB461/AQ461)</f>
        <v>0</v>
      </c>
      <c r="BI461">
        <f>(1-BH461)</f>
        <v>0</v>
      </c>
      <c r="BJ461">
        <f>$B$11*CH461+$C$11*CI461+$F$11*CJ461*(1-CM461)</f>
        <v>0</v>
      </c>
      <c r="BK461">
        <f>BJ461*BL461</f>
        <v>0</v>
      </c>
      <c r="BL461">
        <f>($B$11*$D$9+$C$11*$D$9+$F$11*((CW461+CO461)/MAX(CW461+CO461+CX461, 0.1)*$I$9+CX461/MAX(CW461+CO461+CX461, 0.1)*$J$9))/($B$11+$C$11+$F$11)</f>
        <v>0</v>
      </c>
      <c r="BM461">
        <f>($B$11*$K$9+$C$11*$K$9+$F$11*((CW461+CO461)/MAX(CW461+CO461+CX461, 0.1)*$P$9+CX461/MAX(CW461+CO461+CX461, 0.1)*$Q$9))/($B$11+$C$11+$F$11)</f>
        <v>0</v>
      </c>
      <c r="BN461">
        <v>6</v>
      </c>
      <c r="BO461">
        <v>0.5</v>
      </c>
      <c r="BP461" t="s">
        <v>272</v>
      </c>
      <c r="BQ461">
        <v>2</v>
      </c>
      <c r="BR461">
        <v>1604419116.1</v>
      </c>
      <c r="BS461">
        <v>1424.63</v>
      </c>
      <c r="BT461">
        <v>1486.36</v>
      </c>
      <c r="BU461">
        <v>21.5282</v>
      </c>
      <c r="BV461">
        <v>19.9411</v>
      </c>
      <c r="BW461">
        <v>1424.5</v>
      </c>
      <c r="BX461">
        <v>21.2028</v>
      </c>
      <c r="BY461">
        <v>499.96</v>
      </c>
      <c r="BZ461">
        <v>100.52</v>
      </c>
      <c r="CA461">
        <v>0.0999646</v>
      </c>
      <c r="CB461">
        <v>25.1475</v>
      </c>
      <c r="CC461">
        <v>24.9901</v>
      </c>
      <c r="CD461">
        <v>999.9</v>
      </c>
      <c r="CE461">
        <v>0</v>
      </c>
      <c r="CF461">
        <v>0</v>
      </c>
      <c r="CG461">
        <v>9968.12</v>
      </c>
      <c r="CH461">
        <v>0</v>
      </c>
      <c r="CI461">
        <v>1.06395</v>
      </c>
      <c r="CJ461">
        <v>1200.06</v>
      </c>
      <c r="CK461">
        <v>0.967003</v>
      </c>
      <c r="CL461">
        <v>0.0329973</v>
      </c>
      <c r="CM461">
        <v>0</v>
      </c>
      <c r="CN461">
        <v>2.741</v>
      </c>
      <c r="CO461">
        <v>0</v>
      </c>
      <c r="CP461">
        <v>10869.6</v>
      </c>
      <c r="CQ461">
        <v>11401.9</v>
      </c>
      <c r="CR461">
        <v>38.062</v>
      </c>
      <c r="CS461">
        <v>41.187</v>
      </c>
      <c r="CT461">
        <v>39.562</v>
      </c>
      <c r="CU461">
        <v>39.937</v>
      </c>
      <c r="CV461">
        <v>38.375</v>
      </c>
      <c r="CW461">
        <v>1160.46</v>
      </c>
      <c r="CX461">
        <v>39.6</v>
      </c>
      <c r="CY461">
        <v>0</v>
      </c>
      <c r="CZ461">
        <v>1604419115.9</v>
      </c>
      <c r="DA461">
        <v>0</v>
      </c>
      <c r="DB461">
        <v>2.711684</v>
      </c>
      <c r="DC461">
        <v>-0.153292315350145</v>
      </c>
      <c r="DD461">
        <v>4.29230771286383</v>
      </c>
      <c r="DE461">
        <v>10868.664</v>
      </c>
      <c r="DF461">
        <v>15</v>
      </c>
      <c r="DG461">
        <v>1604417947.1</v>
      </c>
      <c r="DH461" t="s">
        <v>273</v>
      </c>
      <c r="DI461">
        <v>1604417940.1</v>
      </c>
      <c r="DJ461">
        <v>1604417947.1</v>
      </c>
      <c r="DK461">
        <v>1</v>
      </c>
      <c r="DL461">
        <v>-0.134</v>
      </c>
      <c r="DM461">
        <v>0.013</v>
      </c>
      <c r="DN461">
        <v>0.037</v>
      </c>
      <c r="DO461">
        <v>0.31</v>
      </c>
      <c r="DP461">
        <v>420</v>
      </c>
      <c r="DQ461">
        <v>20</v>
      </c>
      <c r="DR461">
        <v>0.08</v>
      </c>
      <c r="DS461">
        <v>0.06</v>
      </c>
      <c r="DT461">
        <v>0</v>
      </c>
      <c r="DU461">
        <v>0</v>
      </c>
      <c r="DV461" t="s">
        <v>274</v>
      </c>
      <c r="DW461">
        <v>100</v>
      </c>
      <c r="DX461">
        <v>100</v>
      </c>
      <c r="DY461">
        <v>0.13</v>
      </c>
      <c r="DZ461">
        <v>0.3254</v>
      </c>
      <c r="EA461">
        <v>-0.278027610152098</v>
      </c>
      <c r="EB461">
        <v>0.00106189765250334</v>
      </c>
      <c r="EC461">
        <v>-8.23004791133579e-07</v>
      </c>
      <c r="ED461">
        <v>1.95222372915411e-10</v>
      </c>
      <c r="EE461">
        <v>0.0605696754882689</v>
      </c>
      <c r="EF461">
        <v>0.0242991256848972</v>
      </c>
      <c r="EG461">
        <v>-0.00102667963148939</v>
      </c>
      <c r="EH461">
        <v>2.21636158600722e-05</v>
      </c>
      <c r="EI461">
        <v>2</v>
      </c>
      <c r="EJ461">
        <v>2037</v>
      </c>
      <c r="EK461">
        <v>1</v>
      </c>
      <c r="EL461">
        <v>24</v>
      </c>
      <c r="EM461">
        <v>19.6</v>
      </c>
      <c r="EN461">
        <v>19.5</v>
      </c>
      <c r="EO461">
        <v>2</v>
      </c>
      <c r="EP461">
        <v>511.123</v>
      </c>
      <c r="EQ461">
        <v>528.924</v>
      </c>
      <c r="ER461">
        <v>22.6803</v>
      </c>
      <c r="ES461">
        <v>25.4492</v>
      </c>
      <c r="ET461">
        <v>30.0002</v>
      </c>
      <c r="EU461">
        <v>25.3085</v>
      </c>
      <c r="EV461">
        <v>25.2715</v>
      </c>
      <c r="EW461">
        <v>58.6856</v>
      </c>
      <c r="EX461">
        <v>26.2972</v>
      </c>
      <c r="EY461">
        <v>100</v>
      </c>
      <c r="EZ461">
        <v>22.674</v>
      </c>
      <c r="FA461">
        <v>1496.91</v>
      </c>
      <c r="FB461">
        <v>20</v>
      </c>
      <c r="FC461">
        <v>102.315</v>
      </c>
      <c r="FD461">
        <v>102.082</v>
      </c>
    </row>
    <row r="462" spans="1:160">
      <c r="A462">
        <v>446</v>
      </c>
      <c r="B462">
        <v>1604419118.1</v>
      </c>
      <c r="C462">
        <v>889</v>
      </c>
      <c r="D462" t="s">
        <v>1163</v>
      </c>
      <c r="E462" t="s">
        <v>1164</v>
      </c>
      <c r="F462">
        <v>1604419118.1</v>
      </c>
      <c r="G462">
        <f>BY462*AE462*(BU462-BV462)/(100*BN462*(1000-AE462*BU462))</f>
        <v>0</v>
      </c>
      <c r="H462">
        <f>BY462*AE462*(BT462-BS462*(1000-AE462*BV462)/(1000-AE462*BU462))/(100*BN462)</f>
        <v>0</v>
      </c>
      <c r="I462">
        <f>BS462 - IF(AE462&gt;1, H462*BN462*100.0/(AG462*CG462), 0)</f>
        <v>0</v>
      </c>
      <c r="J462">
        <f>((P462-G462/2)*I462-H462)/(P462+G462/2)</f>
        <v>0</v>
      </c>
      <c r="K462">
        <f>J462*(BZ462+CA462)/1000.0</f>
        <v>0</v>
      </c>
      <c r="L462">
        <f>(BS462 - IF(AE462&gt;1, H462*BN462*100.0/(AG462*CG462), 0))*(BZ462+CA462)/1000.0</f>
        <v>0</v>
      </c>
      <c r="M462">
        <f>2.0/((1/O462-1/N462)+SIGN(O462)*SQRT((1/O462-1/N462)*(1/O462-1/N462) + 4*BO462/((BO462+1)*(BO462+1))*(2*1/O462*1/N462-1/N462*1/N462)))</f>
        <v>0</v>
      </c>
      <c r="N462">
        <f>IF(LEFT(BP462,1)&lt;&gt;"0",IF(LEFT(BP462,1)="1",3.0,BQ462),$D$5+$E$5*(CG462*BZ462/($K$5*1000))+$F$5*(CG462*BZ462/($K$5*1000))*MAX(MIN(BN462,$J$5),$I$5)*MAX(MIN(BN462,$J$5),$I$5)+$G$5*MAX(MIN(BN462,$J$5),$I$5)*(CG462*BZ462/($K$5*1000))+$H$5*(CG462*BZ462/($K$5*1000))*(CG462*BZ462/($K$5*1000)))</f>
        <v>0</v>
      </c>
      <c r="O462">
        <f>G462*(1000-(1000*0.61365*exp(17.502*S462/(240.97+S462))/(BZ462+CA462)+BU462)/2)/(1000*0.61365*exp(17.502*S462/(240.97+S462))/(BZ462+CA462)-BU462)</f>
        <v>0</v>
      </c>
      <c r="P462">
        <f>1/((BO462+1)/(M462/1.6)+1/(N462/1.37)) + BO462/((BO462+1)/(M462/1.6) + BO462/(N462/1.37))</f>
        <v>0</v>
      </c>
      <c r="Q462">
        <f>(BK462*BM462)</f>
        <v>0</v>
      </c>
      <c r="R462">
        <f>(CB462+(Q462+2*0.95*5.67E-8*(((CB462+$B$7)+273)^4-(CB462+273)^4)-44100*G462)/(1.84*29.3*N462+8*0.95*5.67E-8*(CB462+273)^3))</f>
        <v>0</v>
      </c>
      <c r="S462">
        <f>($C$7*CC462+$D$7*CD462+$E$7*R462)</f>
        <v>0</v>
      </c>
      <c r="T462">
        <f>0.61365*exp(17.502*S462/(240.97+S462))</f>
        <v>0</v>
      </c>
      <c r="U462">
        <f>(V462/W462*100)</f>
        <v>0</v>
      </c>
      <c r="V462">
        <f>BU462*(BZ462+CA462)/1000</f>
        <v>0</v>
      </c>
      <c r="W462">
        <f>0.61365*exp(17.502*CB462/(240.97+CB462))</f>
        <v>0</v>
      </c>
      <c r="X462">
        <f>(T462-BU462*(BZ462+CA462)/1000)</f>
        <v>0</v>
      </c>
      <c r="Y462">
        <f>(-G462*44100)</f>
        <v>0</v>
      </c>
      <c r="Z462">
        <f>2*29.3*N462*0.92*(CB462-S462)</f>
        <v>0</v>
      </c>
      <c r="AA462">
        <f>2*0.95*5.67E-8*(((CB462+$B$7)+273)^4-(S462+273)^4)</f>
        <v>0</v>
      </c>
      <c r="AB462">
        <f>Q462+AA462+Y462+Z462</f>
        <v>0</v>
      </c>
      <c r="AC462">
        <v>0</v>
      </c>
      <c r="AD462">
        <v>0</v>
      </c>
      <c r="AE462">
        <f>IF(AC462*$H$13&gt;=AG462,1.0,(AG462/(AG462-AC462*$H$13)))</f>
        <v>0</v>
      </c>
      <c r="AF462">
        <f>(AE462-1)*100</f>
        <v>0</v>
      </c>
      <c r="AG462">
        <f>MAX(0,($B$13+$C$13*CG462)/(1+$D$13*CG462)*BZ462/(CB462+273)*$E$13)</f>
        <v>0</v>
      </c>
      <c r="AH462" t="s">
        <v>271</v>
      </c>
      <c r="AI462" t="s">
        <v>271</v>
      </c>
      <c r="AJ462">
        <v>0</v>
      </c>
      <c r="AK462">
        <v>0</v>
      </c>
      <c r="AL462">
        <f>AK462-AJ462</f>
        <v>0</v>
      </c>
      <c r="AM462">
        <f>AL462/AK462</f>
        <v>0</v>
      </c>
      <c r="AN462">
        <v>0</v>
      </c>
      <c r="AO462" t="s">
        <v>271</v>
      </c>
      <c r="AP462" t="s">
        <v>271</v>
      </c>
      <c r="AQ462">
        <v>0</v>
      </c>
      <c r="AR462">
        <v>0</v>
      </c>
      <c r="AS462">
        <f>1-AQ462/AR462</f>
        <v>0</v>
      </c>
      <c r="AT462">
        <v>0.5</v>
      </c>
      <c r="AU462">
        <f>BK462</f>
        <v>0</v>
      </c>
      <c r="AV462">
        <f>H462</f>
        <v>0</v>
      </c>
      <c r="AW462">
        <f>AS462*AT462*AU462</f>
        <v>0</v>
      </c>
      <c r="AX462">
        <f>BC462/AR462</f>
        <v>0</v>
      </c>
      <c r="AY462">
        <f>(AV462-AN462)/AU462</f>
        <v>0</v>
      </c>
      <c r="AZ462">
        <f>(AK462-AR462)/AR462</f>
        <v>0</v>
      </c>
      <c r="BA462" t="s">
        <v>271</v>
      </c>
      <c r="BB462">
        <v>0</v>
      </c>
      <c r="BC462">
        <f>AR462-BB462</f>
        <v>0</v>
      </c>
      <c r="BD462">
        <f>(AR462-AQ462)/(AR462-BB462)</f>
        <v>0</v>
      </c>
      <c r="BE462">
        <f>(AK462-AR462)/(AK462-BB462)</f>
        <v>0</v>
      </c>
      <c r="BF462">
        <f>(AR462-AQ462)/(AR462-AJ462)</f>
        <v>0</v>
      </c>
      <c r="BG462">
        <f>(AK462-AR462)/(AK462-AJ462)</f>
        <v>0</v>
      </c>
      <c r="BH462">
        <f>(BD462*BB462/AQ462)</f>
        <v>0</v>
      </c>
      <c r="BI462">
        <f>(1-BH462)</f>
        <v>0</v>
      </c>
      <c r="BJ462">
        <f>$B$11*CH462+$C$11*CI462+$F$11*CJ462*(1-CM462)</f>
        <v>0</v>
      </c>
      <c r="BK462">
        <f>BJ462*BL462</f>
        <v>0</v>
      </c>
      <c r="BL462">
        <f>($B$11*$D$9+$C$11*$D$9+$F$11*((CW462+CO462)/MAX(CW462+CO462+CX462, 0.1)*$I$9+CX462/MAX(CW462+CO462+CX462, 0.1)*$J$9))/($B$11+$C$11+$F$11)</f>
        <v>0</v>
      </c>
      <c r="BM462">
        <f>($B$11*$K$9+$C$11*$K$9+$F$11*((CW462+CO462)/MAX(CW462+CO462+CX462, 0.1)*$P$9+CX462/MAX(CW462+CO462+CX462, 0.1)*$Q$9))/($B$11+$C$11+$F$11)</f>
        <v>0</v>
      </c>
      <c r="BN462">
        <v>6</v>
      </c>
      <c r="BO462">
        <v>0.5</v>
      </c>
      <c r="BP462" t="s">
        <v>272</v>
      </c>
      <c r="BQ462">
        <v>2</v>
      </c>
      <c r="BR462">
        <v>1604419118.1</v>
      </c>
      <c r="BS462">
        <v>1427.92</v>
      </c>
      <c r="BT462">
        <v>1489.46</v>
      </c>
      <c r="BU462">
        <v>21.5252</v>
      </c>
      <c r="BV462">
        <v>19.9382</v>
      </c>
      <c r="BW462">
        <v>1427.79</v>
      </c>
      <c r="BX462">
        <v>21.1997</v>
      </c>
      <c r="BY462">
        <v>500.013</v>
      </c>
      <c r="BZ462">
        <v>100.52</v>
      </c>
      <c r="CA462">
        <v>0.0997201</v>
      </c>
      <c r="CB462">
        <v>25.1486</v>
      </c>
      <c r="CC462">
        <v>24.9941</v>
      </c>
      <c r="CD462">
        <v>999.9</v>
      </c>
      <c r="CE462">
        <v>0</v>
      </c>
      <c r="CF462">
        <v>0</v>
      </c>
      <c r="CG462">
        <v>10028.8</v>
      </c>
      <c r="CH462">
        <v>0</v>
      </c>
      <c r="CI462">
        <v>1.06395</v>
      </c>
      <c r="CJ462">
        <v>1199.75</v>
      </c>
      <c r="CK462">
        <v>0.966994</v>
      </c>
      <c r="CL462">
        <v>0.0330056</v>
      </c>
      <c r="CM462">
        <v>0</v>
      </c>
      <c r="CN462">
        <v>2.3905</v>
      </c>
      <c r="CO462">
        <v>0</v>
      </c>
      <c r="CP462">
        <v>10866.3</v>
      </c>
      <c r="CQ462">
        <v>11399</v>
      </c>
      <c r="CR462">
        <v>38.062</v>
      </c>
      <c r="CS462">
        <v>41.25</v>
      </c>
      <c r="CT462">
        <v>39.562</v>
      </c>
      <c r="CU462">
        <v>39.937</v>
      </c>
      <c r="CV462">
        <v>38.375</v>
      </c>
      <c r="CW462">
        <v>1160.15</v>
      </c>
      <c r="CX462">
        <v>39.6</v>
      </c>
      <c r="CY462">
        <v>0</v>
      </c>
      <c r="CZ462">
        <v>1604419118.3</v>
      </c>
      <c r="DA462">
        <v>0</v>
      </c>
      <c r="DB462">
        <v>2.689716</v>
      </c>
      <c r="DC462">
        <v>-0.704430784057445</v>
      </c>
      <c r="DD462">
        <v>5.2076923712982</v>
      </c>
      <c r="DE462">
        <v>10868.696</v>
      </c>
      <c r="DF462">
        <v>15</v>
      </c>
      <c r="DG462">
        <v>1604417947.1</v>
      </c>
      <c r="DH462" t="s">
        <v>273</v>
      </c>
      <c r="DI462">
        <v>1604417940.1</v>
      </c>
      <c r="DJ462">
        <v>1604417947.1</v>
      </c>
      <c r="DK462">
        <v>1</v>
      </c>
      <c r="DL462">
        <v>-0.134</v>
      </c>
      <c r="DM462">
        <v>0.013</v>
      </c>
      <c r="DN462">
        <v>0.037</v>
      </c>
      <c r="DO462">
        <v>0.31</v>
      </c>
      <c r="DP462">
        <v>420</v>
      </c>
      <c r="DQ462">
        <v>20</v>
      </c>
      <c r="DR462">
        <v>0.08</v>
      </c>
      <c r="DS462">
        <v>0.06</v>
      </c>
      <c r="DT462">
        <v>0</v>
      </c>
      <c r="DU462">
        <v>0</v>
      </c>
      <c r="DV462" t="s">
        <v>274</v>
      </c>
      <c r="DW462">
        <v>100</v>
      </c>
      <c r="DX462">
        <v>100</v>
      </c>
      <c r="DY462">
        <v>0.13</v>
      </c>
      <c r="DZ462">
        <v>0.3255</v>
      </c>
      <c r="EA462">
        <v>-0.278027610152098</v>
      </c>
      <c r="EB462">
        <v>0.00106189765250334</v>
      </c>
      <c r="EC462">
        <v>-8.23004791133579e-07</v>
      </c>
      <c r="ED462">
        <v>1.95222372915411e-10</v>
      </c>
      <c r="EE462">
        <v>0.0605696754882689</v>
      </c>
      <c r="EF462">
        <v>0.0242991256848972</v>
      </c>
      <c r="EG462">
        <v>-0.00102667963148939</v>
      </c>
      <c r="EH462">
        <v>2.21636158600722e-05</v>
      </c>
      <c r="EI462">
        <v>2</v>
      </c>
      <c r="EJ462">
        <v>2037</v>
      </c>
      <c r="EK462">
        <v>1</v>
      </c>
      <c r="EL462">
        <v>24</v>
      </c>
      <c r="EM462">
        <v>19.6</v>
      </c>
      <c r="EN462">
        <v>19.5</v>
      </c>
      <c r="EO462">
        <v>2</v>
      </c>
      <c r="EP462">
        <v>511.266</v>
      </c>
      <c r="EQ462">
        <v>528.93</v>
      </c>
      <c r="ER462">
        <v>22.6763</v>
      </c>
      <c r="ES462">
        <v>25.4495</v>
      </c>
      <c r="ET462">
        <v>30.0001</v>
      </c>
      <c r="EU462">
        <v>25.3085</v>
      </c>
      <c r="EV462">
        <v>25.2721</v>
      </c>
      <c r="EW462">
        <v>58.7647</v>
      </c>
      <c r="EX462">
        <v>26.2972</v>
      </c>
      <c r="EY462">
        <v>100</v>
      </c>
      <c r="EZ462">
        <v>22.6808</v>
      </c>
      <c r="FA462">
        <v>1496.91</v>
      </c>
      <c r="FB462">
        <v>20</v>
      </c>
      <c r="FC462">
        <v>102.316</v>
      </c>
      <c r="FD462">
        <v>102.082</v>
      </c>
    </row>
    <row r="463" spans="1:160">
      <c r="A463">
        <v>447</v>
      </c>
      <c r="B463">
        <v>1604419120.1</v>
      </c>
      <c r="C463">
        <v>891</v>
      </c>
      <c r="D463" t="s">
        <v>1165</v>
      </c>
      <c r="E463" t="s">
        <v>1166</v>
      </c>
      <c r="F463">
        <v>1604419120.1</v>
      </c>
      <c r="G463">
        <f>BY463*AE463*(BU463-BV463)/(100*BN463*(1000-AE463*BU463))</f>
        <v>0</v>
      </c>
      <c r="H463">
        <f>BY463*AE463*(BT463-BS463*(1000-AE463*BV463)/(1000-AE463*BU463))/(100*BN463)</f>
        <v>0</v>
      </c>
      <c r="I463">
        <f>BS463 - IF(AE463&gt;1, H463*BN463*100.0/(AG463*CG463), 0)</f>
        <v>0</v>
      </c>
      <c r="J463">
        <f>((P463-G463/2)*I463-H463)/(P463+G463/2)</f>
        <v>0</v>
      </c>
      <c r="K463">
        <f>J463*(BZ463+CA463)/1000.0</f>
        <v>0</v>
      </c>
      <c r="L463">
        <f>(BS463 - IF(AE463&gt;1, H463*BN463*100.0/(AG463*CG463), 0))*(BZ463+CA463)/1000.0</f>
        <v>0</v>
      </c>
      <c r="M463">
        <f>2.0/((1/O463-1/N463)+SIGN(O463)*SQRT((1/O463-1/N463)*(1/O463-1/N463) + 4*BO463/((BO463+1)*(BO463+1))*(2*1/O463*1/N463-1/N463*1/N463)))</f>
        <v>0</v>
      </c>
      <c r="N463">
        <f>IF(LEFT(BP463,1)&lt;&gt;"0",IF(LEFT(BP463,1)="1",3.0,BQ463),$D$5+$E$5*(CG463*BZ463/($K$5*1000))+$F$5*(CG463*BZ463/($K$5*1000))*MAX(MIN(BN463,$J$5),$I$5)*MAX(MIN(BN463,$J$5),$I$5)+$G$5*MAX(MIN(BN463,$J$5),$I$5)*(CG463*BZ463/($K$5*1000))+$H$5*(CG463*BZ463/($K$5*1000))*(CG463*BZ463/($K$5*1000)))</f>
        <v>0</v>
      </c>
      <c r="O463">
        <f>G463*(1000-(1000*0.61365*exp(17.502*S463/(240.97+S463))/(BZ463+CA463)+BU463)/2)/(1000*0.61365*exp(17.502*S463/(240.97+S463))/(BZ463+CA463)-BU463)</f>
        <v>0</v>
      </c>
      <c r="P463">
        <f>1/((BO463+1)/(M463/1.6)+1/(N463/1.37)) + BO463/((BO463+1)/(M463/1.6) + BO463/(N463/1.37))</f>
        <v>0</v>
      </c>
      <c r="Q463">
        <f>(BK463*BM463)</f>
        <v>0</v>
      </c>
      <c r="R463">
        <f>(CB463+(Q463+2*0.95*5.67E-8*(((CB463+$B$7)+273)^4-(CB463+273)^4)-44100*G463)/(1.84*29.3*N463+8*0.95*5.67E-8*(CB463+273)^3))</f>
        <v>0</v>
      </c>
      <c r="S463">
        <f>($C$7*CC463+$D$7*CD463+$E$7*R463)</f>
        <v>0</v>
      </c>
      <c r="T463">
        <f>0.61365*exp(17.502*S463/(240.97+S463))</f>
        <v>0</v>
      </c>
      <c r="U463">
        <f>(V463/W463*100)</f>
        <v>0</v>
      </c>
      <c r="V463">
        <f>BU463*(BZ463+CA463)/1000</f>
        <v>0</v>
      </c>
      <c r="W463">
        <f>0.61365*exp(17.502*CB463/(240.97+CB463))</f>
        <v>0</v>
      </c>
      <c r="X463">
        <f>(T463-BU463*(BZ463+CA463)/1000)</f>
        <v>0</v>
      </c>
      <c r="Y463">
        <f>(-G463*44100)</f>
        <v>0</v>
      </c>
      <c r="Z463">
        <f>2*29.3*N463*0.92*(CB463-S463)</f>
        <v>0</v>
      </c>
      <c r="AA463">
        <f>2*0.95*5.67E-8*(((CB463+$B$7)+273)^4-(S463+273)^4)</f>
        <v>0</v>
      </c>
      <c r="AB463">
        <f>Q463+AA463+Y463+Z463</f>
        <v>0</v>
      </c>
      <c r="AC463">
        <v>0</v>
      </c>
      <c r="AD463">
        <v>0</v>
      </c>
      <c r="AE463">
        <f>IF(AC463*$H$13&gt;=AG463,1.0,(AG463/(AG463-AC463*$H$13)))</f>
        <v>0</v>
      </c>
      <c r="AF463">
        <f>(AE463-1)*100</f>
        <v>0</v>
      </c>
      <c r="AG463">
        <f>MAX(0,($B$13+$C$13*CG463)/(1+$D$13*CG463)*BZ463/(CB463+273)*$E$13)</f>
        <v>0</v>
      </c>
      <c r="AH463" t="s">
        <v>271</v>
      </c>
      <c r="AI463" t="s">
        <v>271</v>
      </c>
      <c r="AJ463">
        <v>0</v>
      </c>
      <c r="AK463">
        <v>0</v>
      </c>
      <c r="AL463">
        <f>AK463-AJ463</f>
        <v>0</v>
      </c>
      <c r="AM463">
        <f>AL463/AK463</f>
        <v>0</v>
      </c>
      <c r="AN463">
        <v>0</v>
      </c>
      <c r="AO463" t="s">
        <v>271</v>
      </c>
      <c r="AP463" t="s">
        <v>271</v>
      </c>
      <c r="AQ463">
        <v>0</v>
      </c>
      <c r="AR463">
        <v>0</v>
      </c>
      <c r="AS463">
        <f>1-AQ463/AR463</f>
        <v>0</v>
      </c>
      <c r="AT463">
        <v>0.5</v>
      </c>
      <c r="AU463">
        <f>BK463</f>
        <v>0</v>
      </c>
      <c r="AV463">
        <f>H463</f>
        <v>0</v>
      </c>
      <c r="AW463">
        <f>AS463*AT463*AU463</f>
        <v>0</v>
      </c>
      <c r="AX463">
        <f>BC463/AR463</f>
        <v>0</v>
      </c>
      <c r="AY463">
        <f>(AV463-AN463)/AU463</f>
        <v>0</v>
      </c>
      <c r="AZ463">
        <f>(AK463-AR463)/AR463</f>
        <v>0</v>
      </c>
      <c r="BA463" t="s">
        <v>271</v>
      </c>
      <c r="BB463">
        <v>0</v>
      </c>
      <c r="BC463">
        <f>AR463-BB463</f>
        <v>0</v>
      </c>
      <c r="BD463">
        <f>(AR463-AQ463)/(AR463-BB463)</f>
        <v>0</v>
      </c>
      <c r="BE463">
        <f>(AK463-AR463)/(AK463-BB463)</f>
        <v>0</v>
      </c>
      <c r="BF463">
        <f>(AR463-AQ463)/(AR463-AJ463)</f>
        <v>0</v>
      </c>
      <c r="BG463">
        <f>(AK463-AR463)/(AK463-AJ463)</f>
        <v>0</v>
      </c>
      <c r="BH463">
        <f>(BD463*BB463/AQ463)</f>
        <v>0</v>
      </c>
      <c r="BI463">
        <f>(1-BH463)</f>
        <v>0</v>
      </c>
      <c r="BJ463">
        <f>$B$11*CH463+$C$11*CI463+$F$11*CJ463*(1-CM463)</f>
        <v>0</v>
      </c>
      <c r="BK463">
        <f>BJ463*BL463</f>
        <v>0</v>
      </c>
      <c r="BL463">
        <f>($B$11*$D$9+$C$11*$D$9+$F$11*((CW463+CO463)/MAX(CW463+CO463+CX463, 0.1)*$I$9+CX463/MAX(CW463+CO463+CX463, 0.1)*$J$9))/($B$11+$C$11+$F$11)</f>
        <v>0</v>
      </c>
      <c r="BM463">
        <f>($B$11*$K$9+$C$11*$K$9+$F$11*((CW463+CO463)/MAX(CW463+CO463+CX463, 0.1)*$P$9+CX463/MAX(CW463+CO463+CX463, 0.1)*$Q$9))/($B$11+$C$11+$F$11)</f>
        <v>0</v>
      </c>
      <c r="BN463">
        <v>6</v>
      </c>
      <c r="BO463">
        <v>0.5</v>
      </c>
      <c r="BP463" t="s">
        <v>272</v>
      </c>
      <c r="BQ463">
        <v>2</v>
      </c>
      <c r="BR463">
        <v>1604419120.1</v>
      </c>
      <c r="BS463">
        <v>1431.21</v>
      </c>
      <c r="BT463">
        <v>1492.71</v>
      </c>
      <c r="BU463">
        <v>21.5237</v>
      </c>
      <c r="BV463">
        <v>19.9371</v>
      </c>
      <c r="BW463">
        <v>1431.08</v>
      </c>
      <c r="BX463">
        <v>21.1983</v>
      </c>
      <c r="BY463">
        <v>499.973</v>
      </c>
      <c r="BZ463">
        <v>100.519</v>
      </c>
      <c r="CA463">
        <v>0.0998851</v>
      </c>
      <c r="CB463">
        <v>25.1487</v>
      </c>
      <c r="CC463">
        <v>25.0029</v>
      </c>
      <c r="CD463">
        <v>999.9</v>
      </c>
      <c r="CE463">
        <v>0</v>
      </c>
      <c r="CF463">
        <v>0</v>
      </c>
      <c r="CG463">
        <v>10038.1</v>
      </c>
      <c r="CH463">
        <v>0</v>
      </c>
      <c r="CI463">
        <v>1.06395</v>
      </c>
      <c r="CJ463">
        <v>1200.05</v>
      </c>
      <c r="CK463">
        <v>0.967003</v>
      </c>
      <c r="CL463">
        <v>0.0329973</v>
      </c>
      <c r="CM463">
        <v>0</v>
      </c>
      <c r="CN463">
        <v>2.2331</v>
      </c>
      <c r="CO463">
        <v>0</v>
      </c>
      <c r="CP463">
        <v>10870.4</v>
      </c>
      <c r="CQ463">
        <v>11401.9</v>
      </c>
      <c r="CR463">
        <v>38.125</v>
      </c>
      <c r="CS463">
        <v>41.187</v>
      </c>
      <c r="CT463">
        <v>39.562</v>
      </c>
      <c r="CU463">
        <v>39.875</v>
      </c>
      <c r="CV463">
        <v>38.375</v>
      </c>
      <c r="CW463">
        <v>1160.45</v>
      </c>
      <c r="CX463">
        <v>39.6</v>
      </c>
      <c r="CY463">
        <v>0</v>
      </c>
      <c r="CZ463">
        <v>1604419120.1</v>
      </c>
      <c r="DA463">
        <v>0</v>
      </c>
      <c r="DB463">
        <v>2.66974230769231</v>
      </c>
      <c r="DC463">
        <v>-0.803237612051118</v>
      </c>
      <c r="DD463">
        <v>5.51452994423027</v>
      </c>
      <c r="DE463">
        <v>10868.9346153846</v>
      </c>
      <c r="DF463">
        <v>15</v>
      </c>
      <c r="DG463">
        <v>1604417947.1</v>
      </c>
      <c r="DH463" t="s">
        <v>273</v>
      </c>
      <c r="DI463">
        <v>1604417940.1</v>
      </c>
      <c r="DJ463">
        <v>1604417947.1</v>
      </c>
      <c r="DK463">
        <v>1</v>
      </c>
      <c r="DL463">
        <v>-0.134</v>
      </c>
      <c r="DM463">
        <v>0.013</v>
      </c>
      <c r="DN463">
        <v>0.037</v>
      </c>
      <c r="DO463">
        <v>0.31</v>
      </c>
      <c r="DP463">
        <v>420</v>
      </c>
      <c r="DQ463">
        <v>20</v>
      </c>
      <c r="DR463">
        <v>0.08</v>
      </c>
      <c r="DS463">
        <v>0.06</v>
      </c>
      <c r="DT463">
        <v>0</v>
      </c>
      <c r="DU463">
        <v>0</v>
      </c>
      <c r="DV463" t="s">
        <v>274</v>
      </c>
      <c r="DW463">
        <v>100</v>
      </c>
      <c r="DX463">
        <v>100</v>
      </c>
      <c r="DY463">
        <v>0.13</v>
      </c>
      <c r="DZ463">
        <v>0.3254</v>
      </c>
      <c r="EA463">
        <v>-0.278027610152098</v>
      </c>
      <c r="EB463">
        <v>0.00106189765250334</v>
      </c>
      <c r="EC463">
        <v>-8.23004791133579e-07</v>
      </c>
      <c r="ED463">
        <v>1.95222372915411e-10</v>
      </c>
      <c r="EE463">
        <v>0.0605696754882689</v>
      </c>
      <c r="EF463">
        <v>0.0242991256848972</v>
      </c>
      <c r="EG463">
        <v>-0.00102667963148939</v>
      </c>
      <c r="EH463">
        <v>2.21636158600722e-05</v>
      </c>
      <c r="EI463">
        <v>2</v>
      </c>
      <c r="EJ463">
        <v>2037</v>
      </c>
      <c r="EK463">
        <v>1</v>
      </c>
      <c r="EL463">
        <v>24</v>
      </c>
      <c r="EM463">
        <v>19.7</v>
      </c>
      <c r="EN463">
        <v>19.6</v>
      </c>
      <c r="EO463">
        <v>2</v>
      </c>
      <c r="EP463">
        <v>511.253</v>
      </c>
      <c r="EQ463">
        <v>529.017</v>
      </c>
      <c r="ER463">
        <v>22.6741</v>
      </c>
      <c r="ES463">
        <v>25.4502</v>
      </c>
      <c r="ET463">
        <v>30</v>
      </c>
      <c r="EU463">
        <v>25.3087</v>
      </c>
      <c r="EV463">
        <v>25.2731</v>
      </c>
      <c r="EW463">
        <v>58.8816</v>
      </c>
      <c r="EX463">
        <v>26.2972</v>
      </c>
      <c r="EY463">
        <v>100</v>
      </c>
      <c r="EZ463">
        <v>22.6808</v>
      </c>
      <c r="FA463">
        <v>1501.98</v>
      </c>
      <c r="FB463">
        <v>20</v>
      </c>
      <c r="FC463">
        <v>102.317</v>
      </c>
      <c r="FD463">
        <v>102.082</v>
      </c>
    </row>
    <row r="464" spans="1:160">
      <c r="A464">
        <v>448</v>
      </c>
      <c r="B464">
        <v>1604419122.1</v>
      </c>
      <c r="C464">
        <v>893</v>
      </c>
      <c r="D464" t="s">
        <v>1167</v>
      </c>
      <c r="E464" t="s">
        <v>1168</v>
      </c>
      <c r="F464">
        <v>1604419122.1</v>
      </c>
      <c r="G464">
        <f>BY464*AE464*(BU464-BV464)/(100*BN464*(1000-AE464*BU464))</f>
        <v>0</v>
      </c>
      <c r="H464">
        <f>BY464*AE464*(BT464-BS464*(1000-AE464*BV464)/(1000-AE464*BU464))/(100*BN464)</f>
        <v>0</v>
      </c>
      <c r="I464">
        <f>BS464 - IF(AE464&gt;1, H464*BN464*100.0/(AG464*CG464), 0)</f>
        <v>0</v>
      </c>
      <c r="J464">
        <f>((P464-G464/2)*I464-H464)/(P464+G464/2)</f>
        <v>0</v>
      </c>
      <c r="K464">
        <f>J464*(BZ464+CA464)/1000.0</f>
        <v>0</v>
      </c>
      <c r="L464">
        <f>(BS464 - IF(AE464&gt;1, H464*BN464*100.0/(AG464*CG464), 0))*(BZ464+CA464)/1000.0</f>
        <v>0</v>
      </c>
      <c r="M464">
        <f>2.0/((1/O464-1/N464)+SIGN(O464)*SQRT((1/O464-1/N464)*(1/O464-1/N464) + 4*BO464/((BO464+1)*(BO464+1))*(2*1/O464*1/N464-1/N464*1/N464)))</f>
        <v>0</v>
      </c>
      <c r="N464">
        <f>IF(LEFT(BP464,1)&lt;&gt;"0",IF(LEFT(BP464,1)="1",3.0,BQ464),$D$5+$E$5*(CG464*BZ464/($K$5*1000))+$F$5*(CG464*BZ464/($K$5*1000))*MAX(MIN(BN464,$J$5),$I$5)*MAX(MIN(BN464,$J$5),$I$5)+$G$5*MAX(MIN(BN464,$J$5),$I$5)*(CG464*BZ464/($K$5*1000))+$H$5*(CG464*BZ464/($K$5*1000))*(CG464*BZ464/($K$5*1000)))</f>
        <v>0</v>
      </c>
      <c r="O464">
        <f>G464*(1000-(1000*0.61365*exp(17.502*S464/(240.97+S464))/(BZ464+CA464)+BU464)/2)/(1000*0.61365*exp(17.502*S464/(240.97+S464))/(BZ464+CA464)-BU464)</f>
        <v>0</v>
      </c>
      <c r="P464">
        <f>1/((BO464+1)/(M464/1.6)+1/(N464/1.37)) + BO464/((BO464+1)/(M464/1.6) + BO464/(N464/1.37))</f>
        <v>0</v>
      </c>
      <c r="Q464">
        <f>(BK464*BM464)</f>
        <v>0</v>
      </c>
      <c r="R464">
        <f>(CB464+(Q464+2*0.95*5.67E-8*(((CB464+$B$7)+273)^4-(CB464+273)^4)-44100*G464)/(1.84*29.3*N464+8*0.95*5.67E-8*(CB464+273)^3))</f>
        <v>0</v>
      </c>
      <c r="S464">
        <f>($C$7*CC464+$D$7*CD464+$E$7*R464)</f>
        <v>0</v>
      </c>
      <c r="T464">
        <f>0.61365*exp(17.502*S464/(240.97+S464))</f>
        <v>0</v>
      </c>
      <c r="U464">
        <f>(V464/W464*100)</f>
        <v>0</v>
      </c>
      <c r="V464">
        <f>BU464*(BZ464+CA464)/1000</f>
        <v>0</v>
      </c>
      <c r="W464">
        <f>0.61365*exp(17.502*CB464/(240.97+CB464))</f>
        <v>0</v>
      </c>
      <c r="X464">
        <f>(T464-BU464*(BZ464+CA464)/1000)</f>
        <v>0</v>
      </c>
      <c r="Y464">
        <f>(-G464*44100)</f>
        <v>0</v>
      </c>
      <c r="Z464">
        <f>2*29.3*N464*0.92*(CB464-S464)</f>
        <v>0</v>
      </c>
      <c r="AA464">
        <f>2*0.95*5.67E-8*(((CB464+$B$7)+273)^4-(S464+273)^4)</f>
        <v>0</v>
      </c>
      <c r="AB464">
        <f>Q464+AA464+Y464+Z464</f>
        <v>0</v>
      </c>
      <c r="AC464">
        <v>0</v>
      </c>
      <c r="AD464">
        <v>0</v>
      </c>
      <c r="AE464">
        <f>IF(AC464*$H$13&gt;=AG464,1.0,(AG464/(AG464-AC464*$H$13)))</f>
        <v>0</v>
      </c>
      <c r="AF464">
        <f>(AE464-1)*100</f>
        <v>0</v>
      </c>
      <c r="AG464">
        <f>MAX(0,($B$13+$C$13*CG464)/(1+$D$13*CG464)*BZ464/(CB464+273)*$E$13)</f>
        <v>0</v>
      </c>
      <c r="AH464" t="s">
        <v>271</v>
      </c>
      <c r="AI464" t="s">
        <v>271</v>
      </c>
      <c r="AJ464">
        <v>0</v>
      </c>
      <c r="AK464">
        <v>0</v>
      </c>
      <c r="AL464">
        <f>AK464-AJ464</f>
        <v>0</v>
      </c>
      <c r="AM464">
        <f>AL464/AK464</f>
        <v>0</v>
      </c>
      <c r="AN464">
        <v>0</v>
      </c>
      <c r="AO464" t="s">
        <v>271</v>
      </c>
      <c r="AP464" t="s">
        <v>271</v>
      </c>
      <c r="AQ464">
        <v>0</v>
      </c>
      <c r="AR464">
        <v>0</v>
      </c>
      <c r="AS464">
        <f>1-AQ464/AR464</f>
        <v>0</v>
      </c>
      <c r="AT464">
        <v>0.5</v>
      </c>
      <c r="AU464">
        <f>BK464</f>
        <v>0</v>
      </c>
      <c r="AV464">
        <f>H464</f>
        <v>0</v>
      </c>
      <c r="AW464">
        <f>AS464*AT464*AU464</f>
        <v>0</v>
      </c>
      <c r="AX464">
        <f>BC464/AR464</f>
        <v>0</v>
      </c>
      <c r="AY464">
        <f>(AV464-AN464)/AU464</f>
        <v>0</v>
      </c>
      <c r="AZ464">
        <f>(AK464-AR464)/AR464</f>
        <v>0</v>
      </c>
      <c r="BA464" t="s">
        <v>271</v>
      </c>
      <c r="BB464">
        <v>0</v>
      </c>
      <c r="BC464">
        <f>AR464-BB464</f>
        <v>0</v>
      </c>
      <c r="BD464">
        <f>(AR464-AQ464)/(AR464-BB464)</f>
        <v>0</v>
      </c>
      <c r="BE464">
        <f>(AK464-AR464)/(AK464-BB464)</f>
        <v>0</v>
      </c>
      <c r="BF464">
        <f>(AR464-AQ464)/(AR464-AJ464)</f>
        <v>0</v>
      </c>
      <c r="BG464">
        <f>(AK464-AR464)/(AK464-AJ464)</f>
        <v>0</v>
      </c>
      <c r="BH464">
        <f>(BD464*BB464/AQ464)</f>
        <v>0</v>
      </c>
      <c r="BI464">
        <f>(1-BH464)</f>
        <v>0</v>
      </c>
      <c r="BJ464">
        <f>$B$11*CH464+$C$11*CI464+$F$11*CJ464*(1-CM464)</f>
        <v>0</v>
      </c>
      <c r="BK464">
        <f>BJ464*BL464</f>
        <v>0</v>
      </c>
      <c r="BL464">
        <f>($B$11*$D$9+$C$11*$D$9+$F$11*((CW464+CO464)/MAX(CW464+CO464+CX464, 0.1)*$I$9+CX464/MAX(CW464+CO464+CX464, 0.1)*$J$9))/($B$11+$C$11+$F$11)</f>
        <v>0</v>
      </c>
      <c r="BM464">
        <f>($B$11*$K$9+$C$11*$K$9+$F$11*((CW464+CO464)/MAX(CW464+CO464+CX464, 0.1)*$P$9+CX464/MAX(CW464+CO464+CX464, 0.1)*$Q$9))/($B$11+$C$11+$F$11)</f>
        <v>0</v>
      </c>
      <c r="BN464">
        <v>6</v>
      </c>
      <c r="BO464">
        <v>0.5</v>
      </c>
      <c r="BP464" t="s">
        <v>272</v>
      </c>
      <c r="BQ464">
        <v>2</v>
      </c>
      <c r="BR464">
        <v>1604419122.1</v>
      </c>
      <c r="BS464">
        <v>1434.47</v>
      </c>
      <c r="BT464">
        <v>1496.05</v>
      </c>
      <c r="BU464">
        <v>21.5211</v>
      </c>
      <c r="BV464">
        <v>19.9365</v>
      </c>
      <c r="BW464">
        <v>1434.34</v>
      </c>
      <c r="BX464">
        <v>21.1957</v>
      </c>
      <c r="BY464">
        <v>499.994</v>
      </c>
      <c r="BZ464">
        <v>100.519</v>
      </c>
      <c r="CA464">
        <v>0.0999668</v>
      </c>
      <c r="CB464">
        <v>25.1484</v>
      </c>
      <c r="CC464">
        <v>24.9991</v>
      </c>
      <c r="CD464">
        <v>999.9</v>
      </c>
      <c r="CE464">
        <v>0</v>
      </c>
      <c r="CF464">
        <v>0</v>
      </c>
      <c r="CG464">
        <v>10017.5</v>
      </c>
      <c r="CH464">
        <v>0</v>
      </c>
      <c r="CI464">
        <v>1.06395</v>
      </c>
      <c r="CJ464">
        <v>1200.05</v>
      </c>
      <c r="CK464">
        <v>0.967003</v>
      </c>
      <c r="CL464">
        <v>0.0329973</v>
      </c>
      <c r="CM464">
        <v>0</v>
      </c>
      <c r="CN464">
        <v>2.5512</v>
      </c>
      <c r="CO464">
        <v>0</v>
      </c>
      <c r="CP464">
        <v>10870.5</v>
      </c>
      <c r="CQ464">
        <v>11401.9</v>
      </c>
      <c r="CR464">
        <v>38.125</v>
      </c>
      <c r="CS464">
        <v>41.187</v>
      </c>
      <c r="CT464">
        <v>39.562</v>
      </c>
      <c r="CU464">
        <v>39.937</v>
      </c>
      <c r="CV464">
        <v>38.375</v>
      </c>
      <c r="CW464">
        <v>1160.45</v>
      </c>
      <c r="CX464">
        <v>39.6</v>
      </c>
      <c r="CY464">
        <v>0</v>
      </c>
      <c r="CZ464">
        <v>1604419121.9</v>
      </c>
      <c r="DA464">
        <v>0</v>
      </c>
      <c r="DB464">
        <v>2.67004</v>
      </c>
      <c r="DC464">
        <v>-0.800953853454481</v>
      </c>
      <c r="DD464">
        <v>6.46923076171347</v>
      </c>
      <c r="DE464">
        <v>10869.228</v>
      </c>
      <c r="DF464">
        <v>15</v>
      </c>
      <c r="DG464">
        <v>1604417947.1</v>
      </c>
      <c r="DH464" t="s">
        <v>273</v>
      </c>
      <c r="DI464">
        <v>1604417940.1</v>
      </c>
      <c r="DJ464">
        <v>1604417947.1</v>
      </c>
      <c r="DK464">
        <v>1</v>
      </c>
      <c r="DL464">
        <v>-0.134</v>
      </c>
      <c r="DM464">
        <v>0.013</v>
      </c>
      <c r="DN464">
        <v>0.037</v>
      </c>
      <c r="DO464">
        <v>0.31</v>
      </c>
      <c r="DP464">
        <v>420</v>
      </c>
      <c r="DQ464">
        <v>20</v>
      </c>
      <c r="DR464">
        <v>0.08</v>
      </c>
      <c r="DS464">
        <v>0.06</v>
      </c>
      <c r="DT464">
        <v>0</v>
      </c>
      <c r="DU464">
        <v>0</v>
      </c>
      <c r="DV464" t="s">
        <v>274</v>
      </c>
      <c r="DW464">
        <v>100</v>
      </c>
      <c r="DX464">
        <v>100</v>
      </c>
      <c r="DY464">
        <v>0.13</v>
      </c>
      <c r="DZ464">
        <v>0.3254</v>
      </c>
      <c r="EA464">
        <v>-0.278027610152098</v>
      </c>
      <c r="EB464">
        <v>0.00106189765250334</v>
      </c>
      <c r="EC464">
        <v>-8.23004791133579e-07</v>
      </c>
      <c r="ED464">
        <v>1.95222372915411e-10</v>
      </c>
      <c r="EE464">
        <v>0.0605696754882689</v>
      </c>
      <c r="EF464">
        <v>0.0242991256848972</v>
      </c>
      <c r="EG464">
        <v>-0.00102667963148939</v>
      </c>
      <c r="EH464">
        <v>2.21636158600722e-05</v>
      </c>
      <c r="EI464">
        <v>2</v>
      </c>
      <c r="EJ464">
        <v>2037</v>
      </c>
      <c r="EK464">
        <v>1</v>
      </c>
      <c r="EL464">
        <v>24</v>
      </c>
      <c r="EM464">
        <v>19.7</v>
      </c>
      <c r="EN464">
        <v>19.6</v>
      </c>
      <c r="EO464">
        <v>2</v>
      </c>
      <c r="EP464">
        <v>511.276</v>
      </c>
      <c r="EQ464">
        <v>528.927</v>
      </c>
      <c r="ER464">
        <v>22.6755</v>
      </c>
      <c r="ES464">
        <v>25.4513</v>
      </c>
      <c r="ET464">
        <v>30.0002</v>
      </c>
      <c r="EU464">
        <v>25.3098</v>
      </c>
      <c r="EV464">
        <v>25.2736</v>
      </c>
      <c r="EW464">
        <v>59.0139</v>
      </c>
      <c r="EX464">
        <v>26.2972</v>
      </c>
      <c r="EY464">
        <v>100</v>
      </c>
      <c r="EZ464">
        <v>22.6808</v>
      </c>
      <c r="FA464">
        <v>1507.07</v>
      </c>
      <c r="FB464">
        <v>20</v>
      </c>
      <c r="FC464">
        <v>102.317</v>
      </c>
      <c r="FD464">
        <v>102.082</v>
      </c>
    </row>
    <row r="465" spans="1:160">
      <c r="A465">
        <v>449</v>
      </c>
      <c r="B465">
        <v>1604419124.1</v>
      </c>
      <c r="C465">
        <v>895</v>
      </c>
      <c r="D465" t="s">
        <v>1169</v>
      </c>
      <c r="E465" t="s">
        <v>1170</v>
      </c>
      <c r="F465">
        <v>1604419124.1</v>
      </c>
      <c r="G465">
        <f>BY465*AE465*(BU465-BV465)/(100*BN465*(1000-AE465*BU465))</f>
        <v>0</v>
      </c>
      <c r="H465">
        <f>BY465*AE465*(BT465-BS465*(1000-AE465*BV465)/(1000-AE465*BU465))/(100*BN465)</f>
        <v>0</v>
      </c>
      <c r="I465">
        <f>BS465 - IF(AE465&gt;1, H465*BN465*100.0/(AG465*CG465), 0)</f>
        <v>0</v>
      </c>
      <c r="J465">
        <f>((P465-G465/2)*I465-H465)/(P465+G465/2)</f>
        <v>0</v>
      </c>
      <c r="K465">
        <f>J465*(BZ465+CA465)/1000.0</f>
        <v>0</v>
      </c>
      <c r="L465">
        <f>(BS465 - IF(AE465&gt;1, H465*BN465*100.0/(AG465*CG465), 0))*(BZ465+CA465)/1000.0</f>
        <v>0</v>
      </c>
      <c r="M465">
        <f>2.0/((1/O465-1/N465)+SIGN(O465)*SQRT((1/O465-1/N465)*(1/O465-1/N465) + 4*BO465/((BO465+1)*(BO465+1))*(2*1/O465*1/N465-1/N465*1/N465)))</f>
        <v>0</v>
      </c>
      <c r="N465">
        <f>IF(LEFT(BP465,1)&lt;&gt;"0",IF(LEFT(BP465,1)="1",3.0,BQ465),$D$5+$E$5*(CG465*BZ465/($K$5*1000))+$F$5*(CG465*BZ465/($K$5*1000))*MAX(MIN(BN465,$J$5),$I$5)*MAX(MIN(BN465,$J$5),$I$5)+$G$5*MAX(MIN(BN465,$J$5),$I$5)*(CG465*BZ465/($K$5*1000))+$H$5*(CG465*BZ465/($K$5*1000))*(CG465*BZ465/($K$5*1000)))</f>
        <v>0</v>
      </c>
      <c r="O465">
        <f>G465*(1000-(1000*0.61365*exp(17.502*S465/(240.97+S465))/(BZ465+CA465)+BU465)/2)/(1000*0.61365*exp(17.502*S465/(240.97+S465))/(BZ465+CA465)-BU465)</f>
        <v>0</v>
      </c>
      <c r="P465">
        <f>1/((BO465+1)/(M465/1.6)+1/(N465/1.37)) + BO465/((BO465+1)/(M465/1.6) + BO465/(N465/1.37))</f>
        <v>0</v>
      </c>
      <c r="Q465">
        <f>(BK465*BM465)</f>
        <v>0</v>
      </c>
      <c r="R465">
        <f>(CB465+(Q465+2*0.95*5.67E-8*(((CB465+$B$7)+273)^4-(CB465+273)^4)-44100*G465)/(1.84*29.3*N465+8*0.95*5.67E-8*(CB465+273)^3))</f>
        <v>0</v>
      </c>
      <c r="S465">
        <f>($C$7*CC465+$D$7*CD465+$E$7*R465)</f>
        <v>0</v>
      </c>
      <c r="T465">
        <f>0.61365*exp(17.502*S465/(240.97+S465))</f>
        <v>0</v>
      </c>
      <c r="U465">
        <f>(V465/W465*100)</f>
        <v>0</v>
      </c>
      <c r="V465">
        <f>BU465*(BZ465+CA465)/1000</f>
        <v>0</v>
      </c>
      <c r="W465">
        <f>0.61365*exp(17.502*CB465/(240.97+CB465))</f>
        <v>0</v>
      </c>
      <c r="X465">
        <f>(T465-BU465*(BZ465+CA465)/1000)</f>
        <v>0</v>
      </c>
      <c r="Y465">
        <f>(-G465*44100)</f>
        <v>0</v>
      </c>
      <c r="Z465">
        <f>2*29.3*N465*0.92*(CB465-S465)</f>
        <v>0</v>
      </c>
      <c r="AA465">
        <f>2*0.95*5.67E-8*(((CB465+$B$7)+273)^4-(S465+273)^4)</f>
        <v>0</v>
      </c>
      <c r="AB465">
        <f>Q465+AA465+Y465+Z465</f>
        <v>0</v>
      </c>
      <c r="AC465">
        <v>0</v>
      </c>
      <c r="AD465">
        <v>0</v>
      </c>
      <c r="AE465">
        <f>IF(AC465*$H$13&gt;=AG465,1.0,(AG465/(AG465-AC465*$H$13)))</f>
        <v>0</v>
      </c>
      <c r="AF465">
        <f>(AE465-1)*100</f>
        <v>0</v>
      </c>
      <c r="AG465">
        <f>MAX(0,($B$13+$C$13*CG465)/(1+$D$13*CG465)*BZ465/(CB465+273)*$E$13)</f>
        <v>0</v>
      </c>
      <c r="AH465" t="s">
        <v>271</v>
      </c>
      <c r="AI465" t="s">
        <v>271</v>
      </c>
      <c r="AJ465">
        <v>0</v>
      </c>
      <c r="AK465">
        <v>0</v>
      </c>
      <c r="AL465">
        <f>AK465-AJ465</f>
        <v>0</v>
      </c>
      <c r="AM465">
        <f>AL465/AK465</f>
        <v>0</v>
      </c>
      <c r="AN465">
        <v>0</v>
      </c>
      <c r="AO465" t="s">
        <v>271</v>
      </c>
      <c r="AP465" t="s">
        <v>271</v>
      </c>
      <c r="AQ465">
        <v>0</v>
      </c>
      <c r="AR465">
        <v>0</v>
      </c>
      <c r="AS465">
        <f>1-AQ465/AR465</f>
        <v>0</v>
      </c>
      <c r="AT465">
        <v>0.5</v>
      </c>
      <c r="AU465">
        <f>BK465</f>
        <v>0</v>
      </c>
      <c r="AV465">
        <f>H465</f>
        <v>0</v>
      </c>
      <c r="AW465">
        <f>AS465*AT465*AU465</f>
        <v>0</v>
      </c>
      <c r="AX465">
        <f>BC465/AR465</f>
        <v>0</v>
      </c>
      <c r="AY465">
        <f>(AV465-AN465)/AU465</f>
        <v>0</v>
      </c>
      <c r="AZ465">
        <f>(AK465-AR465)/AR465</f>
        <v>0</v>
      </c>
      <c r="BA465" t="s">
        <v>271</v>
      </c>
      <c r="BB465">
        <v>0</v>
      </c>
      <c r="BC465">
        <f>AR465-BB465</f>
        <v>0</v>
      </c>
      <c r="BD465">
        <f>(AR465-AQ465)/(AR465-BB465)</f>
        <v>0</v>
      </c>
      <c r="BE465">
        <f>(AK465-AR465)/(AK465-BB465)</f>
        <v>0</v>
      </c>
      <c r="BF465">
        <f>(AR465-AQ465)/(AR465-AJ465)</f>
        <v>0</v>
      </c>
      <c r="BG465">
        <f>(AK465-AR465)/(AK465-AJ465)</f>
        <v>0</v>
      </c>
      <c r="BH465">
        <f>(BD465*BB465/AQ465)</f>
        <v>0</v>
      </c>
      <c r="BI465">
        <f>(1-BH465)</f>
        <v>0</v>
      </c>
      <c r="BJ465">
        <f>$B$11*CH465+$C$11*CI465+$F$11*CJ465*(1-CM465)</f>
        <v>0</v>
      </c>
      <c r="BK465">
        <f>BJ465*BL465</f>
        <v>0</v>
      </c>
      <c r="BL465">
        <f>($B$11*$D$9+$C$11*$D$9+$F$11*((CW465+CO465)/MAX(CW465+CO465+CX465, 0.1)*$I$9+CX465/MAX(CW465+CO465+CX465, 0.1)*$J$9))/($B$11+$C$11+$F$11)</f>
        <v>0</v>
      </c>
      <c r="BM465">
        <f>($B$11*$K$9+$C$11*$K$9+$F$11*((CW465+CO465)/MAX(CW465+CO465+CX465, 0.1)*$P$9+CX465/MAX(CW465+CO465+CX465, 0.1)*$Q$9))/($B$11+$C$11+$F$11)</f>
        <v>0</v>
      </c>
      <c r="BN465">
        <v>6</v>
      </c>
      <c r="BO465">
        <v>0.5</v>
      </c>
      <c r="BP465" t="s">
        <v>272</v>
      </c>
      <c r="BQ465">
        <v>2</v>
      </c>
      <c r="BR465">
        <v>1604419124.1</v>
      </c>
      <c r="BS465">
        <v>1437.76</v>
      </c>
      <c r="BT465">
        <v>1499.25</v>
      </c>
      <c r="BU465">
        <v>21.518</v>
      </c>
      <c r="BV465">
        <v>19.9352</v>
      </c>
      <c r="BW465">
        <v>1437.63</v>
      </c>
      <c r="BX465">
        <v>21.1927</v>
      </c>
      <c r="BY465">
        <v>500.081</v>
      </c>
      <c r="BZ465">
        <v>100.519</v>
      </c>
      <c r="CA465">
        <v>0.100197</v>
      </c>
      <c r="CB465">
        <v>25.1478</v>
      </c>
      <c r="CC465">
        <v>24.9947</v>
      </c>
      <c r="CD465">
        <v>999.9</v>
      </c>
      <c r="CE465">
        <v>0</v>
      </c>
      <c r="CF465">
        <v>0</v>
      </c>
      <c r="CG465">
        <v>9991.25</v>
      </c>
      <c r="CH465">
        <v>0</v>
      </c>
      <c r="CI465">
        <v>1.06395</v>
      </c>
      <c r="CJ465">
        <v>1200.05</v>
      </c>
      <c r="CK465">
        <v>0.967003</v>
      </c>
      <c r="CL465">
        <v>0.0329973</v>
      </c>
      <c r="CM465">
        <v>0</v>
      </c>
      <c r="CN465">
        <v>2.9148</v>
      </c>
      <c r="CO465">
        <v>0</v>
      </c>
      <c r="CP465">
        <v>10870.8</v>
      </c>
      <c r="CQ465">
        <v>11401.9</v>
      </c>
      <c r="CR465">
        <v>38.062</v>
      </c>
      <c r="CS465">
        <v>41.187</v>
      </c>
      <c r="CT465">
        <v>39.562</v>
      </c>
      <c r="CU465">
        <v>39.937</v>
      </c>
      <c r="CV465">
        <v>38.375</v>
      </c>
      <c r="CW465">
        <v>1160.45</v>
      </c>
      <c r="CX465">
        <v>39.6</v>
      </c>
      <c r="CY465">
        <v>0</v>
      </c>
      <c r="CZ465">
        <v>1604419124.3</v>
      </c>
      <c r="DA465">
        <v>0</v>
      </c>
      <c r="DB465">
        <v>2.648848</v>
      </c>
      <c r="DC465">
        <v>-0.389715396115456</v>
      </c>
      <c r="DD465">
        <v>5.42307695676667</v>
      </c>
      <c r="DE465">
        <v>10869.444</v>
      </c>
      <c r="DF465">
        <v>15</v>
      </c>
      <c r="DG465">
        <v>1604417947.1</v>
      </c>
      <c r="DH465" t="s">
        <v>273</v>
      </c>
      <c r="DI465">
        <v>1604417940.1</v>
      </c>
      <c r="DJ465">
        <v>1604417947.1</v>
      </c>
      <c r="DK465">
        <v>1</v>
      </c>
      <c r="DL465">
        <v>-0.134</v>
      </c>
      <c r="DM465">
        <v>0.013</v>
      </c>
      <c r="DN465">
        <v>0.037</v>
      </c>
      <c r="DO465">
        <v>0.31</v>
      </c>
      <c r="DP465">
        <v>420</v>
      </c>
      <c r="DQ465">
        <v>20</v>
      </c>
      <c r="DR465">
        <v>0.08</v>
      </c>
      <c r="DS465">
        <v>0.06</v>
      </c>
      <c r="DT465">
        <v>0</v>
      </c>
      <c r="DU465">
        <v>0</v>
      </c>
      <c r="DV465" t="s">
        <v>274</v>
      </c>
      <c r="DW465">
        <v>100</v>
      </c>
      <c r="DX465">
        <v>100</v>
      </c>
      <c r="DY465">
        <v>0.13</v>
      </c>
      <c r="DZ465">
        <v>0.3253</v>
      </c>
      <c r="EA465">
        <v>-0.278027610152098</v>
      </c>
      <c r="EB465">
        <v>0.00106189765250334</v>
      </c>
      <c r="EC465">
        <v>-8.23004791133579e-07</v>
      </c>
      <c r="ED465">
        <v>1.95222372915411e-10</v>
      </c>
      <c r="EE465">
        <v>0.0605696754882689</v>
      </c>
      <c r="EF465">
        <v>0.0242991256848972</v>
      </c>
      <c r="EG465">
        <v>-0.00102667963148939</v>
      </c>
      <c r="EH465">
        <v>2.21636158600722e-05</v>
      </c>
      <c r="EI465">
        <v>2</v>
      </c>
      <c r="EJ465">
        <v>2037</v>
      </c>
      <c r="EK465">
        <v>1</v>
      </c>
      <c r="EL465">
        <v>24</v>
      </c>
      <c r="EM465">
        <v>19.7</v>
      </c>
      <c r="EN465">
        <v>19.6</v>
      </c>
      <c r="EO465">
        <v>2</v>
      </c>
      <c r="EP465">
        <v>511.399</v>
      </c>
      <c r="EQ465">
        <v>528.831</v>
      </c>
      <c r="ER465">
        <v>22.6779</v>
      </c>
      <c r="ES465">
        <v>25.4516</v>
      </c>
      <c r="ET465">
        <v>30.0002</v>
      </c>
      <c r="EU465">
        <v>25.3107</v>
      </c>
      <c r="EV465">
        <v>25.2736</v>
      </c>
      <c r="EW465">
        <v>59.0914</v>
      </c>
      <c r="EX465">
        <v>26.2972</v>
      </c>
      <c r="EY465">
        <v>100</v>
      </c>
      <c r="EZ465">
        <v>22.6788</v>
      </c>
      <c r="FA465">
        <v>1507.07</v>
      </c>
      <c r="FB465">
        <v>20</v>
      </c>
      <c r="FC465">
        <v>102.316</v>
      </c>
      <c r="FD465">
        <v>102.081</v>
      </c>
    </row>
    <row r="466" spans="1:160">
      <c r="A466">
        <v>450</v>
      </c>
      <c r="B466">
        <v>1604419126.1</v>
      </c>
      <c r="C466">
        <v>897</v>
      </c>
      <c r="D466" t="s">
        <v>1171</v>
      </c>
      <c r="E466" t="s">
        <v>1172</v>
      </c>
      <c r="F466">
        <v>1604419126.1</v>
      </c>
      <c r="G466">
        <f>BY466*AE466*(BU466-BV466)/(100*BN466*(1000-AE466*BU466))</f>
        <v>0</v>
      </c>
      <c r="H466">
        <f>BY466*AE466*(BT466-BS466*(1000-AE466*BV466)/(1000-AE466*BU466))/(100*BN466)</f>
        <v>0</v>
      </c>
      <c r="I466">
        <f>BS466 - IF(AE466&gt;1, H466*BN466*100.0/(AG466*CG466), 0)</f>
        <v>0</v>
      </c>
      <c r="J466">
        <f>((P466-G466/2)*I466-H466)/(P466+G466/2)</f>
        <v>0</v>
      </c>
      <c r="K466">
        <f>J466*(BZ466+CA466)/1000.0</f>
        <v>0</v>
      </c>
      <c r="L466">
        <f>(BS466 - IF(AE466&gt;1, H466*BN466*100.0/(AG466*CG466), 0))*(BZ466+CA466)/1000.0</f>
        <v>0</v>
      </c>
      <c r="M466">
        <f>2.0/((1/O466-1/N466)+SIGN(O466)*SQRT((1/O466-1/N466)*(1/O466-1/N466) + 4*BO466/((BO466+1)*(BO466+1))*(2*1/O466*1/N466-1/N466*1/N466)))</f>
        <v>0</v>
      </c>
      <c r="N466">
        <f>IF(LEFT(BP466,1)&lt;&gt;"0",IF(LEFT(BP466,1)="1",3.0,BQ466),$D$5+$E$5*(CG466*BZ466/($K$5*1000))+$F$5*(CG466*BZ466/($K$5*1000))*MAX(MIN(BN466,$J$5),$I$5)*MAX(MIN(BN466,$J$5),$I$5)+$G$5*MAX(MIN(BN466,$J$5),$I$5)*(CG466*BZ466/($K$5*1000))+$H$5*(CG466*BZ466/($K$5*1000))*(CG466*BZ466/($K$5*1000)))</f>
        <v>0</v>
      </c>
      <c r="O466">
        <f>G466*(1000-(1000*0.61365*exp(17.502*S466/(240.97+S466))/(BZ466+CA466)+BU466)/2)/(1000*0.61365*exp(17.502*S466/(240.97+S466))/(BZ466+CA466)-BU466)</f>
        <v>0</v>
      </c>
      <c r="P466">
        <f>1/((BO466+1)/(M466/1.6)+1/(N466/1.37)) + BO466/((BO466+1)/(M466/1.6) + BO466/(N466/1.37))</f>
        <v>0</v>
      </c>
      <c r="Q466">
        <f>(BK466*BM466)</f>
        <v>0</v>
      </c>
      <c r="R466">
        <f>(CB466+(Q466+2*0.95*5.67E-8*(((CB466+$B$7)+273)^4-(CB466+273)^4)-44100*G466)/(1.84*29.3*N466+8*0.95*5.67E-8*(CB466+273)^3))</f>
        <v>0</v>
      </c>
      <c r="S466">
        <f>($C$7*CC466+$D$7*CD466+$E$7*R466)</f>
        <v>0</v>
      </c>
      <c r="T466">
        <f>0.61365*exp(17.502*S466/(240.97+S466))</f>
        <v>0</v>
      </c>
      <c r="U466">
        <f>(V466/W466*100)</f>
        <v>0</v>
      </c>
      <c r="V466">
        <f>BU466*(BZ466+CA466)/1000</f>
        <v>0</v>
      </c>
      <c r="W466">
        <f>0.61365*exp(17.502*CB466/(240.97+CB466))</f>
        <v>0</v>
      </c>
      <c r="X466">
        <f>(T466-BU466*(BZ466+CA466)/1000)</f>
        <v>0</v>
      </c>
      <c r="Y466">
        <f>(-G466*44100)</f>
        <v>0</v>
      </c>
      <c r="Z466">
        <f>2*29.3*N466*0.92*(CB466-S466)</f>
        <v>0</v>
      </c>
      <c r="AA466">
        <f>2*0.95*5.67E-8*(((CB466+$B$7)+273)^4-(S466+273)^4)</f>
        <v>0</v>
      </c>
      <c r="AB466">
        <f>Q466+AA466+Y466+Z466</f>
        <v>0</v>
      </c>
      <c r="AC466">
        <v>0</v>
      </c>
      <c r="AD466">
        <v>0</v>
      </c>
      <c r="AE466">
        <f>IF(AC466*$H$13&gt;=AG466,1.0,(AG466/(AG466-AC466*$H$13)))</f>
        <v>0</v>
      </c>
      <c r="AF466">
        <f>(AE466-1)*100</f>
        <v>0</v>
      </c>
      <c r="AG466">
        <f>MAX(0,($B$13+$C$13*CG466)/(1+$D$13*CG466)*BZ466/(CB466+273)*$E$13)</f>
        <v>0</v>
      </c>
      <c r="AH466" t="s">
        <v>271</v>
      </c>
      <c r="AI466" t="s">
        <v>271</v>
      </c>
      <c r="AJ466">
        <v>0</v>
      </c>
      <c r="AK466">
        <v>0</v>
      </c>
      <c r="AL466">
        <f>AK466-AJ466</f>
        <v>0</v>
      </c>
      <c r="AM466">
        <f>AL466/AK466</f>
        <v>0</v>
      </c>
      <c r="AN466">
        <v>0</v>
      </c>
      <c r="AO466" t="s">
        <v>271</v>
      </c>
      <c r="AP466" t="s">
        <v>271</v>
      </c>
      <c r="AQ466">
        <v>0</v>
      </c>
      <c r="AR466">
        <v>0</v>
      </c>
      <c r="AS466">
        <f>1-AQ466/AR466</f>
        <v>0</v>
      </c>
      <c r="AT466">
        <v>0.5</v>
      </c>
      <c r="AU466">
        <f>BK466</f>
        <v>0</v>
      </c>
      <c r="AV466">
        <f>H466</f>
        <v>0</v>
      </c>
      <c r="AW466">
        <f>AS466*AT466*AU466</f>
        <v>0</v>
      </c>
      <c r="AX466">
        <f>BC466/AR466</f>
        <v>0</v>
      </c>
      <c r="AY466">
        <f>(AV466-AN466)/AU466</f>
        <v>0</v>
      </c>
      <c r="AZ466">
        <f>(AK466-AR466)/AR466</f>
        <v>0</v>
      </c>
      <c r="BA466" t="s">
        <v>271</v>
      </c>
      <c r="BB466">
        <v>0</v>
      </c>
      <c r="BC466">
        <f>AR466-BB466</f>
        <v>0</v>
      </c>
      <c r="BD466">
        <f>(AR466-AQ466)/(AR466-BB466)</f>
        <v>0</v>
      </c>
      <c r="BE466">
        <f>(AK466-AR466)/(AK466-BB466)</f>
        <v>0</v>
      </c>
      <c r="BF466">
        <f>(AR466-AQ466)/(AR466-AJ466)</f>
        <v>0</v>
      </c>
      <c r="BG466">
        <f>(AK466-AR466)/(AK466-AJ466)</f>
        <v>0</v>
      </c>
      <c r="BH466">
        <f>(BD466*BB466/AQ466)</f>
        <v>0</v>
      </c>
      <c r="BI466">
        <f>(1-BH466)</f>
        <v>0</v>
      </c>
      <c r="BJ466">
        <f>$B$11*CH466+$C$11*CI466+$F$11*CJ466*(1-CM466)</f>
        <v>0</v>
      </c>
      <c r="BK466">
        <f>BJ466*BL466</f>
        <v>0</v>
      </c>
      <c r="BL466">
        <f>($B$11*$D$9+$C$11*$D$9+$F$11*((CW466+CO466)/MAX(CW466+CO466+CX466, 0.1)*$I$9+CX466/MAX(CW466+CO466+CX466, 0.1)*$J$9))/($B$11+$C$11+$F$11)</f>
        <v>0</v>
      </c>
      <c r="BM466">
        <f>($B$11*$K$9+$C$11*$K$9+$F$11*((CW466+CO466)/MAX(CW466+CO466+CX466, 0.1)*$P$9+CX466/MAX(CW466+CO466+CX466, 0.1)*$Q$9))/($B$11+$C$11+$F$11)</f>
        <v>0</v>
      </c>
      <c r="BN466">
        <v>6</v>
      </c>
      <c r="BO466">
        <v>0.5</v>
      </c>
      <c r="BP466" t="s">
        <v>272</v>
      </c>
      <c r="BQ466">
        <v>2</v>
      </c>
      <c r="BR466">
        <v>1604419126.1</v>
      </c>
      <c r="BS466">
        <v>1441</v>
      </c>
      <c r="BT466">
        <v>1502.79</v>
      </c>
      <c r="BU466">
        <v>21.5182</v>
      </c>
      <c r="BV466">
        <v>19.9344</v>
      </c>
      <c r="BW466">
        <v>1440.88</v>
      </c>
      <c r="BX466">
        <v>21.1928</v>
      </c>
      <c r="BY466">
        <v>500.006</v>
      </c>
      <c r="BZ466">
        <v>100.521</v>
      </c>
      <c r="CA466">
        <v>0.100273</v>
      </c>
      <c r="CB466">
        <v>25.1479</v>
      </c>
      <c r="CC466">
        <v>24.9955</v>
      </c>
      <c r="CD466">
        <v>999.9</v>
      </c>
      <c r="CE466">
        <v>0</v>
      </c>
      <c r="CF466">
        <v>0</v>
      </c>
      <c r="CG466">
        <v>9956.25</v>
      </c>
      <c r="CH466">
        <v>0</v>
      </c>
      <c r="CI466">
        <v>1.06395</v>
      </c>
      <c r="CJ466">
        <v>1200.05</v>
      </c>
      <c r="CK466">
        <v>0.967003</v>
      </c>
      <c r="CL466">
        <v>0.0329973</v>
      </c>
      <c r="CM466">
        <v>0</v>
      </c>
      <c r="CN466">
        <v>2.7113</v>
      </c>
      <c r="CO466">
        <v>0</v>
      </c>
      <c r="CP466">
        <v>10870.5</v>
      </c>
      <c r="CQ466">
        <v>11401.9</v>
      </c>
      <c r="CR466">
        <v>38.062</v>
      </c>
      <c r="CS466">
        <v>41.187</v>
      </c>
      <c r="CT466">
        <v>39.562</v>
      </c>
      <c r="CU466">
        <v>39.875</v>
      </c>
      <c r="CV466">
        <v>38.375</v>
      </c>
      <c r="CW466">
        <v>1160.45</v>
      </c>
      <c r="CX466">
        <v>39.6</v>
      </c>
      <c r="CY466">
        <v>0</v>
      </c>
      <c r="CZ466">
        <v>1604419126.1</v>
      </c>
      <c r="DA466">
        <v>0</v>
      </c>
      <c r="DB466">
        <v>2.64013076923077</v>
      </c>
      <c r="DC466">
        <v>-0.426550436275513</v>
      </c>
      <c r="DD466">
        <v>7.50085472245578</v>
      </c>
      <c r="DE466">
        <v>10869.5923076923</v>
      </c>
      <c r="DF466">
        <v>15</v>
      </c>
      <c r="DG466">
        <v>1604417947.1</v>
      </c>
      <c r="DH466" t="s">
        <v>273</v>
      </c>
      <c r="DI466">
        <v>1604417940.1</v>
      </c>
      <c r="DJ466">
        <v>1604417947.1</v>
      </c>
      <c r="DK466">
        <v>1</v>
      </c>
      <c r="DL466">
        <v>-0.134</v>
      </c>
      <c r="DM466">
        <v>0.013</v>
      </c>
      <c r="DN466">
        <v>0.037</v>
      </c>
      <c r="DO466">
        <v>0.31</v>
      </c>
      <c r="DP466">
        <v>420</v>
      </c>
      <c r="DQ466">
        <v>20</v>
      </c>
      <c r="DR466">
        <v>0.08</v>
      </c>
      <c r="DS466">
        <v>0.06</v>
      </c>
      <c r="DT466">
        <v>0</v>
      </c>
      <c r="DU466">
        <v>0</v>
      </c>
      <c r="DV466" t="s">
        <v>274</v>
      </c>
      <c r="DW466">
        <v>100</v>
      </c>
      <c r="DX466">
        <v>100</v>
      </c>
      <c r="DY466">
        <v>0.12</v>
      </c>
      <c r="DZ466">
        <v>0.3254</v>
      </c>
      <c r="EA466">
        <v>-0.278027610152098</v>
      </c>
      <c r="EB466">
        <v>0.00106189765250334</v>
      </c>
      <c r="EC466">
        <v>-8.23004791133579e-07</v>
      </c>
      <c r="ED466">
        <v>1.95222372915411e-10</v>
      </c>
      <c r="EE466">
        <v>0.0605696754882689</v>
      </c>
      <c r="EF466">
        <v>0.0242991256848972</v>
      </c>
      <c r="EG466">
        <v>-0.00102667963148939</v>
      </c>
      <c r="EH466">
        <v>2.21636158600722e-05</v>
      </c>
      <c r="EI466">
        <v>2</v>
      </c>
      <c r="EJ466">
        <v>2037</v>
      </c>
      <c r="EK466">
        <v>1</v>
      </c>
      <c r="EL466">
        <v>24</v>
      </c>
      <c r="EM466">
        <v>19.8</v>
      </c>
      <c r="EN466">
        <v>19.6</v>
      </c>
      <c r="EO466">
        <v>2</v>
      </c>
      <c r="EP466">
        <v>511.227</v>
      </c>
      <c r="EQ466">
        <v>528.984</v>
      </c>
      <c r="ER466">
        <v>22.6785</v>
      </c>
      <c r="ES466">
        <v>25.4524</v>
      </c>
      <c r="ET466">
        <v>30.0002</v>
      </c>
      <c r="EU466">
        <v>25.3107</v>
      </c>
      <c r="EV466">
        <v>25.2736</v>
      </c>
      <c r="EW466">
        <v>59.205</v>
      </c>
      <c r="EX466">
        <v>26.2972</v>
      </c>
      <c r="EY466">
        <v>100</v>
      </c>
      <c r="EZ466">
        <v>22.6788</v>
      </c>
      <c r="FA466">
        <v>1512.15</v>
      </c>
      <c r="FB466">
        <v>20</v>
      </c>
      <c r="FC466">
        <v>102.315</v>
      </c>
      <c r="FD466">
        <v>102.082</v>
      </c>
    </row>
    <row r="467" spans="1:160">
      <c r="A467">
        <v>451</v>
      </c>
      <c r="B467">
        <v>1604419128.1</v>
      </c>
      <c r="C467">
        <v>899</v>
      </c>
      <c r="D467" t="s">
        <v>1173</v>
      </c>
      <c r="E467" t="s">
        <v>1174</v>
      </c>
      <c r="F467">
        <v>1604419128.1</v>
      </c>
      <c r="G467">
        <f>BY467*AE467*(BU467-BV467)/(100*BN467*(1000-AE467*BU467))</f>
        <v>0</v>
      </c>
      <c r="H467">
        <f>BY467*AE467*(BT467-BS467*(1000-AE467*BV467)/(1000-AE467*BU467))/(100*BN467)</f>
        <v>0</v>
      </c>
      <c r="I467">
        <f>BS467 - IF(AE467&gt;1, H467*BN467*100.0/(AG467*CG467), 0)</f>
        <v>0</v>
      </c>
      <c r="J467">
        <f>((P467-G467/2)*I467-H467)/(P467+G467/2)</f>
        <v>0</v>
      </c>
      <c r="K467">
        <f>J467*(BZ467+CA467)/1000.0</f>
        <v>0</v>
      </c>
      <c r="L467">
        <f>(BS467 - IF(AE467&gt;1, H467*BN467*100.0/(AG467*CG467), 0))*(BZ467+CA467)/1000.0</f>
        <v>0</v>
      </c>
      <c r="M467">
        <f>2.0/((1/O467-1/N467)+SIGN(O467)*SQRT((1/O467-1/N467)*(1/O467-1/N467) + 4*BO467/((BO467+1)*(BO467+1))*(2*1/O467*1/N467-1/N467*1/N467)))</f>
        <v>0</v>
      </c>
      <c r="N467">
        <f>IF(LEFT(BP467,1)&lt;&gt;"0",IF(LEFT(BP467,1)="1",3.0,BQ467),$D$5+$E$5*(CG467*BZ467/($K$5*1000))+$F$5*(CG467*BZ467/($K$5*1000))*MAX(MIN(BN467,$J$5),$I$5)*MAX(MIN(BN467,$J$5),$I$5)+$G$5*MAX(MIN(BN467,$J$5),$I$5)*(CG467*BZ467/($K$5*1000))+$H$5*(CG467*BZ467/($K$5*1000))*(CG467*BZ467/($K$5*1000)))</f>
        <v>0</v>
      </c>
      <c r="O467">
        <f>G467*(1000-(1000*0.61365*exp(17.502*S467/(240.97+S467))/(BZ467+CA467)+BU467)/2)/(1000*0.61365*exp(17.502*S467/(240.97+S467))/(BZ467+CA467)-BU467)</f>
        <v>0</v>
      </c>
      <c r="P467">
        <f>1/((BO467+1)/(M467/1.6)+1/(N467/1.37)) + BO467/((BO467+1)/(M467/1.6) + BO467/(N467/1.37))</f>
        <v>0</v>
      </c>
      <c r="Q467">
        <f>(BK467*BM467)</f>
        <v>0</v>
      </c>
      <c r="R467">
        <f>(CB467+(Q467+2*0.95*5.67E-8*(((CB467+$B$7)+273)^4-(CB467+273)^4)-44100*G467)/(1.84*29.3*N467+8*0.95*5.67E-8*(CB467+273)^3))</f>
        <v>0</v>
      </c>
      <c r="S467">
        <f>($C$7*CC467+$D$7*CD467+$E$7*R467)</f>
        <v>0</v>
      </c>
      <c r="T467">
        <f>0.61365*exp(17.502*S467/(240.97+S467))</f>
        <v>0</v>
      </c>
      <c r="U467">
        <f>(V467/W467*100)</f>
        <v>0</v>
      </c>
      <c r="V467">
        <f>BU467*(BZ467+CA467)/1000</f>
        <v>0</v>
      </c>
      <c r="W467">
        <f>0.61365*exp(17.502*CB467/(240.97+CB467))</f>
        <v>0</v>
      </c>
      <c r="X467">
        <f>(T467-BU467*(BZ467+CA467)/1000)</f>
        <v>0</v>
      </c>
      <c r="Y467">
        <f>(-G467*44100)</f>
        <v>0</v>
      </c>
      <c r="Z467">
        <f>2*29.3*N467*0.92*(CB467-S467)</f>
        <v>0</v>
      </c>
      <c r="AA467">
        <f>2*0.95*5.67E-8*(((CB467+$B$7)+273)^4-(S467+273)^4)</f>
        <v>0</v>
      </c>
      <c r="AB467">
        <f>Q467+AA467+Y467+Z467</f>
        <v>0</v>
      </c>
      <c r="AC467">
        <v>0</v>
      </c>
      <c r="AD467">
        <v>0</v>
      </c>
      <c r="AE467">
        <f>IF(AC467*$H$13&gt;=AG467,1.0,(AG467/(AG467-AC467*$H$13)))</f>
        <v>0</v>
      </c>
      <c r="AF467">
        <f>(AE467-1)*100</f>
        <v>0</v>
      </c>
      <c r="AG467">
        <f>MAX(0,($B$13+$C$13*CG467)/(1+$D$13*CG467)*BZ467/(CB467+273)*$E$13)</f>
        <v>0</v>
      </c>
      <c r="AH467" t="s">
        <v>271</v>
      </c>
      <c r="AI467" t="s">
        <v>271</v>
      </c>
      <c r="AJ467">
        <v>0</v>
      </c>
      <c r="AK467">
        <v>0</v>
      </c>
      <c r="AL467">
        <f>AK467-AJ467</f>
        <v>0</v>
      </c>
      <c r="AM467">
        <f>AL467/AK467</f>
        <v>0</v>
      </c>
      <c r="AN467">
        <v>0</v>
      </c>
      <c r="AO467" t="s">
        <v>271</v>
      </c>
      <c r="AP467" t="s">
        <v>271</v>
      </c>
      <c r="AQ467">
        <v>0</v>
      </c>
      <c r="AR467">
        <v>0</v>
      </c>
      <c r="AS467">
        <f>1-AQ467/AR467</f>
        <v>0</v>
      </c>
      <c r="AT467">
        <v>0.5</v>
      </c>
      <c r="AU467">
        <f>BK467</f>
        <v>0</v>
      </c>
      <c r="AV467">
        <f>H467</f>
        <v>0</v>
      </c>
      <c r="AW467">
        <f>AS467*AT467*AU467</f>
        <v>0</v>
      </c>
      <c r="AX467">
        <f>BC467/AR467</f>
        <v>0</v>
      </c>
      <c r="AY467">
        <f>(AV467-AN467)/AU467</f>
        <v>0</v>
      </c>
      <c r="AZ467">
        <f>(AK467-AR467)/AR467</f>
        <v>0</v>
      </c>
      <c r="BA467" t="s">
        <v>271</v>
      </c>
      <c r="BB467">
        <v>0</v>
      </c>
      <c r="BC467">
        <f>AR467-BB467</f>
        <v>0</v>
      </c>
      <c r="BD467">
        <f>(AR467-AQ467)/(AR467-BB467)</f>
        <v>0</v>
      </c>
      <c r="BE467">
        <f>(AK467-AR467)/(AK467-BB467)</f>
        <v>0</v>
      </c>
      <c r="BF467">
        <f>(AR467-AQ467)/(AR467-AJ467)</f>
        <v>0</v>
      </c>
      <c r="BG467">
        <f>(AK467-AR467)/(AK467-AJ467)</f>
        <v>0</v>
      </c>
      <c r="BH467">
        <f>(BD467*BB467/AQ467)</f>
        <v>0</v>
      </c>
      <c r="BI467">
        <f>(1-BH467)</f>
        <v>0</v>
      </c>
      <c r="BJ467">
        <f>$B$11*CH467+$C$11*CI467+$F$11*CJ467*(1-CM467)</f>
        <v>0</v>
      </c>
      <c r="BK467">
        <f>BJ467*BL467</f>
        <v>0</v>
      </c>
      <c r="BL467">
        <f>($B$11*$D$9+$C$11*$D$9+$F$11*((CW467+CO467)/MAX(CW467+CO467+CX467, 0.1)*$I$9+CX467/MAX(CW467+CO467+CX467, 0.1)*$J$9))/($B$11+$C$11+$F$11)</f>
        <v>0</v>
      </c>
      <c r="BM467">
        <f>($B$11*$K$9+$C$11*$K$9+$F$11*((CW467+CO467)/MAX(CW467+CO467+CX467, 0.1)*$P$9+CX467/MAX(CW467+CO467+CX467, 0.1)*$Q$9))/($B$11+$C$11+$F$11)</f>
        <v>0</v>
      </c>
      <c r="BN467">
        <v>6</v>
      </c>
      <c r="BO467">
        <v>0.5</v>
      </c>
      <c r="BP467" t="s">
        <v>272</v>
      </c>
      <c r="BQ467">
        <v>2</v>
      </c>
      <c r="BR467">
        <v>1604419128.1</v>
      </c>
      <c r="BS467">
        <v>1444.27</v>
      </c>
      <c r="BT467">
        <v>1506.18</v>
      </c>
      <c r="BU467">
        <v>21.5165</v>
      </c>
      <c r="BV467">
        <v>19.9334</v>
      </c>
      <c r="BW467">
        <v>1444.14</v>
      </c>
      <c r="BX467">
        <v>21.1911</v>
      </c>
      <c r="BY467">
        <v>499.977</v>
      </c>
      <c r="BZ467">
        <v>100.521</v>
      </c>
      <c r="CA467">
        <v>0.0996892</v>
      </c>
      <c r="CB467">
        <v>25.1468</v>
      </c>
      <c r="CC467">
        <v>24.9922</v>
      </c>
      <c r="CD467">
        <v>999.9</v>
      </c>
      <c r="CE467">
        <v>0</v>
      </c>
      <c r="CF467">
        <v>0</v>
      </c>
      <c r="CG467">
        <v>10000</v>
      </c>
      <c r="CH467">
        <v>0</v>
      </c>
      <c r="CI467">
        <v>1.06395</v>
      </c>
      <c r="CJ467">
        <v>1200.05</v>
      </c>
      <c r="CK467">
        <v>0.967003</v>
      </c>
      <c r="CL467">
        <v>0.0329973</v>
      </c>
      <c r="CM467">
        <v>0</v>
      </c>
      <c r="CN467">
        <v>2.8386</v>
      </c>
      <c r="CO467">
        <v>0</v>
      </c>
      <c r="CP467">
        <v>10870.3</v>
      </c>
      <c r="CQ467">
        <v>11401.9</v>
      </c>
      <c r="CR467">
        <v>38.062</v>
      </c>
      <c r="CS467">
        <v>41.187</v>
      </c>
      <c r="CT467">
        <v>39.562</v>
      </c>
      <c r="CU467">
        <v>39.937</v>
      </c>
      <c r="CV467">
        <v>38.375</v>
      </c>
      <c r="CW467">
        <v>1160.45</v>
      </c>
      <c r="CX467">
        <v>39.6</v>
      </c>
      <c r="CY467">
        <v>0</v>
      </c>
      <c r="CZ467">
        <v>1604419127.9</v>
      </c>
      <c r="DA467">
        <v>0</v>
      </c>
      <c r="DB467">
        <v>2.644204</v>
      </c>
      <c r="DC467">
        <v>0.428023077843067</v>
      </c>
      <c r="DD467">
        <v>6.48461540883455</v>
      </c>
      <c r="DE467">
        <v>10869.592</v>
      </c>
      <c r="DF467">
        <v>15</v>
      </c>
      <c r="DG467">
        <v>1604417947.1</v>
      </c>
      <c r="DH467" t="s">
        <v>273</v>
      </c>
      <c r="DI467">
        <v>1604417940.1</v>
      </c>
      <c r="DJ467">
        <v>1604417947.1</v>
      </c>
      <c r="DK467">
        <v>1</v>
      </c>
      <c r="DL467">
        <v>-0.134</v>
      </c>
      <c r="DM467">
        <v>0.013</v>
      </c>
      <c r="DN467">
        <v>0.037</v>
      </c>
      <c r="DO467">
        <v>0.31</v>
      </c>
      <c r="DP467">
        <v>420</v>
      </c>
      <c r="DQ467">
        <v>20</v>
      </c>
      <c r="DR467">
        <v>0.08</v>
      </c>
      <c r="DS467">
        <v>0.06</v>
      </c>
      <c r="DT467">
        <v>0</v>
      </c>
      <c r="DU467">
        <v>0</v>
      </c>
      <c r="DV467" t="s">
        <v>274</v>
      </c>
      <c r="DW467">
        <v>100</v>
      </c>
      <c r="DX467">
        <v>100</v>
      </c>
      <c r="DY467">
        <v>0.13</v>
      </c>
      <c r="DZ467">
        <v>0.3254</v>
      </c>
      <c r="EA467">
        <v>-0.278027610152098</v>
      </c>
      <c r="EB467">
        <v>0.00106189765250334</v>
      </c>
      <c r="EC467">
        <v>-8.23004791133579e-07</v>
      </c>
      <c r="ED467">
        <v>1.95222372915411e-10</v>
      </c>
      <c r="EE467">
        <v>0.0605696754882689</v>
      </c>
      <c r="EF467">
        <v>0.0242991256848972</v>
      </c>
      <c r="EG467">
        <v>-0.00102667963148939</v>
      </c>
      <c r="EH467">
        <v>2.21636158600722e-05</v>
      </c>
      <c r="EI467">
        <v>2</v>
      </c>
      <c r="EJ467">
        <v>2037</v>
      </c>
      <c r="EK467">
        <v>1</v>
      </c>
      <c r="EL467">
        <v>24</v>
      </c>
      <c r="EM467">
        <v>19.8</v>
      </c>
      <c r="EN467">
        <v>19.7</v>
      </c>
      <c r="EO467">
        <v>2</v>
      </c>
      <c r="EP467">
        <v>511.156</v>
      </c>
      <c r="EQ467">
        <v>528.927</v>
      </c>
      <c r="ER467">
        <v>22.678</v>
      </c>
      <c r="ES467">
        <v>25.4535</v>
      </c>
      <c r="ET467">
        <v>30.0002</v>
      </c>
      <c r="EU467">
        <v>25.3107</v>
      </c>
      <c r="EV467">
        <v>25.2736</v>
      </c>
      <c r="EW467">
        <v>59.3383</v>
      </c>
      <c r="EX467">
        <v>26.2972</v>
      </c>
      <c r="EY467">
        <v>100</v>
      </c>
      <c r="EZ467">
        <v>22.6784</v>
      </c>
      <c r="FA467">
        <v>1517.21</v>
      </c>
      <c r="FB467">
        <v>20</v>
      </c>
      <c r="FC467">
        <v>102.315</v>
      </c>
      <c r="FD467">
        <v>102.084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2020-11-03T23:59:28Z</dcterms:created>
  <dcterms:modified xsi:type="dcterms:W3CDTF">2020-11-03T23:59:28Z</dcterms:modified>
</cp:coreProperties>
</file>