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0" yWindow="460" windowWidth="25600" windowHeight="14740" tabRatio="500" activeTab="2"/>
  </bookViews>
  <sheets>
    <sheet name="БДЗ" sheetId="2" r:id="rId1"/>
    <sheet name="Продажи" sheetId="3" r:id="rId2"/>
    <sheet name="Sheet4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3" l="1"/>
  <c r="E12" i="2"/>
  <c r="F5" i="3"/>
  <c r="G5" i="3"/>
  <c r="H5" i="3"/>
  <c r="G4" i="3"/>
  <c r="E4" i="3"/>
  <c r="H4" i="3"/>
  <c r="E3" i="3"/>
  <c r="G3" i="3"/>
  <c r="H3" i="3"/>
  <c r="H6" i="3"/>
  <c r="C7" i="2"/>
  <c r="E5" i="3"/>
  <c r="C6" i="2"/>
  <c r="B7" i="2"/>
  <c r="B6" i="2"/>
  <c r="E11" i="2"/>
  <c r="D7" i="2"/>
  <c r="B5" i="3"/>
  <c r="D6" i="2"/>
  <c r="B4" i="3"/>
  <c r="C5" i="2"/>
  <c r="D5" i="2"/>
  <c r="E5" i="2"/>
  <c r="G6" i="3"/>
  <c r="E6" i="3"/>
  <c r="C6" i="3"/>
  <c r="F3" i="3"/>
  <c r="E10" i="2"/>
  <c r="B5" i="2"/>
  <c r="G5" i="2"/>
  <c r="B3" i="3"/>
</calcChain>
</file>

<file path=xl/sharedStrings.xml><?xml version="1.0" encoding="utf-8"?>
<sst xmlns="http://schemas.openxmlformats.org/spreadsheetml/2006/main" count="50" uniqueCount="35">
  <si>
    <t>Цена продажи</t>
  </si>
  <si>
    <t>Чистая прибыль</t>
  </si>
  <si>
    <t>37мм значки</t>
  </si>
  <si>
    <t>25мм значки</t>
  </si>
  <si>
    <t>Rоличество закупленных</t>
  </si>
  <si>
    <t>25мм</t>
  </si>
  <si>
    <t>37мм</t>
  </si>
  <si>
    <t>Использованно</t>
  </si>
  <si>
    <t>Тип</t>
  </si>
  <si>
    <t>Статистика имеющихся материалов</t>
  </si>
  <si>
    <t>Количество</t>
  </si>
  <si>
    <t>Cтоимость</t>
  </si>
  <si>
    <t xml:space="preserve">25мм </t>
  </si>
  <si>
    <t xml:space="preserve">37мм </t>
  </si>
  <si>
    <t>Осталось</t>
  </si>
  <si>
    <t>Количество материала</t>
  </si>
  <si>
    <t>Rоличество проданных</t>
  </si>
  <si>
    <t>Итого осталось</t>
  </si>
  <si>
    <t>Выручка от продажи</t>
  </si>
  <si>
    <t>Cеместоимость проданного</t>
  </si>
  <si>
    <t>Порча</t>
  </si>
  <si>
    <t>Всего испорченно</t>
  </si>
  <si>
    <t>Значки 25мм</t>
  </si>
  <si>
    <t>Значки 37мм</t>
  </si>
  <si>
    <t>Дата</t>
  </si>
  <si>
    <t>Цена</t>
  </si>
  <si>
    <t>Cумма</t>
  </si>
  <si>
    <t>№</t>
  </si>
  <si>
    <t>Стикеры</t>
  </si>
  <si>
    <t>Закупки и печать</t>
  </si>
  <si>
    <t>Закупка 08.09.2017</t>
  </si>
  <si>
    <t>Cтоимость ед</t>
  </si>
  <si>
    <t>Cеместоимость ед</t>
  </si>
  <si>
    <t>56мм</t>
  </si>
  <si>
    <t>56мм значки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</si>
</sst>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scheme val="minor"/>
    </font>
    <font>
      <b/>
      <sz val="18"/>
      <color rgb="FF3F3F3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47">
    <xf numFmtId="0" fontId="0" fillId="0" borderId="0" xfId="0"/>
    <xf numFmtId="0" fontId="0" fillId="0" borderId="0" xfId="0"/>
    <xf numFmtId="0" fontId="1" fillId="3" borderId="1" xfId="1" applyFill="1"/>
    <xf numFmtId="0" fontId="3" fillId="2" borderId="1" xfId="1" applyFont="1" applyFill="1"/>
    <xf numFmtId="0" fontId="4" fillId="3" borderId="1" xfId="1" applyFont="1" applyFill="1"/>
    <xf numFmtId="0" fontId="2" fillId="0" borderId="0" xfId="0" applyFont="1"/>
    <xf numFmtId="0" fontId="5" fillId="5" borderId="0" xfId="0" applyFont="1" applyFill="1" applyAlignment="1">
      <alignment horizontal="center"/>
    </xf>
    <xf numFmtId="0" fontId="6" fillId="6" borderId="1" xfId="1" applyFont="1" applyFill="1"/>
    <xf numFmtId="0" fontId="4" fillId="3" borderId="1" xfId="1" applyFont="1" applyFill="1" applyAlignment="1">
      <alignment horizontal="center"/>
    </xf>
    <xf numFmtId="0" fontId="4" fillId="2" borderId="1" xfId="1" applyFont="1" applyFill="1" applyAlignment="1">
      <alignment horizont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4" fillId="3" borderId="4" xfId="1" applyFont="1" applyFill="1" applyBorder="1" applyAlignment="1"/>
    <xf numFmtId="0" fontId="4" fillId="3" borderId="1" xfId="1" applyFont="1" applyFill="1" applyAlignment="1">
      <alignment horizontal="center" vertical="center"/>
    </xf>
    <xf numFmtId="0" fontId="4" fillId="2" borderId="1" xfId="1" applyFont="1" applyFill="1" applyAlignment="1">
      <alignment horizontal="center" vertical="center"/>
    </xf>
    <xf numFmtId="0" fontId="1" fillId="7" borderId="1" xfId="1" applyFill="1"/>
    <xf numFmtId="0" fontId="1" fillId="3" borderId="1" xfId="1" applyFont="1" applyFill="1" applyAlignment="1">
      <alignment horizontal="center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4" fillId="7" borderId="13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6" fillId="8" borderId="7" xfId="1" applyFont="1" applyFill="1" applyBorder="1" applyAlignment="1">
      <alignment horizontal="center" vertical="center"/>
    </xf>
    <xf numFmtId="0" fontId="6" fillId="8" borderId="8" xfId="1" applyFont="1" applyFill="1" applyBorder="1" applyAlignment="1">
      <alignment horizontal="center" vertical="center"/>
    </xf>
    <xf numFmtId="0" fontId="6" fillId="8" borderId="9" xfId="1" applyFont="1" applyFill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center" vertical="center"/>
    </xf>
    <xf numFmtId="0" fontId="6" fillId="8" borderId="12" xfId="1" applyFont="1" applyFill="1" applyBorder="1" applyAlignment="1">
      <alignment horizontal="center" vertical="center"/>
    </xf>
    <xf numFmtId="0" fontId="1" fillId="8" borderId="1" xfId="1" applyFont="1" applyFill="1" applyAlignment="1">
      <alignment horizontal="center"/>
    </xf>
    <xf numFmtId="0" fontId="1" fillId="8" borderId="1" xfId="1" applyFill="1"/>
    <xf numFmtId="0" fontId="6" fillId="9" borderId="7" xfId="1" applyFont="1" applyFill="1" applyBorder="1" applyAlignment="1">
      <alignment horizontal="center" vertical="center"/>
    </xf>
    <xf numFmtId="0" fontId="6" fillId="9" borderId="8" xfId="1" applyFont="1" applyFill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6" fillId="9" borderId="10" xfId="1" applyFont="1" applyFill="1" applyBorder="1" applyAlignment="1">
      <alignment horizontal="center" vertical="center"/>
    </xf>
    <xf numFmtId="0" fontId="6" fillId="9" borderId="11" xfId="1" applyFont="1" applyFill="1" applyBorder="1" applyAlignment="1">
      <alignment horizontal="center" vertical="center"/>
    </xf>
    <xf numFmtId="0" fontId="6" fillId="9" borderId="12" xfId="1" applyFont="1" applyFill="1" applyBorder="1" applyAlignment="1">
      <alignment horizontal="center" vertical="center"/>
    </xf>
    <xf numFmtId="0" fontId="1" fillId="9" borderId="1" xfId="1" applyFont="1" applyFill="1" applyAlignment="1">
      <alignment horizontal="center"/>
    </xf>
    <xf numFmtId="0" fontId="1" fillId="9" borderId="1" xfId="1" applyFill="1"/>
    <xf numFmtId="0" fontId="4" fillId="3" borderId="1" xfId="1" applyNumberFormat="1" applyFont="1" applyFill="1"/>
    <xf numFmtId="0" fontId="6" fillId="6" borderId="5" xfId="1" applyFont="1" applyFill="1" applyBorder="1"/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13"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border outline="0">
        <right style="thin">
          <color rgb="FF3F3F3F"/>
        </right>
      </border>
    </dxf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6"/>
        <color rgb="FF3F3F3F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8"/>
        <name val="Calibri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9:E12" totalsRowShown="0" headerRowDxfId="8" dataDxfId="7" headerRowCellStyle="Output" dataCellStyle="Output">
  <autoFilter ref="A9:E12"/>
  <tableColumns count="5">
    <tableColumn id="1" name="Тип" dataDxfId="12" dataCellStyle="Output"/>
    <tableColumn id="2" name="Дата" dataDxfId="11" dataCellStyle="Output"/>
    <tableColumn id="3" name="Количество" dataDxfId="10" dataCellStyle="Output"/>
    <tableColumn id="4" name="Cтоимость" dataDxfId="9" dataCellStyle="Output"/>
    <tableColumn id="5" name="Cтоимость ед" dataDxfId="5" dataCellStyle="Output">
      <calculatedColumnFormula>Table3[[#This Row],[Cтоимость]]/Table3[[#This Row],[Количество]]</calculatedColumnFormula>
    </tableColumn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4:D7" totalsRowShown="0" headerRowDxfId="6" dataDxfId="0" headerRowCellStyle="Output" dataCellStyle="Output">
  <autoFilter ref="A4:D7"/>
  <tableColumns count="4">
    <tableColumn id="1" name="Тип" dataDxfId="4" dataCellStyle="Output"/>
    <tableColumn id="2" name="Rоличество закупленных" dataDxfId="3" dataCellStyle="Output">
      <calculatedColumnFormula>C10</calculatedColumnFormula>
    </tableColumn>
    <tableColumn id="3" name="Использованно" dataDxfId="2" dataCellStyle="Output">
      <calculatedColumnFormula>Продажи!C3+F5</calculatedColumnFormula>
    </tableColumn>
    <tableColumn id="4" name="Осталось" dataDxfId="1" dataCellStyle="Output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showRuler="0" workbookViewId="0">
      <selection activeCell="C13" sqref="C13"/>
    </sheetView>
  </sheetViews>
  <sheetFormatPr baseColWidth="10" defaultRowHeight="16" x14ac:dyDescent="0.2"/>
  <cols>
    <col min="1" max="1" width="22.6640625" customWidth="1"/>
    <col min="2" max="2" width="35.5" customWidth="1"/>
    <col min="3" max="3" width="26.5" customWidth="1"/>
    <col min="4" max="4" width="31.33203125" customWidth="1"/>
    <col min="5" max="5" width="36.6640625" customWidth="1"/>
    <col min="6" max="6" width="11.6640625" customWidth="1"/>
    <col min="7" max="7" width="37.83203125" customWidth="1"/>
    <col min="8" max="8" width="11.6640625" customWidth="1"/>
  </cols>
  <sheetData>
    <row r="3" spans="1:7" ht="21" x14ac:dyDescent="0.25">
      <c r="A3" s="10" t="s">
        <v>9</v>
      </c>
      <c r="B3" s="11"/>
      <c r="C3" s="11"/>
      <c r="D3" s="11"/>
      <c r="E3" s="11"/>
      <c r="F3" s="11"/>
      <c r="G3" s="12"/>
    </row>
    <row r="4" spans="1:7" ht="21" x14ac:dyDescent="0.25">
      <c r="A4" s="8" t="s">
        <v>8</v>
      </c>
      <c r="B4" s="8" t="s">
        <v>4</v>
      </c>
      <c r="C4" s="8" t="s">
        <v>7</v>
      </c>
      <c r="D4" s="8" t="s">
        <v>14</v>
      </c>
      <c r="E4" s="8" t="s">
        <v>17</v>
      </c>
      <c r="F4" s="13" t="s">
        <v>20</v>
      </c>
      <c r="G4" s="4" t="s">
        <v>21</v>
      </c>
    </row>
    <row r="5" spans="1:7" ht="21" x14ac:dyDescent="0.25">
      <c r="A5" s="4" t="s">
        <v>3</v>
      </c>
      <c r="B5" s="4">
        <f>C10</f>
        <v>400</v>
      </c>
      <c r="C5" s="4">
        <f>Продажи!C3+F5</f>
        <v>0</v>
      </c>
      <c r="D5" s="9">
        <f>Table1[[#This Row],[Rоличество закупленных]]-Table1[[#This Row],[Использованно]]</f>
        <v>400</v>
      </c>
      <c r="E5" s="44">
        <f>Table1[[#This Row],[Осталось]]+D6+D7</f>
        <v>1000</v>
      </c>
      <c r="F5" s="14">
        <v>0</v>
      </c>
      <c r="G5" s="44">
        <f>F5+F6</f>
        <v>0</v>
      </c>
    </row>
    <row r="6" spans="1:7" ht="21" x14ac:dyDescent="0.25">
      <c r="A6" s="4" t="s">
        <v>2</v>
      </c>
      <c r="B6" s="4">
        <f>C11</f>
        <v>600</v>
      </c>
      <c r="C6" s="4">
        <f>Продажи!C4+F6</f>
        <v>0</v>
      </c>
      <c r="D6" s="9">
        <f>Table1[[#This Row],[Rоличество закупленных]]-Table1[[#This Row],[Использованно]]</f>
        <v>600</v>
      </c>
      <c r="E6" s="46"/>
      <c r="F6" s="14">
        <v>0</v>
      </c>
      <c r="G6" s="46"/>
    </row>
    <row r="7" spans="1:7" ht="20" customHeight="1" x14ac:dyDescent="0.25">
      <c r="A7" s="4" t="s">
        <v>34</v>
      </c>
      <c r="B7" s="4">
        <f>C12</f>
        <v>1</v>
      </c>
      <c r="C7" s="4">
        <f>Продажи!C5+F7</f>
        <v>1</v>
      </c>
      <c r="D7" s="9">
        <f>Table1[[#This Row],[Rоличество закупленных]]-Table1[[#This Row],[Использованно]]</f>
        <v>0</v>
      </c>
      <c r="E7" s="45"/>
      <c r="F7" s="14">
        <v>1</v>
      </c>
      <c r="G7" s="45"/>
    </row>
    <row r="8" spans="1:7" ht="24" x14ac:dyDescent="0.3">
      <c r="A8" s="6" t="s">
        <v>29</v>
      </c>
      <c r="B8" s="6"/>
      <c r="C8" s="6"/>
      <c r="D8" s="6"/>
      <c r="E8" s="6"/>
    </row>
    <row r="9" spans="1:7" ht="24" x14ac:dyDescent="0.3">
      <c r="A9" s="7" t="s">
        <v>8</v>
      </c>
      <c r="B9" s="7" t="s">
        <v>24</v>
      </c>
      <c r="C9" s="7" t="s">
        <v>10</v>
      </c>
      <c r="D9" s="7" t="s">
        <v>11</v>
      </c>
      <c r="E9" s="7" t="s">
        <v>31</v>
      </c>
    </row>
    <row r="10" spans="1:7" ht="24" x14ac:dyDescent="0.3">
      <c r="A10" s="7" t="s">
        <v>12</v>
      </c>
      <c r="B10" s="7" t="s">
        <v>30</v>
      </c>
      <c r="C10" s="7">
        <v>400</v>
      </c>
      <c r="D10" s="7">
        <v>2796</v>
      </c>
      <c r="E10" s="7">
        <f>Table3[[#This Row],[Cтоимость]]/Table3[[#This Row],[Количество]]</f>
        <v>6.99</v>
      </c>
    </row>
    <row r="11" spans="1:7" ht="24" x14ac:dyDescent="0.3">
      <c r="A11" s="7" t="s">
        <v>13</v>
      </c>
      <c r="B11" s="7" t="s">
        <v>30</v>
      </c>
      <c r="C11" s="7">
        <v>600</v>
      </c>
      <c r="D11" s="7">
        <v>5595</v>
      </c>
      <c r="E11" s="7">
        <f>Table3[[#This Row],[Cтоимость]]/Table3[[#This Row],[Количество]]</f>
        <v>9.3249999999999993</v>
      </c>
    </row>
    <row r="12" spans="1:7" ht="24" x14ac:dyDescent="0.3">
      <c r="A12" s="43" t="s">
        <v>33</v>
      </c>
      <c r="B12" s="43" t="s">
        <v>30</v>
      </c>
      <c r="C12" s="43">
        <v>1</v>
      </c>
      <c r="D12" s="43">
        <v>0</v>
      </c>
      <c r="E12" s="7">
        <f>Table3[[#This Row],[Cтоимость]]/Table3[[#This Row],[Количество]]</f>
        <v>0</v>
      </c>
    </row>
    <row r="13" spans="1:7" ht="21" x14ac:dyDescent="0.25">
      <c r="A13" s="5"/>
      <c r="B13" s="5"/>
      <c r="C13" s="5"/>
      <c r="D13" s="5"/>
      <c r="E13" s="5"/>
    </row>
    <row r="14" spans="1:7" ht="21" x14ac:dyDescent="0.25">
      <c r="A14" s="5"/>
      <c r="B14" s="5"/>
      <c r="C14" s="5"/>
      <c r="D14" s="5"/>
      <c r="E14" s="5"/>
    </row>
    <row r="15" spans="1:7" ht="21" x14ac:dyDescent="0.25">
      <c r="A15" s="5"/>
      <c r="B15" s="5"/>
      <c r="C15" s="5"/>
      <c r="D15" s="5"/>
      <c r="E15" s="5"/>
    </row>
    <row r="16" spans="1:7" ht="21" x14ac:dyDescent="0.25">
      <c r="A16" s="5"/>
      <c r="B16" s="5"/>
      <c r="C16" s="5"/>
      <c r="D16" s="5"/>
      <c r="E16" s="5"/>
    </row>
    <row r="17" spans="1:5" ht="21" x14ac:dyDescent="0.25">
      <c r="A17" s="5"/>
      <c r="B17" s="5"/>
      <c r="C17" s="5"/>
      <c r="D17" s="5"/>
      <c r="E17" s="5"/>
    </row>
    <row r="18" spans="1:5" ht="21" x14ac:dyDescent="0.25">
      <c r="A18" s="5"/>
      <c r="B18" s="5"/>
      <c r="C18" s="5"/>
      <c r="D18" s="5"/>
      <c r="E18" s="5"/>
    </row>
    <row r="19" spans="1:5" x14ac:dyDescent="0.2">
      <c r="A19" s="1"/>
      <c r="B19" s="1"/>
      <c r="C19" s="1"/>
    </row>
  </sheetData>
  <mergeCells count="5">
    <mergeCell ref="A3:G3"/>
    <mergeCell ref="E5:E7"/>
    <mergeCell ref="G5:G7"/>
    <mergeCell ref="A19:C19"/>
    <mergeCell ref="A8:E8"/>
  </mergeCell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showRuler="0" workbookViewId="0">
      <selection activeCell="C16" sqref="C16"/>
    </sheetView>
  </sheetViews>
  <sheetFormatPr baseColWidth="10" defaultRowHeight="16" x14ac:dyDescent="0.2"/>
  <cols>
    <col min="1" max="1" width="11.83203125" customWidth="1"/>
    <col min="2" max="2" width="29" customWidth="1"/>
    <col min="3" max="3" width="29.83203125" customWidth="1"/>
    <col min="4" max="4" width="19.33203125" customWidth="1"/>
    <col min="5" max="5" width="26.33203125" customWidth="1"/>
    <col min="6" max="6" width="24.6640625" customWidth="1"/>
    <col min="7" max="7" width="33.5" customWidth="1"/>
    <col min="8" max="8" width="21.6640625" customWidth="1"/>
  </cols>
  <sheetData>
    <row r="2" spans="1:8" ht="21" x14ac:dyDescent="0.25">
      <c r="A2" s="4" t="s">
        <v>8</v>
      </c>
      <c r="B2" s="4" t="s">
        <v>15</v>
      </c>
      <c r="C2" s="4" t="s">
        <v>16</v>
      </c>
      <c r="D2" s="4" t="s">
        <v>0</v>
      </c>
      <c r="E2" s="4" t="s">
        <v>18</v>
      </c>
      <c r="F2" s="4" t="s">
        <v>32</v>
      </c>
      <c r="G2" s="4" t="s">
        <v>19</v>
      </c>
      <c r="H2" s="4" t="s">
        <v>1</v>
      </c>
    </row>
    <row r="3" spans="1:8" ht="21" x14ac:dyDescent="0.25">
      <c r="A3" s="4" t="s">
        <v>5</v>
      </c>
      <c r="B3" s="4">
        <f>БДЗ!D5</f>
        <v>400</v>
      </c>
      <c r="C3" s="4">
        <v>0</v>
      </c>
      <c r="D3" s="4">
        <v>50</v>
      </c>
      <c r="E3" s="4">
        <f>C3*D3</f>
        <v>0</v>
      </c>
      <c r="F3" s="4">
        <f>БДЗ!E10</f>
        <v>6.99</v>
      </c>
      <c r="G3" s="4">
        <f>F3*C3</f>
        <v>0</v>
      </c>
      <c r="H3" s="4">
        <f>E3-G3</f>
        <v>0</v>
      </c>
    </row>
    <row r="4" spans="1:8" ht="21" x14ac:dyDescent="0.25">
      <c r="A4" s="4" t="s">
        <v>6</v>
      </c>
      <c r="B4" s="4">
        <f>БДЗ!D6</f>
        <v>600</v>
      </c>
      <c r="C4" s="4">
        <v>0</v>
      </c>
      <c r="D4" s="4">
        <v>60</v>
      </c>
      <c r="E4" s="4">
        <f>C4*D4</f>
        <v>0</v>
      </c>
      <c r="F4" s="4">
        <f>БДЗ!E11</f>
        <v>9.3249999999999993</v>
      </c>
      <c r="G4" s="4">
        <f>F4*C4</f>
        <v>0</v>
      </c>
      <c r="H4" s="4">
        <f>E4-G4</f>
        <v>0</v>
      </c>
    </row>
    <row r="5" spans="1:8" ht="21" customHeight="1" x14ac:dyDescent="0.25">
      <c r="A5" s="4" t="s">
        <v>33</v>
      </c>
      <c r="B5" s="4">
        <f>БДЗ!D7</f>
        <v>0</v>
      </c>
      <c r="C5" s="4">
        <v>0</v>
      </c>
      <c r="D5" s="4">
        <v>0</v>
      </c>
      <c r="E5" s="4">
        <f>C5*D5</f>
        <v>0</v>
      </c>
      <c r="F5" s="4">
        <f>БДЗ!E12</f>
        <v>0</v>
      </c>
      <c r="G5" s="42">
        <f>F5*C5</f>
        <v>0</v>
      </c>
      <c r="H5" s="4">
        <f>E5-G5</f>
        <v>0</v>
      </c>
    </row>
    <row r="6" spans="1:8" ht="31" x14ac:dyDescent="0.35">
      <c r="A6" s="3"/>
      <c r="B6" s="3"/>
      <c r="C6" s="3">
        <f>C3+C4+C5</f>
        <v>0</v>
      </c>
      <c r="D6" s="3"/>
      <c r="E6" s="3">
        <f>E3+E4+E5</f>
        <v>0</v>
      </c>
      <c r="F6" s="3"/>
      <c r="G6" s="3">
        <f>G3+G4+G5</f>
        <v>0</v>
      </c>
      <c r="H6" s="3">
        <f>H3+H4+H5</f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showRuler="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N4" sqref="N4"/>
    </sheetView>
  </sheetViews>
  <sheetFormatPr baseColWidth="10" defaultRowHeight="16" x14ac:dyDescent="0.2"/>
  <cols>
    <col min="1" max="1" width="27" style="15" customWidth="1"/>
    <col min="2" max="2" width="11.1640625" style="2" customWidth="1"/>
    <col min="3" max="3" width="17" style="2" customWidth="1"/>
    <col min="4" max="4" width="15.6640625" style="2" customWidth="1"/>
    <col min="5" max="5" width="13.83203125" style="2" customWidth="1"/>
    <col min="6" max="6" width="7.6640625" style="33" customWidth="1"/>
    <col min="7" max="7" width="14.1640625" style="33" customWidth="1"/>
    <col min="8" max="8" width="15.6640625" style="33" customWidth="1"/>
    <col min="9" max="9" width="13.83203125" style="33" customWidth="1"/>
    <col min="10" max="10" width="12.6640625" style="41" customWidth="1"/>
    <col min="11" max="11" width="15.83203125" style="41" customWidth="1"/>
    <col min="12" max="12" width="15.6640625" style="41" customWidth="1"/>
    <col min="13" max="13" width="13.83203125" style="41" customWidth="1"/>
  </cols>
  <sheetData>
    <row r="1" spans="1:13" x14ac:dyDescent="0.2">
      <c r="A1" s="23" t="s">
        <v>24</v>
      </c>
      <c r="B1" s="17" t="s">
        <v>22</v>
      </c>
      <c r="C1" s="18"/>
      <c r="D1" s="18"/>
      <c r="E1" s="19"/>
      <c r="F1" s="26" t="s">
        <v>23</v>
      </c>
      <c r="G1" s="27"/>
      <c r="H1" s="27"/>
      <c r="I1" s="28"/>
      <c r="J1" s="34" t="s">
        <v>28</v>
      </c>
      <c r="K1" s="35"/>
      <c r="L1" s="35"/>
      <c r="M1" s="36"/>
    </row>
    <row r="2" spans="1:13" x14ac:dyDescent="0.2">
      <c r="A2" s="24"/>
      <c r="B2" s="20"/>
      <c r="C2" s="21"/>
      <c r="D2" s="21"/>
      <c r="E2" s="22"/>
      <c r="F2" s="29"/>
      <c r="G2" s="30"/>
      <c r="H2" s="30"/>
      <c r="I2" s="31"/>
      <c r="J2" s="37"/>
      <c r="K2" s="38"/>
      <c r="L2" s="38"/>
      <c r="M2" s="39"/>
    </row>
    <row r="3" spans="1:13" x14ac:dyDescent="0.2">
      <c r="A3" s="25"/>
      <c r="B3" s="16" t="s">
        <v>27</v>
      </c>
      <c r="C3" s="16" t="s">
        <v>25</v>
      </c>
      <c r="D3" s="16" t="s">
        <v>10</v>
      </c>
      <c r="E3" s="16" t="s">
        <v>26</v>
      </c>
      <c r="F3" s="32" t="s">
        <v>27</v>
      </c>
      <c r="G3" s="32" t="s">
        <v>25</v>
      </c>
      <c r="H3" s="32" t="s">
        <v>10</v>
      </c>
      <c r="I3" s="32" t="s">
        <v>26</v>
      </c>
      <c r="J3" s="40" t="s">
        <v>27</v>
      </c>
      <c r="K3" s="40" t="s">
        <v>25</v>
      </c>
      <c r="L3" s="40" t="s">
        <v>10</v>
      </c>
      <c r="M3" s="40" t="s">
        <v>26</v>
      </c>
    </row>
  </sheetData>
  <mergeCells count="4">
    <mergeCell ref="J1:M2"/>
    <mergeCell ref="B1:E2"/>
    <mergeCell ref="A1:A3"/>
    <mergeCell ref="F1:I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БДЗ</vt:lpstr>
      <vt:lpstr>Продажи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2017-09-07T17:56:42Z</dcterms:created>
  <dcterms:modified xsi:type="dcterms:W3CDTF">2017-09-09T13:17:52Z</dcterms:modified>
</cp:coreProperties>
</file>