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bookViews>
    <workbookView xWindow="-15" yWindow="-15" windowWidth="19215" windowHeight="3690"/>
  </bookViews>
  <sheets>
    <sheet name="草本" sheetId="18" r:id="rId1"/>
  </sheets>
  <calcPr calcId="162913"/>
</workbook>
</file>

<file path=xl/calcChain.xml><?xml version="1.0" encoding="utf-8"?>
<calcChain xmlns="http://schemas.openxmlformats.org/spreadsheetml/2006/main">
  <c r="M41" i="18" l="1"/>
  <c r="L41" i="18"/>
  <c r="K41" i="18"/>
  <c r="N41" i="18"/>
  <c r="L40" i="18"/>
  <c r="K40" i="18"/>
  <c r="N40" i="18"/>
  <c r="M39" i="18"/>
  <c r="L39" i="18"/>
  <c r="K39" i="18"/>
  <c r="N39" i="18"/>
  <c r="M38" i="18"/>
  <c r="L38" i="18"/>
  <c r="K38" i="18"/>
  <c r="N38" i="18"/>
  <c r="M37" i="18"/>
  <c r="L37" i="18"/>
  <c r="K37" i="18"/>
  <c r="N37" i="18"/>
  <c r="M36" i="18"/>
  <c r="L36" i="18"/>
  <c r="K36" i="18"/>
  <c r="N36" i="18"/>
  <c r="M35" i="18"/>
  <c r="L35" i="18"/>
  <c r="K35" i="18"/>
  <c r="N35" i="18"/>
  <c r="M34" i="18"/>
  <c r="L34" i="18"/>
  <c r="K34" i="18"/>
  <c r="N34" i="18"/>
  <c r="M33" i="18"/>
  <c r="L33" i="18"/>
  <c r="K33" i="18"/>
  <c r="N33" i="18"/>
  <c r="M32" i="18"/>
  <c r="L32" i="18"/>
  <c r="K32" i="18"/>
  <c r="N32" i="18"/>
  <c r="M31" i="18"/>
  <c r="L31" i="18"/>
  <c r="K31" i="18"/>
  <c r="N31" i="18"/>
  <c r="M30" i="18"/>
  <c r="L30" i="18"/>
  <c r="K30" i="18"/>
  <c r="N30" i="18"/>
  <c r="M29" i="18"/>
  <c r="L29" i="18"/>
  <c r="K29" i="18"/>
  <c r="N29" i="18"/>
  <c r="M28" i="18"/>
  <c r="L28" i="18"/>
  <c r="K28" i="18"/>
  <c r="N28" i="18"/>
  <c r="M27" i="18"/>
  <c r="L27" i="18"/>
  <c r="K27" i="18"/>
  <c r="N27" i="18"/>
  <c r="M26" i="18"/>
  <c r="L26" i="18"/>
  <c r="K26" i="18"/>
  <c r="N26" i="18"/>
  <c r="M18" i="18"/>
  <c r="L18" i="18"/>
  <c r="K18" i="18"/>
  <c r="N18" i="18"/>
  <c r="M17" i="18"/>
  <c r="L17" i="18"/>
  <c r="K17" i="18"/>
  <c r="N17" i="18"/>
  <c r="M16" i="18"/>
  <c r="L16" i="18"/>
  <c r="K16" i="18"/>
  <c r="N16" i="18"/>
  <c r="M15" i="18"/>
  <c r="L15" i="18"/>
  <c r="K15" i="18"/>
  <c r="N15" i="18"/>
  <c r="M14" i="18"/>
  <c r="L14" i="18"/>
  <c r="K14" i="18"/>
  <c r="N14" i="18"/>
  <c r="M13" i="18"/>
  <c r="L13" i="18"/>
  <c r="K13" i="18"/>
  <c r="N13" i="18"/>
  <c r="M12" i="18"/>
  <c r="L12" i="18"/>
  <c r="K12" i="18"/>
  <c r="N12" i="18"/>
  <c r="M11" i="18"/>
  <c r="L11" i="18"/>
  <c r="K11" i="18"/>
  <c r="N11" i="18"/>
  <c r="M10" i="18"/>
  <c r="L10" i="18"/>
  <c r="K10" i="18"/>
  <c r="N10" i="18"/>
  <c r="M9" i="18"/>
  <c r="L9" i="18"/>
  <c r="K9" i="18"/>
  <c r="N9" i="18"/>
  <c r="M8" i="18"/>
  <c r="L8" i="18"/>
  <c r="K8" i="18"/>
  <c r="N8" i="18"/>
  <c r="M7" i="18"/>
  <c r="L7" i="18"/>
  <c r="K7" i="18"/>
  <c r="N7" i="18"/>
  <c r="M6" i="18"/>
  <c r="L6" i="18"/>
  <c r="K6" i="18"/>
  <c r="N6" i="18"/>
  <c r="M5" i="18"/>
  <c r="L5" i="18"/>
  <c r="K5" i="18"/>
  <c r="N5" i="18"/>
</calcChain>
</file>

<file path=xl/sharedStrings.xml><?xml version="1.0" encoding="utf-8"?>
<sst xmlns="http://schemas.openxmlformats.org/spreadsheetml/2006/main" count="132" uniqueCount="76">
  <si>
    <t>调查时间：</t>
    <phoneticPr fontId="2" type="noConversion"/>
  </si>
  <si>
    <t>植物名称</t>
    <phoneticPr fontId="2" type="noConversion"/>
  </si>
  <si>
    <t>E：107°22′43.0″</t>
    <phoneticPr fontId="2" type="noConversion"/>
  </si>
  <si>
    <t>盖度</t>
    <phoneticPr fontId="2" type="noConversion"/>
  </si>
  <si>
    <t>植物群落名称：</t>
    <phoneticPr fontId="2" type="noConversion"/>
  </si>
  <si>
    <t>藏锦鸡儿群落草本层片</t>
    <phoneticPr fontId="2" type="noConversion"/>
  </si>
  <si>
    <t>样地号：</t>
    <phoneticPr fontId="2" type="noConversion"/>
  </si>
  <si>
    <t>1-1</t>
    <phoneticPr fontId="2" type="noConversion"/>
  </si>
  <si>
    <t>群落总盖度(%):</t>
    <phoneticPr fontId="2" type="noConversion"/>
  </si>
  <si>
    <t>样方面积：</t>
    <phoneticPr fontId="2" type="noConversion"/>
  </si>
  <si>
    <t>1*1</t>
    <phoneticPr fontId="2" type="noConversion"/>
  </si>
  <si>
    <t>经纬度：</t>
    <phoneticPr fontId="2" type="noConversion"/>
  </si>
  <si>
    <t>海拔(m)_：</t>
    <phoneticPr fontId="2" type="noConversion"/>
  </si>
  <si>
    <t>06.8.5</t>
    <phoneticPr fontId="2" type="noConversion"/>
  </si>
  <si>
    <t>营养苗高度cm</t>
    <phoneticPr fontId="2" type="noConversion"/>
  </si>
  <si>
    <t>生殖苗高度(cm)</t>
    <phoneticPr fontId="2" type="noConversion"/>
  </si>
  <si>
    <t>株(丛）幅(cm)</t>
    <phoneticPr fontId="2" type="noConversion"/>
  </si>
  <si>
    <t>密度</t>
    <phoneticPr fontId="2" type="noConversion"/>
  </si>
  <si>
    <t>重量（g)</t>
    <phoneticPr fontId="2" type="noConversion"/>
  </si>
  <si>
    <t>物候</t>
    <phoneticPr fontId="2" type="noConversion"/>
  </si>
  <si>
    <t>频度</t>
    <phoneticPr fontId="2" type="noConversion"/>
  </si>
  <si>
    <t>最高</t>
    <phoneticPr fontId="2" type="noConversion"/>
  </si>
  <si>
    <t>平均</t>
    <phoneticPr fontId="2" type="noConversion"/>
  </si>
  <si>
    <t>鲜重</t>
    <phoneticPr fontId="2" type="noConversion"/>
  </si>
  <si>
    <t>干重</t>
    <phoneticPr fontId="2" type="noConversion"/>
  </si>
  <si>
    <t>相对密度</t>
    <phoneticPr fontId="2" type="noConversion"/>
  </si>
  <si>
    <t>相对频度</t>
    <phoneticPr fontId="2" type="noConversion"/>
  </si>
  <si>
    <t>相对生物量</t>
    <phoneticPr fontId="2" type="noConversion"/>
  </si>
  <si>
    <t>重要值</t>
    <phoneticPr fontId="2" type="noConversion"/>
  </si>
  <si>
    <t>冷蒿</t>
    <phoneticPr fontId="2" type="noConversion"/>
  </si>
  <si>
    <t xml:space="preserve"> </t>
    <phoneticPr fontId="2" type="noConversion"/>
  </si>
  <si>
    <t>无芒隐子草</t>
    <phoneticPr fontId="2" type="noConversion"/>
  </si>
  <si>
    <t>单叶黄芪</t>
    <phoneticPr fontId="2" type="noConversion"/>
  </si>
  <si>
    <t>糙叶黄芪</t>
    <phoneticPr fontId="2" type="noConversion"/>
  </si>
  <si>
    <t>阿氏旋花</t>
    <phoneticPr fontId="2" type="noConversion"/>
  </si>
  <si>
    <t>猪毛菜</t>
    <phoneticPr fontId="2" type="noConversion"/>
  </si>
  <si>
    <t>野亚麻</t>
    <phoneticPr fontId="2" type="noConversion"/>
  </si>
  <si>
    <t>短花针茅</t>
    <phoneticPr fontId="2" type="noConversion"/>
  </si>
  <si>
    <t>冠芒草</t>
    <phoneticPr fontId="2" type="noConversion"/>
  </si>
  <si>
    <t>达胡</t>
    <phoneticPr fontId="2" type="noConversion"/>
  </si>
  <si>
    <t>狗尾草</t>
    <phoneticPr fontId="2" type="noConversion"/>
  </si>
  <si>
    <t>地锦</t>
    <phoneticPr fontId="2" type="noConversion"/>
  </si>
  <si>
    <t>&lt;0.1</t>
    <phoneticPr fontId="2" type="noConversion"/>
  </si>
  <si>
    <t>锋芒草</t>
    <phoneticPr fontId="2" type="noConversion"/>
  </si>
  <si>
    <t>草芸香</t>
    <phoneticPr fontId="2" type="noConversion"/>
  </si>
  <si>
    <t>&lt;0.1</t>
  </si>
  <si>
    <t>草本群落样方调查表</t>
    <phoneticPr fontId="2" type="noConversion"/>
  </si>
  <si>
    <t>植物群落名称：</t>
    <phoneticPr fontId="2" type="noConversion"/>
  </si>
  <si>
    <t xml:space="preserve">藏锦鸡儿群落草本层片 </t>
    <phoneticPr fontId="2" type="noConversion"/>
  </si>
  <si>
    <t>样地号：</t>
    <phoneticPr fontId="2" type="noConversion"/>
  </si>
  <si>
    <t>1-2</t>
    <phoneticPr fontId="2" type="noConversion"/>
  </si>
  <si>
    <t>群落总盖度(%):</t>
    <phoneticPr fontId="2" type="noConversion"/>
  </si>
  <si>
    <t>样方面积：</t>
    <phoneticPr fontId="2" type="noConversion"/>
  </si>
  <si>
    <t>经纬度：</t>
    <phoneticPr fontId="2" type="noConversion"/>
  </si>
  <si>
    <t>N：38°40′33.9″</t>
    <phoneticPr fontId="2" type="noConversion"/>
  </si>
  <si>
    <t>E：107°22′43.0″</t>
    <phoneticPr fontId="2" type="noConversion"/>
  </si>
  <si>
    <t>海拔(m)_：</t>
    <phoneticPr fontId="2" type="noConversion"/>
  </si>
  <si>
    <t>调查时间：</t>
    <phoneticPr fontId="2" type="noConversion"/>
  </si>
  <si>
    <t xml:space="preserve">06.8.5 </t>
    <phoneticPr fontId="2" type="noConversion"/>
  </si>
  <si>
    <t>植物名称</t>
    <phoneticPr fontId="2" type="noConversion"/>
  </si>
  <si>
    <t>营养苗高度cm</t>
    <phoneticPr fontId="2" type="noConversion"/>
  </si>
  <si>
    <t>生殖苗高度(cm)</t>
    <phoneticPr fontId="2" type="noConversion"/>
  </si>
  <si>
    <t>株(丛）幅(cm)</t>
    <phoneticPr fontId="2" type="noConversion"/>
  </si>
  <si>
    <t>盖度</t>
    <phoneticPr fontId="2" type="noConversion"/>
  </si>
  <si>
    <t>密度</t>
    <phoneticPr fontId="2" type="noConversion"/>
  </si>
  <si>
    <t>重量（g)</t>
    <phoneticPr fontId="2" type="noConversion"/>
  </si>
  <si>
    <t>物候</t>
    <phoneticPr fontId="2" type="noConversion"/>
  </si>
  <si>
    <t>频度</t>
    <phoneticPr fontId="2" type="noConversion"/>
  </si>
  <si>
    <t>黄蒿</t>
    <phoneticPr fontId="2" type="noConversion"/>
  </si>
  <si>
    <t>乳浆大戟</t>
    <phoneticPr fontId="2" type="noConversion"/>
  </si>
  <si>
    <t>栉叶蒿</t>
    <phoneticPr fontId="2" type="noConversion"/>
  </si>
  <si>
    <t>细叶鸢尾</t>
    <phoneticPr fontId="2" type="noConversion"/>
  </si>
  <si>
    <t>紫筒草</t>
    <phoneticPr fontId="2" type="noConversion"/>
  </si>
  <si>
    <t>虫实</t>
    <phoneticPr fontId="2" type="noConversion"/>
  </si>
  <si>
    <t>尖头叶藜</t>
    <phoneticPr fontId="2" type="noConversion"/>
  </si>
  <si>
    <t>N：38°40′33.9″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</si>
</sst>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.00_ "/>
  </numFmts>
  <fonts count="4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84" fontId="3" fillId="0" borderId="1" xfId="0" applyNumberFormat="1" applyFont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workbookViewId="0">
      <selection activeCell="K2" sqref="K2"/>
    </sheetView>
  </sheetViews>
  <sheetFormatPr defaultRowHeight="14.25" x14ac:dyDescent="0.15"/>
  <cols>
    <col min="2" max="2" width="9" customWidth="1"/>
    <col min="6" max="6" width="9" style="11" customWidth="1"/>
    <col min="10" max="14" width="9.75" customWidth="1"/>
    <col min="15" max="15" width="10.25" customWidth="1"/>
  </cols>
  <sheetData>
    <row r="1" spans="1:21" x14ac:dyDescent="0.15">
      <c r="A1" s="1" t="s">
        <v>4</v>
      </c>
      <c r="B1" s="12" t="s">
        <v>5</v>
      </c>
      <c r="C1" s="12"/>
      <c r="D1" s="12"/>
      <c r="E1" s="1" t="s">
        <v>6</v>
      </c>
      <c r="F1" s="4" t="s">
        <v>7</v>
      </c>
      <c r="G1" s="5" t="s">
        <v>8</v>
      </c>
      <c r="H1" s="5"/>
      <c r="I1" s="12">
        <v>7</v>
      </c>
      <c r="J1" s="12"/>
      <c r="K1" s="1"/>
      <c r="L1" s="1"/>
      <c r="M1" s="1"/>
      <c r="N1" s="1"/>
      <c r="O1" s="1" t="s">
        <v>9</v>
      </c>
      <c r="P1" s="12" t="s">
        <v>10</v>
      </c>
      <c r="Q1" s="12"/>
      <c r="R1" s="12"/>
      <c r="S1" s="12"/>
      <c r="T1" s="12"/>
      <c r="U1" s="12"/>
    </row>
    <row r="2" spans="1:21" x14ac:dyDescent="0.15">
      <c r="A2" s="6" t="s">
        <v>11</v>
      </c>
      <c r="B2" s="19" t="s">
        <v>75</v>
      </c>
      <c r="C2" s="15"/>
      <c r="D2" s="19" t="s">
        <v>2</v>
      </c>
      <c r="E2" s="20"/>
      <c r="F2" s="7" t="s">
        <v>12</v>
      </c>
      <c r="G2" s="21">
        <v>1436</v>
      </c>
      <c r="H2" s="21"/>
      <c r="I2" s="13" t="s">
        <v>0</v>
      </c>
      <c r="J2" s="13"/>
      <c r="K2" s="6"/>
      <c r="L2" s="6"/>
      <c r="M2" s="6"/>
      <c r="N2" s="6"/>
      <c r="O2" s="21" t="s">
        <v>13</v>
      </c>
      <c r="P2" s="21"/>
      <c r="Q2" s="21"/>
      <c r="R2" s="21"/>
      <c r="S2" s="21"/>
      <c r="T2" s="21"/>
      <c r="U2" s="21"/>
    </row>
    <row r="3" spans="1:21" x14ac:dyDescent="0.15">
      <c r="A3" s="16" t="s">
        <v>1</v>
      </c>
      <c r="B3" s="12" t="s">
        <v>14</v>
      </c>
      <c r="C3" s="12"/>
      <c r="D3" s="12" t="s">
        <v>15</v>
      </c>
      <c r="E3" s="12"/>
      <c r="F3" s="18" t="s">
        <v>16</v>
      </c>
      <c r="G3" s="12" t="s">
        <v>3</v>
      </c>
      <c r="H3" s="12" t="s">
        <v>17</v>
      </c>
      <c r="I3" s="12" t="s">
        <v>18</v>
      </c>
      <c r="J3" s="12"/>
      <c r="K3" s="1"/>
      <c r="L3" s="1"/>
      <c r="M3" s="1"/>
      <c r="N3" s="1"/>
      <c r="O3" s="1" t="s">
        <v>19</v>
      </c>
      <c r="P3" s="12" t="s">
        <v>20</v>
      </c>
      <c r="Q3" s="12"/>
      <c r="R3" s="12"/>
      <c r="S3" s="12"/>
      <c r="T3" s="12"/>
      <c r="U3" s="12"/>
    </row>
    <row r="4" spans="1:21" x14ac:dyDescent="0.15">
      <c r="A4" s="17"/>
      <c r="B4" s="1" t="s">
        <v>21</v>
      </c>
      <c r="C4" s="1" t="s">
        <v>22</v>
      </c>
      <c r="D4" s="1" t="s">
        <v>21</v>
      </c>
      <c r="E4" s="1" t="s">
        <v>22</v>
      </c>
      <c r="F4" s="18"/>
      <c r="G4" s="12"/>
      <c r="H4" s="12"/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/>
      <c r="P4" s="1">
        <v>1</v>
      </c>
      <c r="Q4" s="1">
        <v>2</v>
      </c>
      <c r="R4" s="1">
        <v>3</v>
      </c>
      <c r="S4" s="1">
        <v>4</v>
      </c>
      <c r="T4" s="1">
        <v>5</v>
      </c>
      <c r="U4" s="1">
        <v>6</v>
      </c>
    </row>
    <row r="5" spans="1:21" x14ac:dyDescent="0.15">
      <c r="A5" s="2" t="s">
        <v>29</v>
      </c>
      <c r="B5" s="2"/>
      <c r="C5" s="2">
        <v>2</v>
      </c>
      <c r="D5" s="2"/>
      <c r="E5" s="2">
        <v>10</v>
      </c>
      <c r="F5" s="4" t="s">
        <v>30</v>
      </c>
      <c r="G5" s="2">
        <v>3</v>
      </c>
      <c r="H5" s="2">
        <v>3</v>
      </c>
      <c r="I5" s="2">
        <v>9.41</v>
      </c>
      <c r="J5" s="2">
        <v>4.45</v>
      </c>
      <c r="K5" s="8">
        <f>H5/119*100</f>
        <v>2.5210084033613445</v>
      </c>
      <c r="L5" s="8">
        <f>G5/7*100</f>
        <v>42.857142857142854</v>
      </c>
      <c r="M5" s="8">
        <f>J5/20.46*100</f>
        <v>21.749755620723363</v>
      </c>
      <c r="N5" s="8">
        <f>K5+L5+M5</f>
        <v>67.12790688122756</v>
      </c>
      <c r="O5" s="2"/>
      <c r="P5" s="2" t="s">
        <v>30</v>
      </c>
      <c r="Q5" s="2"/>
      <c r="R5" s="2"/>
    </row>
    <row r="6" spans="1:21" x14ac:dyDescent="0.15">
      <c r="A6" s="2" t="s">
        <v>31</v>
      </c>
      <c r="B6" s="2"/>
      <c r="C6" s="2">
        <v>3</v>
      </c>
      <c r="D6" s="2"/>
      <c r="E6" s="2"/>
      <c r="F6" s="4"/>
      <c r="G6" s="2">
        <v>3</v>
      </c>
      <c r="H6" s="2">
        <v>9</v>
      </c>
      <c r="I6" s="2">
        <v>17.22</v>
      </c>
      <c r="J6" s="2">
        <v>8.7799999999999994</v>
      </c>
      <c r="K6" s="8">
        <f t="shared" ref="K6:K18" si="0">H6/119*100</f>
        <v>7.5630252100840334</v>
      </c>
      <c r="L6" s="8">
        <f t="shared" ref="L6:L18" si="1">G6/7*100</f>
        <v>42.857142857142854</v>
      </c>
      <c r="M6" s="8">
        <f t="shared" ref="M6:M18" si="2">J6/20.46*100</f>
        <v>42.9130009775171</v>
      </c>
      <c r="N6" s="8">
        <f t="shared" ref="N6:N18" si="3">K6+L6+M6</f>
        <v>93.333169044743983</v>
      </c>
      <c r="O6" s="2"/>
      <c r="P6" s="2" t="s">
        <v>30</v>
      </c>
      <c r="Q6" s="2"/>
      <c r="R6" s="2"/>
    </row>
    <row r="7" spans="1:21" x14ac:dyDescent="0.15">
      <c r="A7" s="9" t="s">
        <v>32</v>
      </c>
      <c r="B7" s="2"/>
      <c r="C7" s="2">
        <v>5</v>
      </c>
      <c r="D7" s="2"/>
      <c r="E7" s="2"/>
      <c r="F7" s="4"/>
      <c r="G7" s="2"/>
      <c r="H7" s="2">
        <v>7</v>
      </c>
      <c r="I7" s="2">
        <v>1.1100000000000001</v>
      </c>
      <c r="J7" s="2">
        <v>0.56000000000000005</v>
      </c>
      <c r="K7" s="8">
        <f t="shared" si="0"/>
        <v>5.8823529411764701</v>
      </c>
      <c r="L7" s="8">
        <f t="shared" si="1"/>
        <v>0</v>
      </c>
      <c r="M7" s="8">
        <f t="shared" si="2"/>
        <v>2.7370478983382207</v>
      </c>
      <c r="N7" s="8">
        <f t="shared" si="3"/>
        <v>8.6194008395146913</v>
      </c>
      <c r="O7" s="2"/>
      <c r="P7" s="2" t="s">
        <v>30</v>
      </c>
      <c r="Q7" s="2"/>
      <c r="R7" s="2"/>
    </row>
    <row r="8" spans="1:21" x14ac:dyDescent="0.15">
      <c r="A8" s="9" t="s">
        <v>33</v>
      </c>
      <c r="B8" s="2"/>
      <c r="C8" s="2">
        <v>3</v>
      </c>
      <c r="D8" s="2"/>
      <c r="E8" s="2"/>
      <c r="F8" s="4"/>
      <c r="G8" s="2">
        <v>1</v>
      </c>
      <c r="H8" s="2">
        <v>3</v>
      </c>
      <c r="I8" s="2">
        <v>1.23</v>
      </c>
      <c r="J8" s="2">
        <v>0.63</v>
      </c>
      <c r="K8" s="8">
        <f t="shared" si="0"/>
        <v>2.5210084033613445</v>
      </c>
      <c r="L8" s="8">
        <f t="shared" si="1"/>
        <v>14.285714285714285</v>
      </c>
      <c r="M8" s="8">
        <f t="shared" si="2"/>
        <v>3.0791788856304985</v>
      </c>
      <c r="N8" s="8">
        <f t="shared" si="3"/>
        <v>19.885901574706125</v>
      </c>
      <c r="O8" s="2"/>
      <c r="P8" s="2" t="s">
        <v>30</v>
      </c>
      <c r="Q8" s="2"/>
      <c r="R8" s="2"/>
    </row>
    <row r="9" spans="1:21" x14ac:dyDescent="0.15">
      <c r="A9" s="9" t="s">
        <v>34</v>
      </c>
      <c r="B9" s="2"/>
      <c r="C9" s="2">
        <v>3</v>
      </c>
      <c r="D9" s="2"/>
      <c r="E9" s="2" t="s">
        <v>30</v>
      </c>
      <c r="F9" s="4"/>
      <c r="G9" s="2">
        <v>1</v>
      </c>
      <c r="H9" s="2">
        <v>21</v>
      </c>
      <c r="I9" s="2">
        <v>4.43</v>
      </c>
      <c r="J9" s="2">
        <v>2.02</v>
      </c>
      <c r="K9" s="8">
        <f t="shared" si="0"/>
        <v>17.647058823529413</v>
      </c>
      <c r="L9" s="8">
        <f t="shared" si="1"/>
        <v>14.285714285714285</v>
      </c>
      <c r="M9" s="8">
        <f t="shared" si="2"/>
        <v>9.8729227761485827</v>
      </c>
      <c r="N9" s="8">
        <f t="shared" si="3"/>
        <v>41.805695885392282</v>
      </c>
      <c r="O9" s="2"/>
      <c r="P9" s="2" t="s">
        <v>30</v>
      </c>
      <c r="Q9" s="2"/>
      <c r="R9" s="2"/>
    </row>
    <row r="10" spans="1:21" x14ac:dyDescent="0.15">
      <c r="A10" s="9" t="s">
        <v>35</v>
      </c>
      <c r="B10" s="2"/>
      <c r="C10" s="2">
        <v>1</v>
      </c>
      <c r="D10" s="2"/>
      <c r="E10" s="2"/>
      <c r="F10" s="4"/>
      <c r="G10" s="2">
        <v>1</v>
      </c>
      <c r="H10" s="2">
        <v>14</v>
      </c>
      <c r="I10" s="2">
        <v>10.37</v>
      </c>
      <c r="J10" s="2">
        <v>2.71</v>
      </c>
      <c r="K10" s="8">
        <f t="shared" si="0"/>
        <v>11.76470588235294</v>
      </c>
      <c r="L10" s="8">
        <f t="shared" si="1"/>
        <v>14.285714285714285</v>
      </c>
      <c r="M10" s="8">
        <f t="shared" si="2"/>
        <v>13.245356793743889</v>
      </c>
      <c r="N10" s="8">
        <f t="shared" si="3"/>
        <v>39.295776961811114</v>
      </c>
      <c r="O10" s="2"/>
      <c r="P10" s="2" t="s">
        <v>30</v>
      </c>
      <c r="Q10" s="2"/>
      <c r="R10" s="2"/>
    </row>
    <row r="11" spans="1:21" x14ac:dyDescent="0.15">
      <c r="A11" s="2" t="s">
        <v>36</v>
      </c>
      <c r="B11" s="2"/>
      <c r="C11" s="2">
        <v>5</v>
      </c>
      <c r="D11" s="2"/>
      <c r="E11" s="2" t="s">
        <v>30</v>
      </c>
      <c r="F11" s="4"/>
      <c r="G11" s="2"/>
      <c r="H11" s="2">
        <v>3</v>
      </c>
      <c r="I11" s="2">
        <v>0.35</v>
      </c>
      <c r="J11" s="2">
        <v>0.13</v>
      </c>
      <c r="K11" s="8">
        <f t="shared" si="0"/>
        <v>2.5210084033613445</v>
      </c>
      <c r="L11" s="8">
        <f t="shared" si="1"/>
        <v>0</v>
      </c>
      <c r="M11" s="8">
        <f t="shared" si="2"/>
        <v>0.63538611925708699</v>
      </c>
      <c r="N11" s="8">
        <f t="shared" si="3"/>
        <v>3.1563945226184313</v>
      </c>
      <c r="O11" s="2"/>
      <c r="P11" s="2" t="s">
        <v>30</v>
      </c>
      <c r="Q11" s="2"/>
      <c r="R11" s="2"/>
    </row>
    <row r="12" spans="1:21" x14ac:dyDescent="0.15">
      <c r="A12" s="9" t="s">
        <v>37</v>
      </c>
      <c r="B12" s="2"/>
      <c r="C12" s="2">
        <v>10</v>
      </c>
      <c r="D12" s="2"/>
      <c r="E12" s="2"/>
      <c r="F12" s="4"/>
      <c r="G12" s="2"/>
      <c r="H12" s="2">
        <v>3</v>
      </c>
      <c r="I12" s="2">
        <v>0.75</v>
      </c>
      <c r="J12" s="2">
        <v>0.53</v>
      </c>
      <c r="K12" s="8">
        <f t="shared" si="0"/>
        <v>2.5210084033613445</v>
      </c>
      <c r="L12" s="8">
        <f t="shared" si="1"/>
        <v>0</v>
      </c>
      <c r="M12" s="8">
        <f t="shared" si="2"/>
        <v>2.5904203323558161</v>
      </c>
      <c r="N12" s="8">
        <f t="shared" si="3"/>
        <v>5.1114287357171602</v>
      </c>
      <c r="O12" s="2"/>
      <c r="P12" s="2" t="s">
        <v>30</v>
      </c>
      <c r="Q12" s="2"/>
      <c r="R12" s="2"/>
    </row>
    <row r="13" spans="1:21" x14ac:dyDescent="0.15">
      <c r="A13" s="2" t="s">
        <v>38</v>
      </c>
      <c r="B13" s="2"/>
      <c r="C13" s="2">
        <v>3</v>
      </c>
      <c r="D13" s="2"/>
      <c r="E13" s="2"/>
      <c r="F13" s="4"/>
      <c r="G13" s="2"/>
      <c r="H13" s="2">
        <v>23</v>
      </c>
      <c r="I13" s="2">
        <v>0.34</v>
      </c>
      <c r="J13" s="2">
        <v>0.16</v>
      </c>
      <c r="K13" s="8">
        <f t="shared" si="0"/>
        <v>19.327731092436977</v>
      </c>
      <c r="L13" s="8">
        <f t="shared" si="1"/>
        <v>0</v>
      </c>
      <c r="M13" s="8">
        <f t="shared" si="2"/>
        <v>0.78201368523949166</v>
      </c>
      <c r="N13" s="8">
        <f t="shared" si="3"/>
        <v>20.109744777676468</v>
      </c>
      <c r="O13" s="2"/>
      <c r="P13" s="2" t="s">
        <v>30</v>
      </c>
      <c r="Q13" s="2"/>
      <c r="R13" s="2"/>
    </row>
    <row r="14" spans="1:21" x14ac:dyDescent="0.15">
      <c r="A14" s="9" t="s">
        <v>39</v>
      </c>
      <c r="B14" s="2"/>
      <c r="C14" s="2">
        <v>5</v>
      </c>
      <c r="D14" s="2"/>
      <c r="E14" s="2" t="s">
        <v>30</v>
      </c>
      <c r="F14" s="4"/>
      <c r="G14" s="2">
        <v>1</v>
      </c>
      <c r="H14" s="2">
        <v>5</v>
      </c>
      <c r="I14" s="2">
        <v>0.57999999999999996</v>
      </c>
      <c r="J14" s="2">
        <v>0.3</v>
      </c>
      <c r="K14" s="8">
        <f t="shared" si="0"/>
        <v>4.2016806722689077</v>
      </c>
      <c r="L14" s="8">
        <f t="shared" si="1"/>
        <v>14.285714285714285</v>
      </c>
      <c r="M14" s="8">
        <f t="shared" si="2"/>
        <v>1.4662756598240467</v>
      </c>
      <c r="N14" s="8">
        <f t="shared" si="3"/>
        <v>19.953670617807237</v>
      </c>
      <c r="O14" s="2"/>
      <c r="P14" s="2" t="s">
        <v>30</v>
      </c>
      <c r="Q14" s="2"/>
      <c r="R14" s="2"/>
    </row>
    <row r="15" spans="1:21" x14ac:dyDescent="0.15">
      <c r="A15" s="2" t="s">
        <v>40</v>
      </c>
      <c r="B15" s="2"/>
      <c r="C15" s="2">
        <v>3</v>
      </c>
      <c r="D15" s="2"/>
      <c r="E15" s="2" t="s">
        <v>30</v>
      </c>
      <c r="F15" s="4"/>
      <c r="H15" s="2">
        <v>10</v>
      </c>
      <c r="I15" s="2">
        <v>0.16</v>
      </c>
      <c r="J15" s="2">
        <v>0.08</v>
      </c>
      <c r="K15" s="8">
        <f t="shared" si="0"/>
        <v>8.4033613445378155</v>
      </c>
      <c r="L15" s="8">
        <f t="shared" si="1"/>
        <v>0</v>
      </c>
      <c r="M15" s="8">
        <f t="shared" si="2"/>
        <v>0.39100684261974583</v>
      </c>
      <c r="N15" s="8">
        <f t="shared" si="3"/>
        <v>8.794368187157561</v>
      </c>
      <c r="O15" s="2"/>
      <c r="P15" s="2" t="s">
        <v>30</v>
      </c>
      <c r="Q15" s="2"/>
      <c r="R15" s="2"/>
    </row>
    <row r="16" spans="1:21" x14ac:dyDescent="0.15">
      <c r="A16" s="9" t="s">
        <v>41</v>
      </c>
      <c r="B16" s="2"/>
      <c r="C16" s="2">
        <v>1</v>
      </c>
      <c r="D16" s="2"/>
      <c r="E16" s="2"/>
      <c r="F16" s="4"/>
      <c r="G16" s="2"/>
      <c r="H16" s="2"/>
      <c r="I16" s="2" t="s">
        <v>42</v>
      </c>
      <c r="J16" s="2">
        <v>0</v>
      </c>
      <c r="K16" s="8">
        <f t="shared" si="0"/>
        <v>0</v>
      </c>
      <c r="L16" s="8">
        <f t="shared" si="1"/>
        <v>0</v>
      </c>
      <c r="M16" s="8">
        <f t="shared" si="2"/>
        <v>0</v>
      </c>
      <c r="N16" s="8">
        <f t="shared" si="3"/>
        <v>0</v>
      </c>
      <c r="O16" s="2"/>
      <c r="P16" s="2" t="s">
        <v>30</v>
      </c>
      <c r="Q16" s="2"/>
      <c r="R16" s="2"/>
    </row>
    <row r="17" spans="1:21" x14ac:dyDescent="0.15">
      <c r="A17" s="9" t="s">
        <v>43</v>
      </c>
      <c r="B17" s="2"/>
      <c r="C17" s="2">
        <v>1</v>
      </c>
      <c r="D17" s="2"/>
      <c r="E17" s="2"/>
      <c r="F17" s="4"/>
      <c r="G17" s="2"/>
      <c r="H17" s="2">
        <v>16</v>
      </c>
      <c r="I17" s="2">
        <v>0.2</v>
      </c>
      <c r="J17" s="2">
        <v>0.11</v>
      </c>
      <c r="K17" s="8">
        <f t="shared" si="0"/>
        <v>13.445378151260504</v>
      </c>
      <c r="L17" s="8">
        <f t="shared" si="1"/>
        <v>0</v>
      </c>
      <c r="M17" s="8">
        <f t="shared" si="2"/>
        <v>0.5376344086021505</v>
      </c>
      <c r="N17" s="8">
        <f t="shared" si="3"/>
        <v>13.983012559862654</v>
      </c>
      <c r="O17" s="2"/>
      <c r="P17" s="2" t="s">
        <v>30</v>
      </c>
      <c r="Q17" s="2"/>
      <c r="R17" s="2"/>
    </row>
    <row r="18" spans="1:21" x14ac:dyDescent="0.15">
      <c r="A18" s="3" t="s">
        <v>44</v>
      </c>
      <c r="B18" s="2"/>
      <c r="C18" s="2">
        <v>2</v>
      </c>
      <c r="D18" s="2"/>
      <c r="E18" s="2"/>
      <c r="F18" s="4"/>
      <c r="G18" s="2"/>
      <c r="H18" s="2">
        <v>2</v>
      </c>
      <c r="I18" s="2" t="s">
        <v>45</v>
      </c>
      <c r="J18" s="2">
        <v>0</v>
      </c>
      <c r="K18" s="8">
        <f t="shared" si="0"/>
        <v>1.680672268907563</v>
      </c>
      <c r="L18" s="8">
        <f t="shared" si="1"/>
        <v>0</v>
      </c>
      <c r="M18" s="8">
        <f t="shared" si="2"/>
        <v>0</v>
      </c>
      <c r="N18" s="8">
        <f t="shared" si="3"/>
        <v>1.680672268907563</v>
      </c>
      <c r="O18" s="2"/>
      <c r="P18" s="2" t="s">
        <v>30</v>
      </c>
      <c r="Q18" s="2"/>
      <c r="R18" s="2"/>
    </row>
    <row r="19" spans="1:21" x14ac:dyDescent="0.15">
      <c r="B19" s="2"/>
      <c r="C19" s="2"/>
      <c r="D19" s="2"/>
      <c r="E19" s="2" t="s">
        <v>30</v>
      </c>
      <c r="F19" s="4"/>
      <c r="G19" s="2"/>
      <c r="H19" s="2" t="s">
        <v>30</v>
      </c>
      <c r="I19" s="2" t="s">
        <v>30</v>
      </c>
      <c r="J19" s="2" t="s">
        <v>30</v>
      </c>
      <c r="K19" s="2"/>
      <c r="L19" s="2"/>
      <c r="M19" s="2"/>
      <c r="N19" s="2"/>
      <c r="O19" s="2"/>
      <c r="P19" s="2" t="s">
        <v>30</v>
      </c>
      <c r="Q19" s="2"/>
      <c r="R19" s="2"/>
    </row>
    <row r="20" spans="1:21" x14ac:dyDescent="0.15">
      <c r="A20" s="2"/>
      <c r="B20" s="2"/>
      <c r="C20" s="2"/>
      <c r="D20" s="2"/>
      <c r="E20" s="2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15">
      <c r="A21" s="13" t="s">
        <v>46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15">
      <c r="A22" s="1" t="s">
        <v>47</v>
      </c>
      <c r="B22" s="12" t="s">
        <v>48</v>
      </c>
      <c r="C22" s="12"/>
      <c r="D22" s="12"/>
      <c r="E22" s="1" t="s">
        <v>49</v>
      </c>
      <c r="F22" s="4" t="s">
        <v>50</v>
      </c>
      <c r="G22" s="5" t="s">
        <v>51</v>
      </c>
      <c r="H22" s="5"/>
      <c r="I22" s="12">
        <v>8</v>
      </c>
      <c r="J22" s="12"/>
      <c r="K22" s="1"/>
      <c r="L22" s="1"/>
      <c r="M22" s="1"/>
      <c r="N22" s="1"/>
      <c r="O22" s="1" t="s">
        <v>52</v>
      </c>
      <c r="P22" s="12" t="s">
        <v>30</v>
      </c>
      <c r="Q22" s="12"/>
      <c r="R22" s="12"/>
      <c r="S22" s="12"/>
      <c r="T22" s="12"/>
      <c r="U22" s="12"/>
    </row>
    <row r="23" spans="1:21" x14ac:dyDescent="0.15">
      <c r="A23" s="1" t="s">
        <v>53</v>
      </c>
      <c r="B23" s="14" t="s">
        <v>54</v>
      </c>
      <c r="C23" s="15"/>
      <c r="D23" s="14" t="s">
        <v>55</v>
      </c>
      <c r="E23" s="15"/>
      <c r="F23" s="10" t="s">
        <v>56</v>
      </c>
      <c r="G23" s="12">
        <v>1436</v>
      </c>
      <c r="H23" s="12"/>
      <c r="I23" s="12" t="s">
        <v>57</v>
      </c>
      <c r="J23" s="12"/>
      <c r="K23" s="1"/>
      <c r="L23" s="1"/>
      <c r="M23" s="1"/>
      <c r="N23" s="1"/>
      <c r="O23" s="12" t="s">
        <v>58</v>
      </c>
      <c r="P23" s="12"/>
      <c r="Q23" s="12"/>
      <c r="R23" s="12"/>
      <c r="S23" s="12"/>
      <c r="T23" s="12"/>
      <c r="U23" s="12"/>
    </row>
    <row r="24" spans="1:21" x14ac:dyDescent="0.15">
      <c r="A24" s="16" t="s">
        <v>59</v>
      </c>
      <c r="B24" s="12" t="s">
        <v>60</v>
      </c>
      <c r="C24" s="12"/>
      <c r="D24" s="12" t="s">
        <v>61</v>
      </c>
      <c r="E24" s="12"/>
      <c r="F24" s="18" t="s">
        <v>62</v>
      </c>
      <c r="G24" s="12" t="s">
        <v>63</v>
      </c>
      <c r="H24" s="12" t="s">
        <v>64</v>
      </c>
      <c r="I24" s="12" t="s">
        <v>65</v>
      </c>
      <c r="J24" s="12"/>
      <c r="K24" s="1"/>
      <c r="L24" s="1"/>
      <c r="M24" s="1"/>
      <c r="N24" s="1"/>
      <c r="O24" s="1" t="s">
        <v>66</v>
      </c>
      <c r="P24" s="12" t="s">
        <v>67</v>
      </c>
      <c r="Q24" s="12"/>
      <c r="R24" s="12"/>
      <c r="S24" s="12"/>
      <c r="T24" s="12"/>
      <c r="U24" s="12"/>
    </row>
    <row r="25" spans="1:21" x14ac:dyDescent="0.15">
      <c r="A25" s="17"/>
      <c r="B25" s="1" t="s">
        <v>21</v>
      </c>
      <c r="C25" s="1" t="s">
        <v>22</v>
      </c>
      <c r="D25" s="1" t="s">
        <v>21</v>
      </c>
      <c r="E25" s="1" t="s">
        <v>22</v>
      </c>
      <c r="F25" s="18"/>
      <c r="G25" s="12"/>
      <c r="H25" s="12"/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/>
      <c r="P25" s="1">
        <v>1</v>
      </c>
      <c r="Q25" s="1">
        <v>2</v>
      </c>
      <c r="R25" s="1">
        <v>3</v>
      </c>
      <c r="S25" s="1">
        <v>4</v>
      </c>
      <c r="T25" s="1">
        <v>5</v>
      </c>
      <c r="U25" s="1">
        <v>6</v>
      </c>
    </row>
    <row r="26" spans="1:21" x14ac:dyDescent="0.15">
      <c r="A26" s="2" t="s">
        <v>29</v>
      </c>
      <c r="B26" s="2"/>
      <c r="C26" s="2">
        <v>2</v>
      </c>
      <c r="D26" s="2">
        <v>8</v>
      </c>
      <c r="E26" s="2"/>
      <c r="F26" s="4"/>
      <c r="G26" s="2">
        <v>4</v>
      </c>
      <c r="H26" s="2">
        <v>5</v>
      </c>
      <c r="I26" s="2">
        <v>28.79</v>
      </c>
      <c r="J26" s="2">
        <v>13.95</v>
      </c>
      <c r="K26" s="8">
        <f>H26/70*100</f>
        <v>7.1428571428571423</v>
      </c>
      <c r="L26" s="8">
        <f>G26/8*100</f>
        <v>50</v>
      </c>
      <c r="M26" s="8">
        <f>J26/22.61*100</f>
        <v>61.698363555948696</v>
      </c>
      <c r="N26" s="8">
        <f>K26+L26+M26</f>
        <v>118.84122069880584</v>
      </c>
      <c r="O26" s="2"/>
      <c r="P26" s="2"/>
      <c r="Q26" s="2"/>
      <c r="R26" s="2"/>
      <c r="S26" s="2"/>
      <c r="T26" s="2"/>
      <c r="U26" s="2"/>
    </row>
    <row r="27" spans="1:21" x14ac:dyDescent="0.15">
      <c r="A27" s="9" t="s">
        <v>37</v>
      </c>
      <c r="B27" s="2"/>
      <c r="C27" s="2">
        <v>9</v>
      </c>
      <c r="D27" s="2"/>
      <c r="E27" s="2"/>
      <c r="F27" s="4"/>
      <c r="G27" s="2"/>
      <c r="H27" s="2">
        <v>1</v>
      </c>
      <c r="I27" s="2">
        <v>1.53</v>
      </c>
      <c r="J27" s="2">
        <v>0.33</v>
      </c>
      <c r="K27" s="8">
        <f t="shared" ref="K27:K41" si="4">H27/70*100</f>
        <v>1.4285714285714286</v>
      </c>
      <c r="L27" s="8">
        <f t="shared" ref="L27:L41" si="5">G27/8*100</f>
        <v>0</v>
      </c>
      <c r="M27" s="8">
        <f t="shared" ref="M27:M41" si="6">J27/22.61*100</f>
        <v>1.4595311808934102</v>
      </c>
      <c r="N27" s="8">
        <f t="shared" ref="N27:N41" si="7">K27+L27+M27</f>
        <v>2.8881026094648385</v>
      </c>
      <c r="O27" s="2"/>
      <c r="P27" s="2"/>
      <c r="Q27" s="2"/>
      <c r="R27" s="2"/>
      <c r="S27" s="2"/>
      <c r="T27" s="2"/>
      <c r="U27" s="2"/>
    </row>
    <row r="28" spans="1:21" x14ac:dyDescent="0.15">
      <c r="A28" s="2" t="s">
        <v>31</v>
      </c>
      <c r="B28" s="2"/>
      <c r="C28" s="2">
        <v>5</v>
      </c>
      <c r="D28" s="2"/>
      <c r="E28" s="2"/>
      <c r="F28" s="4"/>
      <c r="G28" s="2">
        <v>2</v>
      </c>
      <c r="H28" s="2">
        <v>20</v>
      </c>
      <c r="I28" s="2">
        <v>13.48</v>
      </c>
      <c r="J28" s="2">
        <v>5.71</v>
      </c>
      <c r="K28" s="8">
        <f t="shared" si="4"/>
        <v>28.571428571428569</v>
      </c>
      <c r="L28" s="8">
        <f t="shared" si="5"/>
        <v>25</v>
      </c>
      <c r="M28" s="8">
        <f t="shared" si="6"/>
        <v>25.254312251216277</v>
      </c>
      <c r="N28" s="8">
        <f t="shared" si="7"/>
        <v>78.825740822644846</v>
      </c>
      <c r="O28" s="2"/>
      <c r="P28" s="2"/>
      <c r="Q28" s="2"/>
      <c r="R28" s="2"/>
      <c r="S28" s="2"/>
      <c r="T28" s="2"/>
      <c r="U28" s="2"/>
    </row>
    <row r="29" spans="1:21" x14ac:dyDescent="0.15">
      <c r="A29" s="9" t="s">
        <v>41</v>
      </c>
      <c r="B29" s="2"/>
      <c r="C29" s="2">
        <v>1</v>
      </c>
      <c r="D29" s="2"/>
      <c r="E29" s="2"/>
      <c r="F29" s="4"/>
      <c r="G29" s="2"/>
      <c r="H29" s="2">
        <v>3</v>
      </c>
      <c r="I29" s="2" t="s">
        <v>42</v>
      </c>
      <c r="J29" s="2"/>
      <c r="K29" s="8">
        <f t="shared" si="4"/>
        <v>4.2857142857142856</v>
      </c>
      <c r="L29" s="8">
        <f t="shared" si="5"/>
        <v>0</v>
      </c>
      <c r="M29" s="8">
        <f t="shared" si="6"/>
        <v>0</v>
      </c>
      <c r="N29" s="8">
        <f t="shared" si="7"/>
        <v>4.2857142857142856</v>
      </c>
      <c r="O29" s="2"/>
      <c r="P29" s="2"/>
      <c r="Q29" s="2"/>
      <c r="R29" s="2"/>
      <c r="S29" s="2"/>
      <c r="T29" s="2"/>
      <c r="U29" s="2"/>
    </row>
    <row r="30" spans="1:21" x14ac:dyDescent="0.15">
      <c r="A30" s="9" t="s">
        <v>35</v>
      </c>
      <c r="B30" s="2"/>
      <c r="C30" s="2">
        <v>3</v>
      </c>
      <c r="D30" s="2"/>
      <c r="E30" s="2"/>
      <c r="F30" s="4"/>
      <c r="G30" s="2">
        <v>2</v>
      </c>
      <c r="H30" s="2">
        <v>4</v>
      </c>
      <c r="I30" s="2">
        <v>4.97</v>
      </c>
      <c r="J30" s="2">
        <v>1.29</v>
      </c>
      <c r="K30" s="8">
        <f t="shared" si="4"/>
        <v>5.7142857142857144</v>
      </c>
      <c r="L30" s="8">
        <f t="shared" si="5"/>
        <v>25</v>
      </c>
      <c r="M30" s="8">
        <f t="shared" si="6"/>
        <v>5.7054400707651487</v>
      </c>
      <c r="N30" s="8">
        <f t="shared" si="7"/>
        <v>36.419725785050865</v>
      </c>
      <c r="O30" s="2"/>
      <c r="P30" s="2"/>
      <c r="Q30" s="2"/>
      <c r="R30" s="2"/>
      <c r="S30" s="2"/>
      <c r="T30" s="2"/>
      <c r="U30" s="2"/>
    </row>
    <row r="31" spans="1:21" x14ac:dyDescent="0.15">
      <c r="A31" s="9" t="s">
        <v>68</v>
      </c>
      <c r="B31" s="2"/>
      <c r="C31" s="2">
        <v>10</v>
      </c>
      <c r="D31" s="2"/>
      <c r="E31" s="2"/>
      <c r="F31" s="4"/>
      <c r="G31" s="2">
        <v>2</v>
      </c>
      <c r="H31" s="2">
        <v>6</v>
      </c>
      <c r="I31" s="2">
        <v>1.81</v>
      </c>
      <c r="J31" s="2">
        <v>0.66</v>
      </c>
      <c r="K31" s="8">
        <f t="shared" si="4"/>
        <v>8.5714285714285712</v>
      </c>
      <c r="L31" s="8">
        <f t="shared" si="5"/>
        <v>25</v>
      </c>
      <c r="M31" s="8">
        <f t="shared" si="6"/>
        <v>2.9190623617868203</v>
      </c>
      <c r="N31" s="8">
        <f t="shared" si="7"/>
        <v>36.490490933215391</v>
      </c>
      <c r="O31" s="2"/>
      <c r="P31" s="2"/>
      <c r="Q31" s="2"/>
      <c r="R31" s="2"/>
      <c r="S31" s="2"/>
      <c r="T31" s="2"/>
      <c r="U31" s="2"/>
    </row>
    <row r="32" spans="1:21" x14ac:dyDescent="0.15">
      <c r="A32" s="9" t="s">
        <v>32</v>
      </c>
      <c r="B32" s="2"/>
      <c r="C32" s="2">
        <v>5</v>
      </c>
      <c r="D32" s="2"/>
      <c r="E32" s="2"/>
      <c r="F32" s="4"/>
      <c r="G32" s="2"/>
      <c r="H32" s="2">
        <v>3</v>
      </c>
      <c r="I32" s="2">
        <v>0.45</v>
      </c>
      <c r="J32" s="2">
        <v>0.14000000000000001</v>
      </c>
      <c r="K32" s="8">
        <f t="shared" si="4"/>
        <v>4.2857142857142856</v>
      </c>
      <c r="L32" s="8">
        <f t="shared" si="5"/>
        <v>0</v>
      </c>
      <c r="M32" s="8">
        <f t="shared" si="6"/>
        <v>0.61919504643962853</v>
      </c>
      <c r="N32" s="8">
        <f t="shared" si="7"/>
        <v>4.9049093321539141</v>
      </c>
      <c r="O32" s="2"/>
      <c r="P32" s="2"/>
      <c r="Q32" s="2"/>
      <c r="R32" s="2"/>
      <c r="S32" s="2"/>
      <c r="T32" s="2"/>
      <c r="U32" s="2"/>
    </row>
    <row r="33" spans="1:21" x14ac:dyDescent="0.15">
      <c r="A33" s="9" t="s">
        <v>39</v>
      </c>
      <c r="B33" s="2"/>
      <c r="C33" s="2">
        <v>1</v>
      </c>
      <c r="D33" s="2"/>
      <c r="E33" s="2"/>
      <c r="F33" s="4"/>
      <c r="G33" s="2"/>
      <c r="H33" s="2">
        <v>9</v>
      </c>
      <c r="I33" s="2" t="s">
        <v>42</v>
      </c>
      <c r="J33" s="2"/>
      <c r="K33" s="8">
        <f t="shared" si="4"/>
        <v>12.857142857142856</v>
      </c>
      <c r="L33" s="8">
        <f t="shared" si="5"/>
        <v>0</v>
      </c>
      <c r="M33" s="8">
        <f t="shared" si="6"/>
        <v>0</v>
      </c>
      <c r="N33" s="8">
        <f t="shared" si="7"/>
        <v>12.857142857142856</v>
      </c>
      <c r="O33" s="2"/>
      <c r="P33" s="2"/>
      <c r="Q33" s="2"/>
      <c r="R33" s="2"/>
      <c r="S33" s="2"/>
      <c r="T33" s="2"/>
      <c r="U33" s="2"/>
    </row>
    <row r="34" spans="1:21" x14ac:dyDescent="0.15">
      <c r="A34" s="2" t="s">
        <v>40</v>
      </c>
      <c r="B34" s="2"/>
      <c r="C34" s="2">
        <v>3</v>
      </c>
      <c r="D34" s="2"/>
      <c r="E34" s="2"/>
      <c r="F34" s="4"/>
      <c r="G34" s="2">
        <v>1</v>
      </c>
      <c r="H34" s="2">
        <v>6</v>
      </c>
      <c r="I34" s="2">
        <v>0.6</v>
      </c>
      <c r="J34" s="2">
        <v>0.26</v>
      </c>
      <c r="K34" s="8">
        <f t="shared" si="4"/>
        <v>8.5714285714285712</v>
      </c>
      <c r="L34" s="8">
        <f t="shared" si="5"/>
        <v>12.5</v>
      </c>
      <c r="M34" s="8">
        <f t="shared" si="6"/>
        <v>1.1499336576735959</v>
      </c>
      <c r="N34" s="8">
        <f t="shared" si="7"/>
        <v>22.221362229102166</v>
      </c>
      <c r="O34" s="2"/>
      <c r="P34" s="2"/>
      <c r="Q34" s="2"/>
      <c r="R34" s="2"/>
      <c r="S34" s="2"/>
      <c r="T34" s="2"/>
      <c r="U34" s="2"/>
    </row>
    <row r="35" spans="1:21" x14ac:dyDescent="0.15">
      <c r="A35" s="2" t="s">
        <v>69</v>
      </c>
      <c r="B35" s="2"/>
      <c r="C35" s="2">
        <v>5</v>
      </c>
      <c r="D35" s="2"/>
      <c r="E35" s="2"/>
      <c r="F35" s="4"/>
      <c r="G35" s="2"/>
      <c r="H35" s="2">
        <v>1</v>
      </c>
      <c r="I35" s="2" t="s">
        <v>42</v>
      </c>
      <c r="J35" s="2"/>
      <c r="K35" s="8">
        <f t="shared" si="4"/>
        <v>1.4285714285714286</v>
      </c>
      <c r="L35" s="8">
        <f t="shared" si="5"/>
        <v>0</v>
      </c>
      <c r="M35" s="8">
        <f t="shared" si="6"/>
        <v>0</v>
      </c>
      <c r="N35" s="8">
        <f t="shared" si="7"/>
        <v>1.4285714285714286</v>
      </c>
      <c r="O35" s="2"/>
      <c r="P35" s="2"/>
      <c r="Q35" s="2"/>
      <c r="R35" s="2"/>
      <c r="S35" s="2"/>
      <c r="T35" s="2"/>
      <c r="U35" s="2"/>
    </row>
    <row r="36" spans="1:21" x14ac:dyDescent="0.15">
      <c r="A36" s="2" t="s">
        <v>70</v>
      </c>
      <c r="B36" s="2"/>
      <c r="C36" s="2">
        <v>1</v>
      </c>
      <c r="D36" s="2"/>
      <c r="E36" s="2"/>
      <c r="F36" s="4"/>
      <c r="G36" s="2"/>
      <c r="H36" s="2">
        <v>1</v>
      </c>
      <c r="I36" s="2">
        <v>0.13</v>
      </c>
      <c r="J36" s="2">
        <v>0.19</v>
      </c>
      <c r="K36" s="8">
        <f t="shared" si="4"/>
        <v>1.4285714285714286</v>
      </c>
      <c r="L36" s="8">
        <f t="shared" si="5"/>
        <v>0</v>
      </c>
      <c r="M36" s="8">
        <f t="shared" si="6"/>
        <v>0.84033613445378152</v>
      </c>
      <c r="N36" s="8">
        <f t="shared" si="7"/>
        <v>2.26890756302521</v>
      </c>
      <c r="O36" s="2"/>
      <c r="P36" s="2"/>
      <c r="Q36" s="2"/>
      <c r="R36" s="2"/>
      <c r="S36" s="2"/>
      <c r="T36" s="2"/>
      <c r="U36" s="2"/>
    </row>
    <row r="37" spans="1:21" x14ac:dyDescent="0.15">
      <c r="A37" s="2" t="s">
        <v>71</v>
      </c>
      <c r="B37" s="2"/>
      <c r="C37" s="2">
        <v>5</v>
      </c>
      <c r="D37" s="2"/>
      <c r="E37" s="2"/>
      <c r="F37" s="4"/>
      <c r="G37" s="2"/>
      <c r="H37" s="2">
        <v>1</v>
      </c>
      <c r="I37" s="2" t="s">
        <v>42</v>
      </c>
      <c r="J37" s="2"/>
      <c r="K37" s="8">
        <f t="shared" si="4"/>
        <v>1.4285714285714286</v>
      </c>
      <c r="L37" s="8">
        <f t="shared" si="5"/>
        <v>0</v>
      </c>
      <c r="M37" s="8">
        <f t="shared" si="6"/>
        <v>0</v>
      </c>
      <c r="N37" s="8">
        <f t="shared" si="7"/>
        <v>1.4285714285714286</v>
      </c>
      <c r="O37" s="2"/>
      <c r="P37" s="2"/>
      <c r="Q37" s="2"/>
      <c r="R37" s="2"/>
      <c r="S37" s="2"/>
      <c r="T37" s="2"/>
      <c r="U37" s="2"/>
    </row>
    <row r="38" spans="1:21" x14ac:dyDescent="0.15">
      <c r="A38" s="3" t="s">
        <v>72</v>
      </c>
      <c r="B38" s="2"/>
      <c r="C38" s="2">
        <v>1</v>
      </c>
      <c r="D38" s="2"/>
      <c r="E38" s="2"/>
      <c r="F38" s="4"/>
      <c r="G38" s="2"/>
      <c r="H38" s="2">
        <v>3</v>
      </c>
      <c r="I38" s="2">
        <v>0.23</v>
      </c>
      <c r="J38" s="2"/>
      <c r="K38" s="8">
        <f t="shared" si="4"/>
        <v>4.2857142857142856</v>
      </c>
      <c r="L38" s="8">
        <f t="shared" si="5"/>
        <v>0</v>
      </c>
      <c r="M38" s="8">
        <f t="shared" si="6"/>
        <v>0</v>
      </c>
      <c r="N38" s="8">
        <f t="shared" si="7"/>
        <v>4.2857142857142856</v>
      </c>
      <c r="O38" s="2"/>
      <c r="P38" s="2"/>
      <c r="Q38" s="2"/>
      <c r="R38" s="2"/>
      <c r="S38" s="2"/>
      <c r="T38" s="2"/>
      <c r="U38" s="2"/>
    </row>
    <row r="39" spans="1:21" x14ac:dyDescent="0.15">
      <c r="A39" s="9" t="s">
        <v>73</v>
      </c>
      <c r="B39" s="2"/>
      <c r="C39" s="2">
        <v>2</v>
      </c>
      <c r="D39" s="2"/>
      <c r="E39" s="2"/>
      <c r="F39" s="4"/>
      <c r="G39" s="2"/>
      <c r="H39" s="2">
        <v>1</v>
      </c>
      <c r="I39" s="2" t="s">
        <v>42</v>
      </c>
      <c r="J39" s="2">
        <v>0.08</v>
      </c>
      <c r="K39" s="8">
        <f t="shared" si="4"/>
        <v>1.4285714285714286</v>
      </c>
      <c r="L39" s="8">
        <f t="shared" si="5"/>
        <v>0</v>
      </c>
      <c r="M39" s="8">
        <f t="shared" si="6"/>
        <v>0.35382574082264484</v>
      </c>
      <c r="N39" s="8">
        <f t="shared" si="7"/>
        <v>1.7823971693940734</v>
      </c>
      <c r="O39" s="2"/>
      <c r="P39" s="2"/>
      <c r="Q39" s="2"/>
      <c r="R39" s="2"/>
      <c r="S39" s="2"/>
      <c r="T39" s="2"/>
      <c r="U39" s="2"/>
    </row>
    <row r="40" spans="1:21" x14ac:dyDescent="0.15">
      <c r="A40" s="9" t="s">
        <v>43</v>
      </c>
      <c r="B40" s="2"/>
      <c r="C40" s="2">
        <v>1</v>
      </c>
      <c r="D40" s="2"/>
      <c r="E40" s="2"/>
      <c r="F40" s="4"/>
      <c r="G40" s="2"/>
      <c r="H40" s="2">
        <v>5</v>
      </c>
      <c r="I40" s="2" t="s">
        <v>42</v>
      </c>
      <c r="J40" s="2" t="s">
        <v>30</v>
      </c>
      <c r="K40" s="8">
        <f t="shared" si="4"/>
        <v>7.1428571428571423</v>
      </c>
      <c r="L40" s="8">
        <f t="shared" si="5"/>
        <v>0</v>
      </c>
      <c r="M40" s="8">
        <v>0</v>
      </c>
      <c r="N40" s="8">
        <f t="shared" si="7"/>
        <v>7.1428571428571423</v>
      </c>
      <c r="O40" s="2"/>
      <c r="P40" s="2"/>
      <c r="Q40" s="2"/>
      <c r="R40" s="2"/>
      <c r="S40" s="2"/>
      <c r="T40" s="2"/>
      <c r="U40" s="2"/>
    </row>
    <row r="41" spans="1:21" x14ac:dyDescent="0.15">
      <c r="A41" s="3" t="s">
        <v>74</v>
      </c>
      <c r="B41" s="2"/>
      <c r="C41" s="2">
        <v>1</v>
      </c>
      <c r="D41" s="2"/>
      <c r="E41" s="2"/>
      <c r="F41" s="4"/>
      <c r="G41" s="2"/>
      <c r="H41" s="2">
        <v>1</v>
      </c>
      <c r="I41" s="2" t="s">
        <v>42</v>
      </c>
      <c r="J41" s="2"/>
      <c r="K41" s="8">
        <f t="shared" si="4"/>
        <v>1.4285714285714286</v>
      </c>
      <c r="L41" s="8">
        <f t="shared" si="5"/>
        <v>0</v>
      </c>
      <c r="M41" s="8">
        <f t="shared" si="6"/>
        <v>0</v>
      </c>
      <c r="N41" s="8">
        <f t="shared" si="7"/>
        <v>1.4285714285714286</v>
      </c>
      <c r="O41" s="2"/>
      <c r="P41" s="2"/>
      <c r="Q41" s="2"/>
      <c r="R41" s="2"/>
      <c r="S41" s="2"/>
      <c r="T41" s="2"/>
      <c r="U41" s="2"/>
    </row>
    <row r="42" spans="1:21" x14ac:dyDescent="0.15">
      <c r="A42" s="2" t="s">
        <v>38</v>
      </c>
      <c r="B42" s="2"/>
      <c r="C42" s="2">
        <v>2</v>
      </c>
      <c r="D42" s="2"/>
      <c r="E42" s="2"/>
      <c r="F42" s="4"/>
      <c r="G42" s="2"/>
      <c r="H42" s="2" t="s">
        <v>30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15">
      <c r="B43" s="2"/>
      <c r="C43" s="2"/>
      <c r="D43" s="2"/>
      <c r="E43" s="2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15">
      <c r="B44" s="2"/>
      <c r="C44" s="2"/>
      <c r="D44" s="2"/>
      <c r="E44" s="2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15">
      <c r="A45" s="13" t="s">
        <v>46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 x14ac:dyDescent="0.15">
      <c r="A46" s="2"/>
      <c r="B46" s="2"/>
      <c r="C46" s="2"/>
      <c r="D46" s="2"/>
      <c r="E46" s="2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15">
      <c r="A47" s="2"/>
      <c r="B47" s="2"/>
      <c r="C47" s="2"/>
      <c r="D47" s="2"/>
      <c r="E47" s="2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15">
      <c r="A48" s="2"/>
      <c r="B48" s="2"/>
      <c r="C48" s="2"/>
      <c r="D48" s="2"/>
      <c r="E48" s="2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15">
      <c r="A49" s="2"/>
      <c r="B49" s="2"/>
      <c r="C49" s="2"/>
      <c r="D49" s="2"/>
      <c r="E49" s="2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15">
      <c r="A50" s="2"/>
      <c r="B50" s="2"/>
      <c r="C50" s="2"/>
      <c r="D50" s="2"/>
      <c r="E50" s="2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15">
      <c r="A51" s="2"/>
      <c r="B51" s="2"/>
      <c r="C51" s="2"/>
      <c r="D51" s="2"/>
      <c r="E51" s="2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15">
      <c r="A52" s="2"/>
      <c r="B52" s="2"/>
      <c r="C52" s="2"/>
      <c r="D52" s="2"/>
      <c r="E52" s="2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15">
      <c r="A53" s="2"/>
      <c r="B53" s="2"/>
      <c r="C53" s="2"/>
      <c r="D53" s="2"/>
      <c r="E53" s="2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15">
      <c r="A54" s="2"/>
      <c r="B54" s="2"/>
      <c r="C54" s="2"/>
      <c r="D54" s="2"/>
      <c r="E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15">
      <c r="A55" s="2"/>
      <c r="B55" s="2"/>
      <c r="C55" s="2"/>
      <c r="D55" s="2"/>
      <c r="E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15">
      <c r="A56" s="2"/>
      <c r="B56" s="2"/>
      <c r="C56" s="2"/>
      <c r="D56" s="2"/>
      <c r="E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15">
      <c r="A57" s="2"/>
      <c r="B57" s="2"/>
      <c r="C57" s="2"/>
      <c r="D57" s="2"/>
      <c r="E57" s="2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15">
      <c r="A58" s="2"/>
      <c r="B58" s="2"/>
      <c r="C58" s="2"/>
      <c r="D58" s="2"/>
      <c r="E58" s="2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15">
      <c r="A59" s="2"/>
      <c r="B59" s="2"/>
      <c r="C59" s="2"/>
      <c r="D59" s="2"/>
      <c r="E59" s="2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15">
      <c r="A60" s="2"/>
      <c r="B60" s="2"/>
      <c r="C60" s="2"/>
      <c r="D60" s="2"/>
      <c r="E60" s="2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15">
      <c r="A61" s="2"/>
      <c r="B61" s="2"/>
      <c r="C61" s="2"/>
      <c r="D61" s="2"/>
      <c r="E61" s="2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15">
      <c r="A62" s="2"/>
      <c r="B62" s="2"/>
      <c r="C62" s="2"/>
      <c r="D62" s="2"/>
      <c r="E62" s="2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15">
      <c r="A63" s="2"/>
      <c r="B63" s="2"/>
      <c r="C63" s="2"/>
      <c r="D63" s="2"/>
      <c r="E63" s="2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15">
      <c r="A64" s="2"/>
      <c r="B64" s="2"/>
      <c r="C64" s="2"/>
      <c r="D64" s="2"/>
      <c r="E64" s="2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15">
      <c r="A65" s="2"/>
      <c r="B65" s="2"/>
      <c r="C65" s="2"/>
      <c r="D65" s="2"/>
      <c r="E65" s="2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15">
      <c r="A66" s="2"/>
      <c r="B66" s="2"/>
      <c r="C66" s="2"/>
      <c r="D66" s="2"/>
      <c r="E66" s="2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15">
      <c r="A67" s="2"/>
      <c r="B67" s="2"/>
      <c r="C67" s="2"/>
      <c r="D67" s="2"/>
      <c r="E67" s="2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15">
      <c r="A68" s="2"/>
      <c r="B68" s="2"/>
      <c r="C68" s="2"/>
      <c r="D68" s="2"/>
      <c r="E68" s="2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15">
      <c r="A69" s="2"/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15">
      <c r="A70" s="2"/>
      <c r="B70" s="2"/>
      <c r="C70" s="2"/>
      <c r="D70" s="2"/>
      <c r="E70" s="2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15">
      <c r="A71" s="2"/>
      <c r="B71" s="2"/>
      <c r="C71" s="2"/>
      <c r="D71" s="2"/>
      <c r="E71" s="2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15">
      <c r="A72" s="2"/>
      <c r="B72" s="2"/>
      <c r="C72" s="2"/>
      <c r="D72" s="2"/>
      <c r="E72" s="2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15">
      <c r="A73" s="2"/>
      <c r="B73" s="2"/>
      <c r="C73" s="2"/>
      <c r="D73" s="2"/>
      <c r="E73" s="2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</sheetData>
  <mergeCells count="34">
    <mergeCell ref="B1:D1"/>
    <mergeCell ref="I1:J1"/>
    <mergeCell ref="P1:U1"/>
    <mergeCell ref="B2:C2"/>
    <mergeCell ref="D2:E2"/>
    <mergeCell ref="G2:H2"/>
    <mergeCell ref="I2:J2"/>
    <mergeCell ref="O2:U2"/>
    <mergeCell ref="A3:A4"/>
    <mergeCell ref="B3:C3"/>
    <mergeCell ref="D3:E3"/>
    <mergeCell ref="F3:F4"/>
    <mergeCell ref="G3:G4"/>
    <mergeCell ref="H3:H4"/>
    <mergeCell ref="B24:C24"/>
    <mergeCell ref="D24:E24"/>
    <mergeCell ref="F24:F25"/>
    <mergeCell ref="G24:G25"/>
    <mergeCell ref="I3:J3"/>
    <mergeCell ref="P3:U3"/>
    <mergeCell ref="A21:U21"/>
    <mergeCell ref="B22:D22"/>
    <mergeCell ref="I22:J22"/>
    <mergeCell ref="P22:U22"/>
    <mergeCell ref="H24:H25"/>
    <mergeCell ref="I24:J24"/>
    <mergeCell ref="P24:U24"/>
    <mergeCell ref="A45:U45"/>
    <mergeCell ref="B23:C23"/>
    <mergeCell ref="D23:E23"/>
    <mergeCell ref="G23:H23"/>
    <mergeCell ref="I23:J23"/>
    <mergeCell ref="O23:U23"/>
    <mergeCell ref="A24:A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草本</vt:lpstr>
    </vt:vector>
  </TitlesOfParts>
  <Company>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zhula</cp:lastModifiedBy>
  <cp:lastPrinted>2006-07-14T08:54:12Z</cp:lastPrinted>
  <dcterms:created xsi:type="dcterms:W3CDTF">2005-11-17T02:54:06Z</dcterms:created>
  <dcterms:modified xsi:type="dcterms:W3CDTF">2019-12-19T11:53:35Z</dcterms:modified>
</cp:coreProperties>
</file>