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农田水热盐运移数值模型\DOC\"/>
    </mc:Choice>
  </mc:AlternateContent>
  <xr:revisionPtr revIDLastSave="0" documentId="13_ncr:1_{1F80B0CB-C483-44C1-ACB6-BFE663AC2585}" xr6:coauthVersionLast="45" xr6:coauthVersionMax="45" xr10:uidLastSave="{00000000-0000-0000-0000-000000000000}"/>
  <bookViews>
    <workbookView xWindow="-110" yWindow="-110" windowWidth="38620" windowHeight="21220" activeTab="2" xr2:uid="{A5438571-30B8-4607-90D1-E54D0A89AF54}"/>
  </bookViews>
  <sheets>
    <sheet name="Gale &amp; Grigal" sheetId="11" r:id="rId1"/>
    <sheet name="Sheet1" sheetId="1" r:id="rId2"/>
    <sheet name="指数模型" sheetId="3" r:id="rId3"/>
    <sheet name="Novak" sheetId="10" r:id="rId4"/>
    <sheet name="Vrugt RWU-1D" sheetId="4" r:id="rId5"/>
    <sheet name="Sheet3" sheetId="5" r:id="rId6"/>
    <sheet name="Sheet3 (2)" sheetId="9" r:id="rId7"/>
    <sheet name="Sheet4" sheetId="6" r:id="rId8"/>
    <sheet name="Sheet5" sheetId="7" r:id="rId9"/>
    <sheet name="Sheet6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11" l="1"/>
  <c r="B101" i="11"/>
  <c r="B2" i="11"/>
  <c r="C2" i="11" s="1"/>
  <c r="B3" i="11"/>
  <c r="B4" i="11"/>
  <c r="B5" i="11"/>
  <c r="B6" i="11"/>
  <c r="B7" i="11"/>
  <c r="B8" i="11"/>
  <c r="B9" i="11"/>
  <c r="C9" i="11" s="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C23" i="11" s="1"/>
  <c r="B24" i="11"/>
  <c r="B25" i="11"/>
  <c r="C25" i="11" s="1"/>
  <c r="B26" i="11"/>
  <c r="B27" i="11"/>
  <c r="B28" i="11"/>
  <c r="B29" i="11"/>
  <c r="C29" i="11" s="1"/>
  <c r="B30" i="11"/>
  <c r="B31" i="11"/>
  <c r="B32" i="11"/>
  <c r="C32" i="11" s="1"/>
  <c r="B33" i="11"/>
  <c r="C33" i="11" s="1"/>
  <c r="B34" i="11"/>
  <c r="B35" i="11"/>
  <c r="B36" i="11"/>
  <c r="B37" i="11"/>
  <c r="B38" i="11"/>
  <c r="B39" i="11"/>
  <c r="C39" i="11" s="1"/>
  <c r="B40" i="11"/>
  <c r="B41" i="11"/>
  <c r="C41" i="11" s="1"/>
  <c r="B42" i="11"/>
  <c r="B43" i="11"/>
  <c r="B44" i="11"/>
  <c r="B45" i="11"/>
  <c r="B46" i="11"/>
  <c r="B47" i="11"/>
  <c r="B48" i="11"/>
  <c r="C48" i="11" s="1"/>
  <c r="B49" i="11"/>
  <c r="C49" i="11" s="1"/>
  <c r="B50" i="11"/>
  <c r="B51" i="11"/>
  <c r="B52" i="11"/>
  <c r="B53" i="11"/>
  <c r="B54" i="11"/>
  <c r="B55" i="11"/>
  <c r="C55" i="11" s="1"/>
  <c r="B56" i="11"/>
  <c r="B57" i="11"/>
  <c r="B58" i="11"/>
  <c r="B59" i="11"/>
  <c r="B60" i="11"/>
  <c r="B61" i="11"/>
  <c r="C61" i="11" s="1"/>
  <c r="B62" i="11"/>
  <c r="B63" i="11"/>
  <c r="B64" i="11"/>
  <c r="C64" i="11" s="1"/>
  <c r="B65" i="11"/>
  <c r="B66" i="11"/>
  <c r="B67" i="11"/>
  <c r="B68" i="11"/>
  <c r="B69" i="11"/>
  <c r="B70" i="11"/>
  <c r="B71" i="11"/>
  <c r="B72" i="11"/>
  <c r="B73" i="11"/>
  <c r="C73" i="11" s="1"/>
  <c r="B74" i="11"/>
  <c r="B75" i="11"/>
  <c r="B76" i="11"/>
  <c r="B77" i="11"/>
  <c r="C77" i="11" s="1"/>
  <c r="B78" i="11"/>
  <c r="B79" i="11"/>
  <c r="B80" i="11"/>
  <c r="B81" i="11"/>
  <c r="C81" i="11" s="1"/>
  <c r="B82" i="11"/>
  <c r="B83" i="11"/>
  <c r="B84" i="11"/>
  <c r="B85" i="11"/>
  <c r="B86" i="11"/>
  <c r="B87" i="11"/>
  <c r="B88" i="11"/>
  <c r="B89" i="11"/>
  <c r="C89" i="11" s="1"/>
  <c r="B90" i="11"/>
  <c r="B91" i="11"/>
  <c r="B92" i="11"/>
  <c r="B93" i="11"/>
  <c r="C93" i="11" s="1"/>
  <c r="B94" i="11"/>
  <c r="B95" i="11"/>
  <c r="B96" i="11"/>
  <c r="B97" i="11"/>
  <c r="C97" i="11" s="1"/>
  <c r="B98" i="11"/>
  <c r="B99" i="11"/>
  <c r="B100" i="11"/>
  <c r="C79" i="11" l="1"/>
  <c r="C63" i="11"/>
  <c r="C85" i="11"/>
  <c r="C69" i="11"/>
  <c r="C53" i="11"/>
  <c r="C37" i="11"/>
  <c r="C21" i="11"/>
  <c r="C96" i="11"/>
  <c r="C45" i="11"/>
  <c r="C91" i="11"/>
  <c r="C75" i="11"/>
  <c r="C59" i="11"/>
  <c r="C43" i="11"/>
  <c r="C27" i="11"/>
  <c r="C11" i="11"/>
  <c r="C80" i="11"/>
  <c r="C99" i="11"/>
  <c r="C83" i="11"/>
  <c r="C67" i="11"/>
  <c r="C51" i="11"/>
  <c r="C19" i="11"/>
  <c r="C3" i="11"/>
  <c r="C17" i="11"/>
  <c r="C13" i="11"/>
  <c r="C16" i="11"/>
  <c r="C90" i="11"/>
  <c r="C74" i="11"/>
  <c r="C58" i="11"/>
  <c r="C42" i="11"/>
  <c r="C26" i="11"/>
  <c r="C10" i="11"/>
  <c r="C88" i="11"/>
  <c r="C72" i="11"/>
  <c r="C56" i="11"/>
  <c r="C40" i="11"/>
  <c r="C24" i="11"/>
  <c r="C8" i="11"/>
  <c r="C86" i="11"/>
  <c r="C70" i="11"/>
  <c r="C22" i="11"/>
  <c r="C6" i="11"/>
  <c r="C98" i="11"/>
  <c r="C82" i="11"/>
  <c r="C66" i="11"/>
  <c r="C50" i="11"/>
  <c r="C34" i="11"/>
  <c r="C5" i="11"/>
  <c r="C35" i="11"/>
  <c r="C57" i="11"/>
  <c r="C18" i="11"/>
  <c r="C65" i="11"/>
  <c r="C7" i="11"/>
  <c r="C94" i="11"/>
  <c r="C78" i="11"/>
  <c r="C62" i="11"/>
  <c r="C30" i="11"/>
  <c r="C15" i="11"/>
  <c r="C92" i="11"/>
  <c r="C76" i="11"/>
  <c r="C47" i="11"/>
  <c r="C60" i="11"/>
  <c r="C44" i="11"/>
  <c r="C28" i="11"/>
  <c r="C12" i="11"/>
  <c r="C95" i="11"/>
  <c r="C87" i="11"/>
  <c r="C71" i="11"/>
  <c r="C54" i="11"/>
  <c r="C38" i="11"/>
  <c r="C100" i="11"/>
  <c r="C84" i="11"/>
  <c r="C68" i="11"/>
  <c r="C52" i="11"/>
  <c r="C36" i="11"/>
  <c r="C20" i="11"/>
  <c r="C4" i="11"/>
  <c r="C31" i="11"/>
  <c r="C46" i="11"/>
  <c r="C14" i="11"/>
  <c r="E2" i="3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2" i="10"/>
  <c r="F2" i="5" l="1"/>
  <c r="G2" i="5"/>
  <c r="H2" i="5"/>
  <c r="I2" i="5"/>
  <c r="J2" i="5"/>
  <c r="K2" i="5"/>
  <c r="L2" i="5"/>
  <c r="M2" i="5"/>
  <c r="N2" i="5"/>
  <c r="F3" i="5"/>
  <c r="G3" i="5"/>
  <c r="H3" i="5"/>
  <c r="I3" i="5"/>
  <c r="J3" i="5"/>
  <c r="K3" i="5"/>
  <c r="L3" i="5"/>
  <c r="M3" i="5"/>
  <c r="N3" i="5"/>
  <c r="F4" i="5"/>
  <c r="G4" i="5"/>
  <c r="H4" i="5"/>
  <c r="I4" i="5"/>
  <c r="J4" i="5"/>
  <c r="K4" i="5"/>
  <c r="L4" i="5"/>
  <c r="M4" i="5"/>
  <c r="N4" i="5"/>
  <c r="F5" i="5"/>
  <c r="G5" i="5"/>
  <c r="H5" i="5"/>
  <c r="I5" i="5"/>
  <c r="J5" i="5"/>
  <c r="K5" i="5"/>
  <c r="L5" i="5"/>
  <c r="M5" i="5"/>
  <c r="N5" i="5"/>
  <c r="F6" i="5"/>
  <c r="G6" i="5"/>
  <c r="H6" i="5"/>
  <c r="I6" i="5"/>
  <c r="J6" i="5"/>
  <c r="K6" i="5"/>
  <c r="L6" i="5"/>
  <c r="M6" i="5"/>
  <c r="N6" i="5"/>
  <c r="F7" i="5"/>
  <c r="G7" i="5"/>
  <c r="H7" i="5"/>
  <c r="I7" i="5"/>
  <c r="J7" i="5"/>
  <c r="K7" i="5"/>
  <c r="L7" i="5"/>
  <c r="M7" i="5"/>
  <c r="N7" i="5"/>
  <c r="F8" i="5"/>
  <c r="G8" i="5"/>
  <c r="H8" i="5"/>
  <c r="I8" i="5"/>
  <c r="J8" i="5"/>
  <c r="K8" i="5"/>
  <c r="L8" i="5"/>
  <c r="M8" i="5"/>
  <c r="N8" i="5"/>
  <c r="F9" i="5"/>
  <c r="G9" i="5"/>
  <c r="H9" i="5"/>
  <c r="I9" i="5"/>
  <c r="J9" i="5"/>
  <c r="K9" i="5"/>
  <c r="L9" i="5"/>
  <c r="M9" i="5"/>
  <c r="N9" i="5"/>
  <c r="F10" i="5"/>
  <c r="G10" i="5"/>
  <c r="H10" i="5"/>
  <c r="I10" i="5"/>
  <c r="J10" i="5"/>
  <c r="K10" i="5"/>
  <c r="L10" i="5"/>
  <c r="M10" i="5"/>
  <c r="N10" i="5"/>
  <c r="F11" i="5"/>
  <c r="G11" i="5"/>
  <c r="H11" i="5"/>
  <c r="I11" i="5"/>
  <c r="J11" i="5"/>
  <c r="K11" i="5"/>
  <c r="L11" i="5"/>
  <c r="M11" i="5"/>
  <c r="N11" i="5"/>
  <c r="F12" i="5"/>
  <c r="G12" i="5"/>
  <c r="H12" i="5"/>
  <c r="I12" i="5"/>
  <c r="J12" i="5"/>
  <c r="K12" i="5"/>
  <c r="L12" i="5"/>
  <c r="M12" i="5"/>
  <c r="N12" i="5"/>
  <c r="F13" i="5"/>
  <c r="G13" i="5"/>
  <c r="H13" i="5"/>
  <c r="I13" i="5"/>
  <c r="J13" i="5"/>
  <c r="K13" i="5"/>
  <c r="L13" i="5"/>
  <c r="M13" i="5"/>
  <c r="N13" i="5"/>
  <c r="F14" i="5"/>
  <c r="G14" i="5"/>
  <c r="H14" i="5"/>
  <c r="I14" i="5"/>
  <c r="J14" i="5"/>
  <c r="K14" i="5"/>
  <c r="L14" i="5"/>
  <c r="M14" i="5"/>
  <c r="N14" i="5"/>
  <c r="F15" i="5"/>
  <c r="G15" i="5"/>
  <c r="H15" i="5"/>
  <c r="I15" i="5"/>
  <c r="J15" i="5"/>
  <c r="K15" i="5"/>
  <c r="L15" i="5"/>
  <c r="M15" i="5"/>
  <c r="N15" i="5"/>
  <c r="F16" i="5"/>
  <c r="G16" i="5"/>
  <c r="H16" i="5"/>
  <c r="I16" i="5"/>
  <c r="J16" i="5"/>
  <c r="K16" i="5"/>
  <c r="L16" i="5"/>
  <c r="M16" i="5"/>
  <c r="N16" i="5"/>
  <c r="F17" i="5"/>
  <c r="G17" i="5"/>
  <c r="H17" i="5"/>
  <c r="I17" i="5"/>
  <c r="J17" i="5"/>
  <c r="K17" i="5"/>
  <c r="L17" i="5"/>
  <c r="M17" i="5"/>
  <c r="N17" i="5"/>
  <c r="F18" i="5"/>
  <c r="G18" i="5"/>
  <c r="H18" i="5"/>
  <c r="I18" i="5"/>
  <c r="J18" i="5"/>
  <c r="K18" i="5"/>
  <c r="L18" i="5"/>
  <c r="M18" i="5"/>
  <c r="N18" i="5"/>
  <c r="F19" i="5"/>
  <c r="G19" i="5"/>
  <c r="H19" i="5"/>
  <c r="I19" i="5"/>
  <c r="J19" i="5"/>
  <c r="K19" i="5"/>
  <c r="L19" i="5"/>
  <c r="M19" i="5"/>
  <c r="N19" i="5"/>
  <c r="F20" i="5"/>
  <c r="G20" i="5"/>
  <c r="H20" i="5"/>
  <c r="I20" i="5"/>
  <c r="J20" i="5"/>
  <c r="K20" i="5"/>
  <c r="L20" i="5"/>
  <c r="M20" i="5"/>
  <c r="N20" i="5"/>
  <c r="F21" i="5"/>
  <c r="G21" i="5"/>
  <c r="H21" i="5"/>
  <c r="I21" i="5"/>
  <c r="J21" i="5"/>
  <c r="K21" i="5"/>
  <c r="L21" i="5"/>
  <c r="M21" i="5"/>
  <c r="N21" i="5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2" i="3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2" i="6"/>
  <c r="E2" i="4"/>
  <c r="F4" i="4" l="1"/>
  <c r="F91" i="4"/>
  <c r="F102" i="4"/>
  <c r="F98" i="4"/>
  <c r="F99" i="4"/>
  <c r="F100" i="4"/>
  <c r="F50" i="4"/>
  <c r="F51" i="4"/>
  <c r="F52" i="4"/>
  <c r="F59" i="4"/>
  <c r="F11" i="4"/>
  <c r="F12" i="4"/>
  <c r="F66" i="4"/>
  <c r="F76" i="4"/>
  <c r="F82" i="4"/>
  <c r="F28" i="4"/>
  <c r="F35" i="4"/>
  <c r="F75" i="4"/>
  <c r="F27" i="4"/>
  <c r="F83" i="4"/>
  <c r="F34" i="4"/>
  <c r="F84" i="4"/>
  <c r="F36" i="4"/>
  <c r="F92" i="4"/>
  <c r="F14" i="4"/>
  <c r="F40" i="4"/>
  <c r="F101" i="4"/>
  <c r="F9" i="4"/>
  <c r="F26" i="4"/>
  <c r="F29" i="4"/>
  <c r="F53" i="4"/>
  <c r="F43" i="4"/>
  <c r="F47" i="4"/>
  <c r="F24" i="4"/>
  <c r="F21" i="4"/>
  <c r="F56" i="4"/>
  <c r="F57" i="4"/>
  <c r="F77" i="4"/>
  <c r="F81" i="4"/>
  <c r="F88" i="4"/>
  <c r="F20" i="4"/>
  <c r="F64" i="4"/>
  <c r="F87" i="4"/>
  <c r="F70" i="4"/>
  <c r="F74" i="4"/>
  <c r="F85" i="4"/>
  <c r="F97" i="4"/>
  <c r="F3" i="4"/>
  <c r="F6" i="4"/>
  <c r="F96" i="4"/>
  <c r="F60" i="4"/>
  <c r="F95" i="4"/>
  <c r="F71" i="4"/>
  <c r="F69" i="4"/>
  <c r="F89" i="4"/>
  <c r="F37" i="4"/>
  <c r="F65" i="4"/>
  <c r="F42" i="4"/>
  <c r="F67" i="4"/>
  <c r="F79" i="4"/>
  <c r="F55" i="4"/>
  <c r="F25" i="4"/>
  <c r="F32" i="4"/>
  <c r="F19" i="4"/>
  <c r="F13" i="4"/>
  <c r="F39" i="4"/>
  <c r="F45" i="4"/>
  <c r="F90" i="4"/>
  <c r="F93" i="4"/>
  <c r="F16" i="4"/>
  <c r="F23" i="4"/>
  <c r="F44" i="4"/>
  <c r="F63" i="4"/>
  <c r="F7" i="4"/>
  <c r="F17" i="4"/>
  <c r="F86" i="4"/>
  <c r="F41" i="4"/>
  <c r="F33" i="4"/>
  <c r="F68" i="4"/>
  <c r="F80" i="4"/>
  <c r="F2" i="4"/>
  <c r="F58" i="4"/>
  <c r="F38" i="4"/>
  <c r="F8" i="4"/>
  <c r="F46" i="4"/>
  <c r="F18" i="4"/>
  <c r="F31" i="4"/>
  <c r="F54" i="4"/>
  <c r="F61" i="4"/>
  <c r="F10" i="4"/>
  <c r="F5" i="4"/>
  <c r="F15" i="4"/>
  <c r="F48" i="4"/>
  <c r="F94" i="4"/>
  <c r="F72" i="4"/>
  <c r="F22" i="4"/>
  <c r="F62" i="4"/>
  <c r="F49" i="4"/>
  <c r="F78" i="4"/>
  <c r="F30" i="4"/>
  <c r="F73" i="4"/>
  <c r="D2" i="1"/>
  <c r="E2" i="1"/>
  <c r="O15" i="1" l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P14" i="1"/>
  <c r="Q14" i="1"/>
  <c r="R14" i="1"/>
  <c r="S14" i="1"/>
  <c r="T14" i="1"/>
  <c r="U14" i="1"/>
  <c r="O14" i="1"/>
  <c r="E82" i="1" l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F46" i="3"/>
  <c r="F40" i="3"/>
  <c r="F36" i="3"/>
  <c r="F24" i="3"/>
  <c r="F20" i="3"/>
  <c r="F19" i="3"/>
  <c r="F16" i="3"/>
  <c r="F12" i="3"/>
  <c r="F9" i="3"/>
  <c r="F6" i="3"/>
  <c r="F2" i="3"/>
  <c r="F17" i="3" l="1"/>
  <c r="F52" i="3"/>
  <c r="F41" i="3"/>
  <c r="F49" i="3"/>
  <c r="F53" i="3"/>
  <c r="F57" i="3"/>
  <c r="F3" i="3"/>
  <c r="F7" i="3"/>
  <c r="F26" i="3"/>
  <c r="F47" i="3"/>
  <c r="F5" i="3"/>
  <c r="F44" i="3"/>
  <c r="F48" i="3"/>
  <c r="F56" i="3"/>
  <c r="F21" i="3"/>
  <c r="F25" i="3"/>
  <c r="F29" i="3"/>
  <c r="F33" i="3"/>
  <c r="F37" i="3"/>
  <c r="F14" i="3"/>
  <c r="F22" i="3"/>
  <c r="F38" i="3"/>
  <c r="F23" i="3"/>
  <c r="F27" i="3"/>
  <c r="F31" i="3"/>
  <c r="F35" i="3"/>
  <c r="F39" i="3"/>
  <c r="F50" i="3"/>
  <c r="F4" i="3"/>
  <c r="F8" i="3"/>
  <c r="F51" i="3"/>
  <c r="F55" i="3"/>
  <c r="F91" i="1"/>
  <c r="F98" i="1"/>
  <c r="F90" i="1"/>
  <c r="F82" i="1"/>
  <c r="F83" i="1"/>
  <c r="F99" i="1"/>
  <c r="F101" i="1"/>
  <c r="F93" i="1"/>
  <c r="F85" i="1"/>
  <c r="F97" i="1"/>
  <c r="F89" i="1"/>
  <c r="F88" i="1"/>
  <c r="F96" i="1"/>
  <c r="F95" i="1"/>
  <c r="F87" i="1"/>
  <c r="F94" i="1"/>
  <c r="F86" i="1"/>
  <c r="F100" i="1"/>
  <c r="F92" i="1"/>
  <c r="F84" i="1"/>
  <c r="F42" i="3"/>
  <c r="F60" i="3"/>
  <c r="F13" i="3"/>
  <c r="F28" i="3"/>
  <c r="F32" i="3"/>
  <c r="F43" i="3"/>
  <c r="F54" i="3"/>
  <c r="F61" i="3"/>
  <c r="F10" i="3"/>
  <c r="F58" i="3"/>
  <c r="F11" i="3"/>
  <c r="F15" i="3"/>
  <c r="F18" i="3"/>
  <c r="F30" i="3"/>
  <c r="F45" i="3"/>
  <c r="F59" i="3"/>
  <c r="F34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F16" i="1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F48" i="1" s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F64" i="1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F80" i="1" s="1"/>
  <c r="D81" i="1"/>
  <c r="F2" i="1"/>
  <c r="F24" i="1" l="1"/>
  <c r="F40" i="1"/>
  <c r="F8" i="1"/>
  <c r="F72" i="1"/>
  <c r="F56" i="1"/>
  <c r="H3" i="3"/>
  <c r="F66" i="1"/>
  <c r="F50" i="1"/>
  <c r="F34" i="1"/>
  <c r="F26" i="1"/>
  <c r="F18" i="1"/>
  <c r="F10" i="1"/>
  <c r="F74" i="1"/>
  <c r="F58" i="1"/>
  <c r="F42" i="1"/>
  <c r="F81" i="1"/>
  <c r="F73" i="1"/>
  <c r="F65" i="1"/>
  <c r="F57" i="1"/>
  <c r="F49" i="1"/>
  <c r="F41" i="1"/>
  <c r="F33" i="1"/>
  <c r="F25" i="1"/>
  <c r="F17" i="1"/>
  <c r="F9" i="1"/>
  <c r="F78" i="1"/>
  <c r="F46" i="1"/>
  <c r="F6" i="1"/>
  <c r="F70" i="1"/>
  <c r="F38" i="1"/>
  <c r="F14" i="1"/>
  <c r="F62" i="1"/>
  <c r="F22" i="1"/>
  <c r="F54" i="1"/>
  <c r="F30" i="1"/>
  <c r="F77" i="1"/>
  <c r="F53" i="1"/>
  <c r="F29" i="1"/>
  <c r="F5" i="1"/>
  <c r="F68" i="1"/>
  <c r="F44" i="1"/>
  <c r="F28" i="1"/>
  <c r="F69" i="1"/>
  <c r="F45" i="1"/>
  <c r="F21" i="1"/>
  <c r="F60" i="1"/>
  <c r="F12" i="1"/>
  <c r="F79" i="1"/>
  <c r="F71" i="1"/>
  <c r="F63" i="1"/>
  <c r="F55" i="1"/>
  <c r="F47" i="1"/>
  <c r="F39" i="1"/>
  <c r="F31" i="1"/>
  <c r="F23" i="1"/>
  <c r="F15" i="1"/>
  <c r="F7" i="1"/>
  <c r="F61" i="1"/>
  <c r="F37" i="1"/>
  <c r="F13" i="1"/>
  <c r="F76" i="1"/>
  <c r="F52" i="1"/>
  <c r="F36" i="1"/>
  <c r="F20" i="1"/>
  <c r="F4" i="1"/>
  <c r="F75" i="1"/>
  <c r="F67" i="1"/>
  <c r="F59" i="1"/>
  <c r="F51" i="1"/>
  <c r="F43" i="1"/>
  <c r="F35" i="1"/>
  <c r="F27" i="1"/>
  <c r="F19" i="1"/>
  <c r="F11" i="1"/>
  <c r="F3" i="1"/>
  <c r="H3" i="1" l="1"/>
</calcChain>
</file>

<file path=xl/sharedStrings.xml><?xml version="1.0" encoding="utf-8"?>
<sst xmlns="http://schemas.openxmlformats.org/spreadsheetml/2006/main" count="267" uniqueCount="228">
  <si>
    <t>Top</t>
    <phoneticPr fontId="1" type="noConversion"/>
  </si>
  <si>
    <t>Bot</t>
    <phoneticPr fontId="1" type="noConversion"/>
  </si>
  <si>
    <t>RTop</t>
    <phoneticPr fontId="1" type="noConversion"/>
  </si>
  <si>
    <t>RBot</t>
    <phoneticPr fontId="1" type="noConversion"/>
  </si>
  <si>
    <t>DelR</t>
    <phoneticPr fontId="1" type="noConversion"/>
  </si>
  <si>
    <t>K</t>
    <phoneticPr fontId="1" type="noConversion"/>
  </si>
  <si>
    <t>MaxZr</t>
    <phoneticPr fontId="1" type="noConversion"/>
  </si>
  <si>
    <t>Sum</t>
    <phoneticPr fontId="1" type="noConversion"/>
  </si>
  <si>
    <t>Center</t>
    <phoneticPr fontId="1" type="noConversion"/>
  </si>
  <si>
    <t>Depthf</t>
  </si>
  <si>
    <t>Cadenza</t>
  </si>
  <si>
    <t>nil1-1</t>
  </si>
  <si>
    <t>nil1-10</t>
  </si>
  <si>
    <t>nil1-100</t>
  </si>
  <si>
    <t>nil1-101</t>
  </si>
  <si>
    <t>nil1-102</t>
  </si>
  <si>
    <t>nil1-12</t>
  </si>
  <si>
    <t>Value</t>
    <phoneticPr fontId="1" type="noConversion"/>
  </si>
  <si>
    <t>Parameter</t>
    <phoneticPr fontId="1" type="noConversion"/>
  </si>
  <si>
    <t>pz</t>
    <phoneticPr fontId="1" type="noConversion"/>
  </si>
  <si>
    <t>zm (cm)</t>
    <phoneticPr fontId="1" type="noConversion"/>
  </si>
  <si>
    <t>β</t>
    <phoneticPr fontId="1" type="noConversion"/>
  </si>
  <si>
    <t>z</t>
    <phoneticPr fontId="1" type="noConversion"/>
  </si>
  <si>
    <t>z* (cm)</t>
    <phoneticPr fontId="1" type="noConversion"/>
  </si>
  <si>
    <t>a</t>
    <phoneticPr fontId="1" type="noConversion"/>
  </si>
  <si>
    <t>b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</si>
  <si>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</si>
  <si>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</si>
  <si>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</si>
  <si>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</si>
  <si>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</si>
  <si>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</si>
  <si>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</si>
  <si>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</si>
  <si>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</si>
  <si>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</si>
  <si>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</si>
  <si>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</si>
  <si>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</si>
  <si>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</si>
  <si>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</si>
  <si>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</si>
  <si>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</si>
  <si>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</si>
  <si>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</si>
  <si>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</si>
  <si>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</t>
    <phoneticPr fontId="1" type="noConversion"/>
  </si>
  <si>
    <t>B2</t>
  </si>
  <si>
    <t>C1</t>
    <phoneticPr fontId="1" type="noConversion"/>
  </si>
  <si>
    <t>C2</t>
  </si>
  <si>
    <t>D1</t>
    <phoneticPr fontId="1" type="noConversion"/>
  </si>
  <si>
    <t>E1</t>
    <phoneticPr fontId="1" type="noConversion"/>
  </si>
  <si>
    <t>F1</t>
    <phoneticPr fontId="1" type="noConversion"/>
  </si>
  <si>
    <t>G1</t>
    <phoneticPr fontId="1" type="noConversion"/>
  </si>
  <si>
    <t>H1</t>
    <phoneticPr fontId="1" type="noConversion"/>
  </si>
  <si>
    <t>I1</t>
    <phoneticPr fontId="1" type="noConversion"/>
  </si>
  <si>
    <t>J1</t>
    <phoneticPr fontId="1" type="noConversion"/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</si>
  <si>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</si>
  <si>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</si>
  <si>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</si>
  <si>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</si>
  <si>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</si>
  <si>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</si>
  <si>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</si>
  <si>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</si>
  <si>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</si>
  <si>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</si>
  <si>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</si>
  <si>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</si>
  <si>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</si>
  <si>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</si>
  <si>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</si>
  <si>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</si>
  <si>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</si>
  <si>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</si>
  <si>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</si>
  <si>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</si>
  <si>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</si>
  <si>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</si>
  <si>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</si>
  <si>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</si>
  <si>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</si>
  <si>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</si>
  <si>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</si>
  <si>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</si>
  <si>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</si>
  <si>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</si>
  <si>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</si>
  <si>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</si>
  <si>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</si>
  <si>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</si>
  <si>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</si>
  <si>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</si>
  <si>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</si>
  <si>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</si>
  <si>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</si>
  <si>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</si>
  <si>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</si>
  <si>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</si>
  <si>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</si>
  <si>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</si>
  <si>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</si>
  <si>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</si>
  <si>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</si>
  <si>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</si>
  <si>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</si>
  <si>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</si>
  <si>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</si>
  <si>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</si>
  <si>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</si>
  <si>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</si>
  <si>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</si>
  <si>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</si>
  <si>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</si>
  <si>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</si>
  <si>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</si>
  <si>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</si>
  <si>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</si>
  <si>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</si>
  <si>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</si>
  <si>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</si>
  <si>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</si>
  <si>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</si>
  <si>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</si>
  <si>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</si>
  <si>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</si>
  <si>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</si>
  <si>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</si>
  <si>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</si>
  <si>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</si>
  <si>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</si>
  <si>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</si>
  <si>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</si>
  <si>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</si>
  <si>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</si>
  <si>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</si>
  <si>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</si>
  <si>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</si>
  <si>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</si>
  <si>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</si>
  <si>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</si>
  <si>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</si>
  <si>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</si>
  <si>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</si>
  <si>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</si>
  <si>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</si>
  <si>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</si>
  <si>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</si>
  <si>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</si>
  <si>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</si>
  <si>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</si>
  <si>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</si>
  <si>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</si>
  <si>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</si>
  <si>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</si>
  <si>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</si>
  <si>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</si>
  <si>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</si>
  <si>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</si>
  <si>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</si>
  <si>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</si>
  <si>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</si>
  <si>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</si>
  <si>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</si>
  <si>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</si>
  <si>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</si>
  <si>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</si>
  <si>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</si>
  <si>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</si>
  <si>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</si>
  <si>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</si>
  <si>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</si>
  <si>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</si>
  <si>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</si>
  <si>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</si>
  <si>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</si>
  <si>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</si>
  <si>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</si>
  <si>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</si>
  <si>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</si>
  <si>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</si>
  <si>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</si>
  <si>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</si>
  <si>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</si>
  <si>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</si>
  <si>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</si>
  <si>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</si>
  <si>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</si>
  <si>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</si>
  <si>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</si>
  <si>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</si>
  <si>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</si>
  <si>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</si>
  <si>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</si>
  <si>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</si>
  <si>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</si>
  <si>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</si>
  <si>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</si>
  <si>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</si>
  <si>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</si>
  <si>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</si>
  <si>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</si>
  <si>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</si>
  <si>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</si>
  <si>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</si>
  <si>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</si>
  <si>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</si>
  <si>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</si>
  <si>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</si>
  <si>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</si>
  <si>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</si>
  <si>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</si>
  <si>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</si>
  <si>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</si>
  <si>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</si>
  <si>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</si>
  <si>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</si>
  <si>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</si>
  <si>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</si>
  <si>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</si>
  <si>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</si>
  <si>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</si>
  <si>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</si>
  <si>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</si>
  <si>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</si>
  <si>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</si>
  <si>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δ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</si>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</sst>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_ "/>
    <numFmt numFmtId="177" formatCode="0.000E+00"/>
    <numFmt numFmtId="178" formatCode="0.0000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Calibr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根系吸水分布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'Gale &amp; Grigal'!$C$1</c:f>
              <c:strCache>
                <c:ptCount val="1"/>
                <c:pt idx="0">
                  <c:v>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'Gale &amp; Grigal'!$C$2:$C$100</c:f>
              <c:numCache>
                <c:formatCode>General</c:formatCode>
                <c:ptCount val="99"/>
                <c:pt idx="0">
                  <c:v>5.0000000000000044E-2</c:v>
                </c:pt>
                <c:pt idx="1">
                  <c:v>4.7499999999999987E-2</c:v>
                </c:pt>
                <c:pt idx="2">
                  <c:v>4.5125000000000082E-2</c:v>
                </c:pt>
                <c:pt idx="3">
                  <c:v>4.28687499999999E-2</c:v>
                </c:pt>
                <c:pt idx="4">
                  <c:v>4.0725312499999999E-2</c:v>
                </c:pt>
                <c:pt idx="5">
                  <c:v>3.8689046875000077E-2</c:v>
                </c:pt>
                <c:pt idx="6">
                  <c:v>3.6754594531249962E-2</c:v>
                </c:pt>
                <c:pt idx="7">
                  <c:v>3.4916864804687475E-2</c:v>
                </c:pt>
                <c:pt idx="8">
                  <c:v>3.3171021564453174E-2</c:v>
                </c:pt>
                <c:pt idx="9">
                  <c:v>3.1512470486230404E-2</c:v>
                </c:pt>
                <c:pt idx="10">
                  <c:v>2.9936846961919006E-2</c:v>
                </c:pt>
                <c:pt idx="11">
                  <c:v>2.8440004613823011E-2</c:v>
                </c:pt>
                <c:pt idx="12">
                  <c:v>2.7018004383131844E-2</c:v>
                </c:pt>
                <c:pt idx="13">
                  <c:v>2.5667104163975329E-2</c:v>
                </c:pt>
                <c:pt idx="14">
                  <c:v>2.438374895577633E-2</c:v>
                </c:pt>
                <c:pt idx="15">
                  <c:v>2.3164561507987735E-2</c:v>
                </c:pt>
                <c:pt idx="16">
                  <c:v>2.2006333432588288E-2</c:v>
                </c:pt>
                <c:pt idx="17">
                  <c:v>2.0906016760958934E-2</c:v>
                </c:pt>
                <c:pt idx="18">
                  <c:v>1.9860715922910943E-2</c:v>
                </c:pt>
                <c:pt idx="19">
                  <c:v>1.8867680126765318E-2</c:v>
                </c:pt>
                <c:pt idx="20">
                  <c:v>1.7924296120427119E-2</c:v>
                </c:pt>
                <c:pt idx="21">
                  <c:v>1.7028081314405696E-2</c:v>
                </c:pt>
                <c:pt idx="22">
                  <c:v>1.6176677248685545E-2</c:v>
                </c:pt>
                <c:pt idx="23">
                  <c:v>1.536784338625119E-2</c:v>
                </c:pt>
                <c:pt idx="24">
                  <c:v>1.4599451216938619E-2</c:v>
                </c:pt>
                <c:pt idx="25">
                  <c:v>1.3869478656091672E-2</c:v>
                </c:pt>
                <c:pt idx="26">
                  <c:v>1.3176004723287171E-2</c:v>
                </c:pt>
                <c:pt idx="27">
                  <c:v>1.251720448712268E-2</c:v>
                </c:pt>
                <c:pt idx="28">
                  <c:v>1.1891344262766612E-2</c:v>
                </c:pt>
                <c:pt idx="29">
                  <c:v>1.1296777049628393E-2</c:v>
                </c:pt>
                <c:pt idx="30">
                  <c:v>1.0731938197146795E-2</c:v>
                </c:pt>
                <c:pt idx="31">
                  <c:v>1.0195341287289605E-2</c:v>
                </c:pt>
                <c:pt idx="32">
                  <c:v>9.6855742229250419E-3</c:v>
                </c:pt>
                <c:pt idx="33">
                  <c:v>9.2012955117787287E-3</c:v>
                </c:pt>
                <c:pt idx="34">
                  <c:v>8.7412307361899311E-3</c:v>
                </c:pt>
                <c:pt idx="35">
                  <c:v>8.3041691993803735E-3</c:v>
                </c:pt>
                <c:pt idx="36">
                  <c:v>7.8889607394113659E-3</c:v>
                </c:pt>
                <c:pt idx="37">
                  <c:v>7.4945127024407254E-3</c:v>
                </c:pt>
                <c:pt idx="38">
                  <c:v>7.1197870673187502E-3</c:v>
                </c:pt>
                <c:pt idx="39">
                  <c:v>6.7637977139528571E-3</c:v>
                </c:pt>
                <c:pt idx="40">
                  <c:v>6.4256078282551865E-3</c:v>
                </c:pt>
                <c:pt idx="41">
                  <c:v>6.1043274368423051E-3</c:v>
                </c:pt>
                <c:pt idx="42">
                  <c:v>5.7991110650003064E-3</c:v>
                </c:pt>
                <c:pt idx="43">
                  <c:v>5.5091555117503521E-3</c:v>
                </c:pt>
                <c:pt idx="44">
                  <c:v>5.233697736162668E-3</c:v>
                </c:pt>
                <c:pt idx="45">
                  <c:v>4.9720128493546678E-3</c:v>
                </c:pt>
                <c:pt idx="46">
                  <c:v>4.7234122068868789E-3</c:v>
                </c:pt>
                <c:pt idx="47">
                  <c:v>4.4872415965425683E-3</c:v>
                </c:pt>
                <c:pt idx="48">
                  <c:v>4.2628795167154454E-3</c:v>
                </c:pt>
                <c:pt idx="49">
                  <c:v>4.0497355408796176E-3</c:v>
                </c:pt>
                <c:pt idx="50">
                  <c:v>3.8472487638356867E-3</c:v>
                </c:pt>
                <c:pt idx="51">
                  <c:v>3.6548863256438135E-3</c:v>
                </c:pt>
                <c:pt idx="52">
                  <c:v>3.472142009361745E-3</c:v>
                </c:pt>
                <c:pt idx="53">
                  <c:v>3.2985349088936466E-3</c:v>
                </c:pt>
                <c:pt idx="54">
                  <c:v>3.1336081634488755E-3</c:v>
                </c:pt>
                <c:pt idx="55">
                  <c:v>2.9769277552764706E-3</c:v>
                </c:pt>
                <c:pt idx="56">
                  <c:v>2.8280813675126693E-3</c:v>
                </c:pt>
                <c:pt idx="57">
                  <c:v>2.6866772991369636E-3</c:v>
                </c:pt>
                <c:pt idx="58">
                  <c:v>2.5523434341802043E-3</c:v>
                </c:pt>
                <c:pt idx="59">
                  <c:v>2.4247262624711441E-3</c:v>
                </c:pt>
                <c:pt idx="60">
                  <c:v>2.3034899493475924E-3</c:v>
                </c:pt>
                <c:pt idx="61">
                  <c:v>2.1883154518802517E-3</c:v>
                </c:pt>
                <c:pt idx="62">
                  <c:v>2.0788996792862058E-3</c:v>
                </c:pt>
                <c:pt idx="63">
                  <c:v>1.9749546953219399E-3</c:v>
                </c:pt>
                <c:pt idx="64">
                  <c:v>1.8762069605557929E-3</c:v>
                </c:pt>
                <c:pt idx="65">
                  <c:v>1.7823966125279922E-3</c:v>
                </c:pt>
                <c:pt idx="66">
                  <c:v>1.6932767819016759E-3</c:v>
                </c:pt>
                <c:pt idx="67">
                  <c:v>1.6086129428064533E-3</c:v>
                </c:pt>
                <c:pt idx="68">
                  <c:v>1.5281822956662028E-3</c:v>
                </c:pt>
                <c:pt idx="69">
                  <c:v>1.4517731808829648E-3</c:v>
                </c:pt>
                <c:pt idx="70">
                  <c:v>1.3791845218387166E-3</c:v>
                </c:pt>
                <c:pt idx="71">
                  <c:v>1.3102252957467586E-3</c:v>
                </c:pt>
                <c:pt idx="72">
                  <c:v>1.2447140309594928E-3</c:v>
                </c:pt>
                <c:pt idx="73">
                  <c:v>1.1824783294115404E-3</c:v>
                </c:pt>
                <c:pt idx="74">
                  <c:v>1.123354412940869E-3</c:v>
                </c:pt>
                <c:pt idx="75">
                  <c:v>1.0671866922938866E-3</c:v>
                </c:pt>
                <c:pt idx="76">
                  <c:v>1.0138273576791867E-3</c:v>
                </c:pt>
                <c:pt idx="77">
                  <c:v>9.6313598979524961E-4</c:v>
                </c:pt>
                <c:pt idx="78">
                  <c:v>9.1497919030547603E-4</c:v>
                </c:pt>
                <c:pt idx="79">
                  <c:v>8.6923023079021888E-4</c:v>
                </c:pt>
                <c:pt idx="80">
                  <c:v>8.2576871925066353E-4</c:v>
                </c:pt>
                <c:pt idx="81">
                  <c:v>7.8448028328814701E-4</c:v>
                </c:pt>
                <c:pt idx="82">
                  <c:v>7.4525626912369525E-4</c:v>
                </c:pt>
                <c:pt idx="83">
                  <c:v>7.0799345566763261E-4</c:v>
                </c:pt>
                <c:pt idx="84">
                  <c:v>6.7259378288409E-4</c:v>
                </c:pt>
                <c:pt idx="85">
                  <c:v>6.3896409373997987E-4</c:v>
                </c:pt>
                <c:pt idx="86">
                  <c:v>6.0701588905298642E-4</c:v>
                </c:pt>
                <c:pt idx="87">
                  <c:v>5.766650946003038E-4</c:v>
                </c:pt>
                <c:pt idx="88">
                  <c:v>5.4783183987028305E-4</c:v>
                </c:pt>
                <c:pt idx="89">
                  <c:v>5.2044024787678556E-4</c:v>
                </c:pt>
                <c:pt idx="90">
                  <c:v>4.9441823548301844E-4</c:v>
                </c:pt>
                <c:pt idx="91">
                  <c:v>4.6969732370882866E-4</c:v>
                </c:pt>
                <c:pt idx="92">
                  <c:v>4.4621245752329841E-4</c:v>
                </c:pt>
                <c:pt idx="93">
                  <c:v>4.2390183464724451E-4</c:v>
                </c:pt>
                <c:pt idx="94">
                  <c:v>4.0270674291476016E-4</c:v>
                </c:pt>
                <c:pt idx="95">
                  <c:v>3.8257140576913873E-4</c:v>
                </c:pt>
                <c:pt idx="96">
                  <c:v>3.6344283548062073E-4</c:v>
                </c:pt>
                <c:pt idx="97">
                  <c:v>3.452706937066008E-4</c:v>
                </c:pt>
                <c:pt idx="98">
                  <c:v>3.2800715902125965E-4</c:v>
                </c:pt>
              </c:numCache>
            </c:numRef>
          </c:xVal>
          <c:yVal>
            <c:numRef>
              <c:f>'Gale &amp; Grigal'!$A$2:$A$100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447F-A12B-801366F1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87184"/>
        <c:axId val="599730752"/>
      </c:scatterChart>
      <c:valAx>
        <c:axId val="19422871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730752"/>
        <c:crosses val="autoZero"/>
        <c:crossBetween val="midCat"/>
      </c:valAx>
      <c:valAx>
        <c:axId val="599730752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2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Sheet4!$E$2:$E$102</c:f>
              <c:numCache>
                <c:formatCode>General</c:formatCode>
                <c:ptCount val="101"/>
                <c:pt idx="0">
                  <c:v>3.9378680428854861E-2</c:v>
                </c:pt>
                <c:pt idx="1">
                  <c:v>3.808769372652409E-2</c:v>
                </c:pt>
                <c:pt idx="2">
                  <c:v>3.683903060252159E-2</c:v>
                </c:pt>
                <c:pt idx="3">
                  <c:v>3.563130352490821E-2</c:v>
                </c:pt>
                <c:pt idx="4">
                  <c:v>3.4463170450452468E-2</c:v>
                </c:pt>
                <c:pt idx="5">
                  <c:v>3.3333333333333333E-2</c:v>
                </c:pt>
                <c:pt idx="6">
                  <c:v>3.224053668273353E-2</c:v>
                </c:pt>
                <c:pt idx="7">
                  <c:v>3.1183566167720594E-2</c:v>
                </c:pt>
                <c:pt idx="8">
                  <c:v>3.0161247267865315E-2</c:v>
                </c:pt>
                <c:pt idx="9">
                  <c:v>2.917244396809825E-2</c:v>
                </c:pt>
                <c:pt idx="10">
                  <c:v>2.8216057496353805E-2</c:v>
                </c:pt>
                <c:pt idx="11">
                  <c:v>2.7291025102599394E-2</c:v>
                </c:pt>
                <c:pt idx="12">
                  <c:v>2.6396318877892722E-2</c:v>
                </c:pt>
                <c:pt idx="13">
                  <c:v>2.5530944612154955E-2</c:v>
                </c:pt>
                <c:pt idx="14">
                  <c:v>2.4693940689390594E-2</c:v>
                </c:pt>
                <c:pt idx="15">
                  <c:v>2.388437701912631E-2</c:v>
                </c:pt>
                <c:pt idx="16">
                  <c:v>2.3101354002881384E-2</c:v>
                </c:pt>
                <c:pt idx="17">
                  <c:v>2.2344001534521311E-2</c:v>
                </c:pt>
                <c:pt idx="18">
                  <c:v>2.1611478033383657E-2</c:v>
                </c:pt>
                <c:pt idx="19">
                  <c:v>2.0902969509101869E-2</c:v>
                </c:pt>
                <c:pt idx="20">
                  <c:v>2.0217688657087781E-2</c:v>
                </c:pt>
                <c:pt idx="21">
                  <c:v>1.9554873983667728E-2</c:v>
                </c:pt>
                <c:pt idx="22">
                  <c:v>1.8913788959900129E-2</c:v>
                </c:pt>
                <c:pt idx="23">
                  <c:v>1.8293721203134213E-2</c:v>
                </c:pt>
                <c:pt idx="24">
                  <c:v>1.7693981685400467E-2</c:v>
                </c:pt>
                <c:pt idx="25">
                  <c:v>1.7113903967753068E-2</c:v>
                </c:pt>
                <c:pt idx="26">
                  <c:v>1.655284345971365E-2</c:v>
                </c:pt>
                <c:pt idx="27">
                  <c:v>1.6010176702993314E-2</c:v>
                </c:pt>
                <c:pt idx="28">
                  <c:v>1.5485300678697049E-2</c:v>
                </c:pt>
                <c:pt idx="29">
                  <c:v>1.4977632137240718E-2</c:v>
                </c:pt>
                <c:pt idx="30">
                  <c:v>1.4486606950235939E-2</c:v>
                </c:pt>
                <c:pt idx="31">
                  <c:v>1.401167948362273E-2</c:v>
                </c:pt>
                <c:pt idx="32">
                  <c:v>1.3552321991353304E-2</c:v>
                </c:pt>
                <c:pt idx="33">
                  <c:v>1.3108024028953275E-2</c:v>
                </c:pt>
                <c:pt idx="34">
                  <c:v>1.2678291886308618E-2</c:v>
                </c:pt>
                <c:pt idx="35">
                  <c:v>1.2262648039048078E-2</c:v>
                </c:pt>
                <c:pt idx="36">
                  <c:v>1.1860630617911396E-2</c:v>
                </c:pt>
                <c:pt idx="37">
                  <c:v>1.1471792895513746E-2</c:v>
                </c:pt>
                <c:pt idx="38">
                  <c:v>1.1095702789935985E-2</c:v>
                </c:pt>
                <c:pt idx="39">
                  <c:v>1.0731942384589197E-2</c:v>
                </c:pt>
                <c:pt idx="40">
                  <c:v>1.0380107463819923E-2</c:v>
                </c:pt>
                <c:pt idx="41">
                  <c:v>1.0039807063740072E-2</c:v>
                </c:pt>
                <c:pt idx="42">
                  <c:v>9.7106630377823671E-3</c:v>
                </c:pt>
                <c:pt idx="43">
                  <c:v>9.3923096364986122E-3</c:v>
                </c:pt>
                <c:pt idx="44">
                  <c:v>9.0843931011337538E-3</c:v>
                </c:pt>
                <c:pt idx="45">
                  <c:v>8.7865712705242262E-3</c:v>
                </c:pt>
                <c:pt idx="46">
                  <c:v>8.4985132008836648E-3</c:v>
                </c:pt>
                <c:pt idx="47">
                  <c:v>8.2198987980535501E-3</c:v>
                </c:pt>
                <c:pt idx="48">
                  <c:v>7.9504184618100805E-3</c:v>
                </c:pt>
                <c:pt idx="49">
                  <c:v>7.689772741832095E-3</c:v>
                </c:pt>
                <c:pt idx="50">
                  <c:v>7.4376720049476605E-3</c:v>
                </c:pt>
                <c:pt idx="51">
                  <c:v>7.1938361132896575E-3</c:v>
                </c:pt>
                <c:pt idx="52">
                  <c:v>6.9579941130026544E-3</c:v>
                </c:pt>
                <c:pt idx="53">
                  <c:v>6.7298839331551797E-3</c:v>
                </c:pt>
                <c:pt idx="54">
                  <c:v>6.5092520945228575E-3</c:v>
                </c:pt>
                <c:pt idx="55">
                  <c:v>6.2958534279187279E-3</c:v>
                </c:pt>
                <c:pt idx="56">
                  <c:v>6.0894508017578222E-3</c:v>
                </c:pt>
                <c:pt idx="57">
                  <c:v>5.8898148585532243E-3</c:v>
                </c:pt>
                <c:pt idx="58">
                  <c:v>5.6967237600508277E-3</c:v>
                </c:pt>
                <c:pt idx="59">
                  <c:v>5.5099629407195511E-3</c:v>
                </c:pt>
                <c:pt idx="60">
                  <c:v>5.3293248693231298E-3</c:v>
                </c:pt>
                <c:pt idx="61">
                  <c:v>5.1546088183084936E-3</c:v>
                </c:pt>
                <c:pt idx="62">
                  <c:v>4.985620640754502E-3</c:v>
                </c:pt>
                <c:pt idx="63">
                  <c:v>4.8221725546331688E-3</c:v>
                </c:pt>
                <c:pt idx="64">
                  <c:v>4.6640829341436469E-3</c:v>
                </c:pt>
                <c:pt idx="65">
                  <c:v>4.5111761078870903E-3</c:v>
                </c:pt>
                <c:pt idx="66">
                  <c:v>4.3632821636581439E-3</c:v>
                </c:pt>
                <c:pt idx="67">
                  <c:v>4.2202367596361184E-3</c:v>
                </c:pt>
                <c:pt idx="68">
                  <c:v>4.0818809417660631E-3</c:v>
                </c:pt>
                <c:pt idx="69">
                  <c:v>3.9480609671267899E-3</c:v>
                </c:pt>
                <c:pt idx="70">
                  <c:v>3.8186281330895911E-3</c:v>
                </c:pt>
                <c:pt idx="71">
                  <c:v>3.6934386120777954E-3</c:v>
                </c:pt>
                <c:pt idx="72">
                  <c:v>3.572353291743558E-3</c:v>
                </c:pt>
                <c:pt idx="73">
                  <c:v>3.4552376203842616E-3</c:v>
                </c:pt>
                <c:pt idx="74">
                  <c:v>3.3419614574267914E-3</c:v>
                </c:pt>
                <c:pt idx="75">
                  <c:v>3.2323989288135018E-3</c:v>
                </c:pt>
                <c:pt idx="76">
                  <c:v>3.1264282871292085E-3</c:v>
                </c:pt>
                <c:pt idx="77">
                  <c:v>3.0239317763137504E-3</c:v>
                </c:pt>
                <c:pt idx="78">
                  <c:v>2.9247955008098112E-3</c:v>
                </c:pt>
                <c:pt idx="79">
                  <c:v>2.82890929900058E-3</c:v>
                </c:pt>
                <c:pt idx="80">
                  <c:v>2.7361666207966267E-3</c:v>
                </c:pt>
                <c:pt idx="81">
                  <c:v>2.6464644092359406E-3</c:v>
                </c:pt>
                <c:pt idx="82">
                  <c:v>2.5597029859656009E-3</c:v>
                </c:pt>
                <c:pt idx="83">
                  <c:v>2.4757859404777958E-3</c:v>
                </c:pt>
                <c:pt idx="84">
                  <c:v>2.3946200229771094E-3</c:v>
                </c:pt>
                <c:pt idx="85">
                  <c:v>2.3161150407600513E-3</c:v>
                </c:pt>
                <c:pt idx="86">
                  <c:v>2.2401837579916583E-3</c:v>
                </c:pt>
                <c:pt idx="87">
                  <c:v>2.1667417987678178E-3</c:v>
                </c:pt>
                <c:pt idx="88">
                  <c:v>2.0957075533555762E-3</c:v>
                </c:pt>
                <c:pt idx="89">
                  <c:v>2.0270020875072657E-3</c:v>
                </c:pt>
                <c:pt idx="90">
                  <c:v>1.9605490547476628E-3</c:v>
                </c:pt>
                <c:pt idx="91">
                  <c:v>1.8962746115367172E-3</c:v>
                </c:pt>
                <c:pt idx="92">
                  <c:v>1.8341073352135743E-3</c:v>
                </c:pt>
                <c:pt idx="93">
                  <c:v>1.773978144630717E-3</c:v>
                </c:pt>
                <c:pt idx="94">
                  <c:v>1.7158202233900253E-3</c:v>
                </c:pt>
                <c:pt idx="95">
                  <c:v>1.6595689455954647E-3</c:v>
                </c:pt>
                <c:pt idx="96">
                  <c:v>1.6051618040398799E-3</c:v>
                </c:pt>
                <c:pt idx="97">
                  <c:v>1.5525383407461138E-3</c:v>
                </c:pt>
                <c:pt idx="98">
                  <c:v>1.50164007978526E-3</c:v>
                </c:pt>
                <c:pt idx="99">
                  <c:v>1.4524104622973878E-3</c:v>
                </c:pt>
                <c:pt idx="100">
                  <c:v>1.4047947836425469E-3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3-4FD2-BF95-8F3C29EE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623"/>
        <c:axId val="88172879"/>
      </c:scatterChart>
      <c:valAx>
        <c:axId val="946926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72879"/>
        <c:crosses val="autoZero"/>
        <c:crossBetween val="midCat"/>
      </c:valAx>
      <c:valAx>
        <c:axId val="881728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Sheet1!$F$2:$F$101</c:f>
              <c:numCache>
                <c:formatCode>0.00000_ </c:formatCode>
                <c:ptCount val="100"/>
                <c:pt idx="0">
                  <c:v>4.9101418253054994E-2</c:v>
                </c:pt>
                <c:pt idx="1">
                  <c:v>4.6706713827022427E-2</c:v>
                </c:pt>
                <c:pt idx="2">
                  <c:v>4.4428800513997967E-2</c:v>
                </c:pt>
                <c:pt idx="3">
                  <c:v>4.2261982344187411E-2</c:v>
                </c:pt>
                <c:pt idx="4">
                  <c:v>4.0200841143520641E-2</c:v>
                </c:pt>
                <c:pt idx="5">
                  <c:v>3.8240222985395811E-2</c:v>
                </c:pt>
                <c:pt idx="6">
                  <c:v>3.6375225303177036E-2</c:v>
                </c:pt>
                <c:pt idx="7">
                  <c:v>3.4601184631224878E-2</c:v>
                </c:pt>
                <c:pt idx="8">
                  <c:v>3.2913664943802996E-2</c:v>
                </c:pt>
                <c:pt idx="9">
                  <c:v>3.1308446562703103E-2</c:v>
                </c:pt>
                <c:pt idx="10">
                  <c:v>2.978151560585144E-2</c:v>
                </c:pt>
                <c:pt idx="11">
                  <c:v>2.832905395051305E-2</c:v>
                </c:pt>
                <c:pt idx="12">
                  <c:v>2.6947429685996168E-2</c:v>
                </c:pt>
                <c:pt idx="13">
                  <c:v>2.5633188031983615E-2</c:v>
                </c:pt>
                <c:pt idx="14">
                  <c:v>2.438304269978241E-2</c:v>
                </c:pt>
                <c:pt idx="15">
                  <c:v>2.3193867674890338E-2</c:v>
                </c:pt>
                <c:pt idx="16">
                  <c:v>2.2062689400331577E-2</c:v>
                </c:pt>
                <c:pt idx="17">
                  <c:v>2.0986679341215508E-2</c:v>
                </c:pt>
                <c:pt idx="18">
                  <c:v>1.9963146911925387E-2</c:v>
                </c:pt>
                <c:pt idx="19">
                  <c:v>1.8989532748254032E-2</c:v>
                </c:pt>
                <c:pt idx="20">
                  <c:v>1.8063402307659172E-2</c:v>
                </c:pt>
                <c:pt idx="21">
                  <c:v>1.7182439781639441E-2</c:v>
                </c:pt>
                <c:pt idx="22">
                  <c:v>1.6344442305007024E-2</c:v>
                </c:pt>
                <c:pt idx="23">
                  <c:v>1.5547314447577027E-2</c:v>
                </c:pt>
                <c:pt idx="24">
                  <c:v>1.4789062974500366E-2</c:v>
                </c:pt>
                <c:pt idx="25">
                  <c:v>1.4067791862138756E-2</c:v>
                </c:pt>
                <c:pt idx="26">
                  <c:v>1.3381697557018065E-2</c:v>
                </c:pt>
                <c:pt idx="27">
                  <c:v>1.2729064466004901E-2</c:v>
                </c:pt>
                <c:pt idx="28">
                  <c:v>1.2108260666430356E-2</c:v>
                </c:pt>
                <c:pt idx="29">
                  <c:v>1.1517733825433177E-2</c:v>
                </c:pt>
                <c:pt idx="30">
                  <c:v>1.0956007318319205E-2</c:v>
                </c:pt>
                <c:pt idx="31">
                  <c:v>1.0421676536230391E-2</c:v>
                </c:pt>
                <c:pt idx="32">
                  <c:v>9.9134053738909756E-3</c:v>
                </c:pt>
                <c:pt idx="33">
                  <c:v>9.429922888648648E-3</c:v>
                </c:pt>
                <c:pt idx="34">
                  <c:v>8.9700201224553588E-3</c:v>
                </c:pt>
                <c:pt idx="35">
                  <c:v>8.5325470788430533E-3</c:v>
                </c:pt>
                <c:pt idx="36">
                  <c:v>8.1164098473331097E-3</c:v>
                </c:pt>
                <c:pt idx="37">
                  <c:v>7.7205678680905814E-3</c:v>
                </c:pt>
                <c:pt idx="38">
                  <c:v>7.3440313299825187E-3</c:v>
                </c:pt>
                <c:pt idx="39">
                  <c:v>6.9858586955344991E-3</c:v>
                </c:pt>
                <c:pt idx="40">
                  <c:v>6.645154346596579E-3</c:v>
                </c:pt>
                <c:pt idx="41">
                  <c:v>6.3210663448315055E-3</c:v>
                </c:pt>
                <c:pt idx="42">
                  <c:v>6.012784301424874E-3</c:v>
                </c:pt>
                <c:pt idx="43">
                  <c:v>5.7195373506913434E-3</c:v>
                </c:pt>
                <c:pt idx="44">
                  <c:v>5.4405922225084363E-3</c:v>
                </c:pt>
                <c:pt idx="45">
                  <c:v>5.1752514087597505E-3</c:v>
                </c:pt>
                <c:pt idx="46">
                  <c:v>4.9228514192010842E-3</c:v>
                </c:pt>
                <c:pt idx="47">
                  <c:v>4.6827611223891376E-3</c:v>
                </c:pt>
                <c:pt idx="48">
                  <c:v>4.4543801675245749E-3</c:v>
                </c:pt>
                <c:pt idx="49">
                  <c:v>4.2371374832617511E-3</c:v>
                </c:pt>
                <c:pt idx="50">
                  <c:v>4.0304898497334875E-3</c:v>
                </c:pt>
                <c:pt idx="51">
                  <c:v>3.833920540217986E-3</c:v>
                </c:pt>
                <c:pt idx="52">
                  <c:v>3.6469380290529889E-3</c:v>
                </c:pt>
                <c:pt idx="53">
                  <c:v>3.4690747625658737E-3</c:v>
                </c:pt>
                <c:pt idx="54">
                  <c:v>3.2998859899454635E-3</c:v>
                </c:pt>
                <c:pt idx="55">
                  <c:v>3.1389486511337879E-3</c:v>
                </c:pt>
                <c:pt idx="56">
                  <c:v>2.9858603189553095E-3</c:v>
                </c:pt>
                <c:pt idx="57">
                  <c:v>2.8402381928393553E-3</c:v>
                </c:pt>
                <c:pt idx="58">
                  <c:v>2.7017181416195495E-3</c:v>
                </c:pt>
                <c:pt idx="59">
                  <c:v>2.5699537930158767E-3</c:v>
                </c:pt>
                <c:pt idx="60">
                  <c:v>2.4446156675239257E-3</c:v>
                </c:pt>
                <c:pt idx="61">
                  <c:v>2.3253903545442313E-3</c:v>
                </c:pt>
                <c:pt idx="62">
                  <c:v>2.211979728692596E-3</c:v>
                </c:pt>
                <c:pt idx="63">
                  <c:v>2.1041002043315263E-3</c:v>
                </c:pt>
                <c:pt idx="64">
                  <c:v>2.0014820264580993E-3</c:v>
                </c:pt>
                <c:pt idx="65">
                  <c:v>1.9038685961762526E-3</c:v>
                </c:pt>
                <c:pt idx="66">
                  <c:v>1.8110158290657397E-3</c:v>
                </c:pt>
                <c:pt idx="67">
                  <c:v>1.7226915448438761E-3</c:v>
                </c:pt>
                <c:pt idx="68">
                  <c:v>1.6386748867940918E-3</c:v>
                </c:pt>
                <c:pt idx="69">
                  <c:v>1.5587557695089075E-3</c:v>
                </c:pt>
                <c:pt idx="70">
                  <c:v>1.4827343535671262E-3</c:v>
                </c:pt>
                <c:pt idx="71">
                  <c:v>1.4104205458311055E-3</c:v>
                </c:pt>
                <c:pt idx="72">
                  <c:v>1.3416335241148941E-3</c:v>
                </c:pt>
                <c:pt idx="73">
                  <c:v>1.2762012850346875E-3</c:v>
                </c:pt>
                <c:pt idx="74">
                  <c:v>1.2139602139106093E-3</c:v>
                </c:pt>
                <c:pt idx="75">
                  <c:v>1.1547546756449473E-3</c:v>
                </c:pt>
                <c:pt idx="76">
                  <c:v>1.0984366255532652E-3</c:v>
                </c:pt>
                <c:pt idx="77">
                  <c:v>1.0448652391755286E-3</c:v>
                </c:pt>
                <c:pt idx="78">
                  <c:v>9.939065601417493E-4</c:v>
                </c:pt>
                <c:pt idx="79">
                  <c:v>9.454331652111118E-4</c:v>
                </c:pt>
                <c:pt idx="80">
                  <c:v>8.9932384564765167E-4</c:v>
                </c:pt>
                <c:pt idx="81">
                  <c:v>8.5546330413518524E-4</c:v>
                </c:pt>
                <c:pt idx="82">
                  <c:v>8.1374186647400722E-4</c:v>
                </c:pt>
                <c:pt idx="83">
                  <c:v>7.7405520733819398E-4</c:v>
                </c:pt>
                <c:pt idx="84">
                  <c:v>7.3630408940808924E-4</c:v>
                </c:pt>
                <c:pt idx="85">
                  <c:v>7.0039411522518033E-4</c:v>
                </c:pt>
                <c:pt idx="86">
                  <c:v>6.6623549114933512E-4</c:v>
                </c:pt>
                <c:pt idx="87">
                  <c:v>6.3374280282794319E-4</c:v>
                </c:pt>
                <c:pt idx="88">
                  <c:v>6.0283480161548288E-4</c:v>
                </c:pt>
                <c:pt idx="89">
                  <c:v>5.7343420140969778E-4</c:v>
                </c:pt>
                <c:pt idx="90">
                  <c:v>5.4546748539597385E-4</c:v>
                </c:pt>
                <c:pt idx="91">
                  <c:v>5.1886472221706248E-4</c:v>
                </c:pt>
                <c:pt idx="92">
                  <c:v>4.9355939110826987E-4</c:v>
                </c:pt>
                <c:pt idx="93">
                  <c:v>4.6948821556083313E-4</c:v>
                </c:pt>
                <c:pt idx="94">
                  <c:v>4.4659100509779874E-4</c:v>
                </c:pt>
                <c:pt idx="95">
                  <c:v>4.248105047663745E-4</c:v>
                </c:pt>
                <c:pt idx="96">
                  <c:v>4.0409225197077692E-4</c:v>
                </c:pt>
                <c:pt idx="97">
                  <c:v>3.8438444028736471E-4</c:v>
                </c:pt>
                <c:pt idx="98">
                  <c:v>3.6563778992157399E-4</c:v>
                </c:pt>
                <c:pt idx="99">
                  <c:v>3.4780542448281106E-4</c:v>
                </c:pt>
              </c:numCache>
            </c:numRef>
          </c:xVal>
          <c:y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E-4B27-9588-9326090BC09D}"/>
            </c:ext>
          </c:extLst>
        </c:ser>
        <c:ser>
          <c:idx val="1"/>
          <c:order val="1"/>
          <c:tx>
            <c:strRef>
              <c:f>Sheet1!$O$13</c:f>
              <c:strCache>
                <c:ptCount val="1"/>
                <c:pt idx="0">
                  <c:v>Cadenza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Sheet1!$O$14:$O$23</c:f>
              <c:numCache>
                <c:formatCode>General</c:formatCode>
                <c:ptCount val="10"/>
                <c:pt idx="0">
                  <c:v>4.8085817060637207E-2</c:v>
                </c:pt>
                <c:pt idx="1">
                  <c:v>2.7826310380267217E-2</c:v>
                </c:pt>
                <c:pt idx="2">
                  <c:v>1.861510791366907E-2</c:v>
                </c:pt>
                <c:pt idx="3">
                  <c:v>3.532887975334019E-3</c:v>
                </c:pt>
                <c:pt idx="4">
                  <c:v>1.2718396711202469E-3</c:v>
                </c:pt>
                <c:pt idx="5">
                  <c:v>3.9825282631038034E-4</c:v>
                </c:pt>
                <c:pt idx="6">
                  <c:v>2.697841726618705E-4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Sheet1!$N$14:$N$23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C-4B55-B95E-6C1C8A1EA69E}"/>
            </c:ext>
          </c:extLst>
        </c:ser>
        <c:ser>
          <c:idx val="2"/>
          <c:order val="2"/>
          <c:tx>
            <c:strRef>
              <c:f>Sheet1!$P$13</c:f>
              <c:strCache>
                <c:ptCount val="1"/>
                <c:pt idx="0">
                  <c:v>nil1-1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Sheet1!$P$14:$P$23</c:f>
              <c:numCache>
                <c:formatCode>General</c:formatCode>
                <c:ptCount val="10"/>
                <c:pt idx="0">
                  <c:v>3.4549028172089977E-2</c:v>
                </c:pt>
                <c:pt idx="1">
                  <c:v>2.9864599257479797E-2</c:v>
                </c:pt>
                <c:pt idx="2">
                  <c:v>1.9895173618694036E-2</c:v>
                </c:pt>
                <c:pt idx="3">
                  <c:v>8.3205940161607331E-3</c:v>
                </c:pt>
                <c:pt idx="4">
                  <c:v>3.2539855863725703E-3</c:v>
                </c:pt>
                <c:pt idx="5">
                  <c:v>2.3149159205066603E-3</c:v>
                </c:pt>
                <c:pt idx="6">
                  <c:v>1.1465385455339593E-3</c:v>
                </c:pt>
                <c:pt idx="7">
                  <c:v>2.948241974230181E-4</c:v>
                </c:pt>
                <c:pt idx="8">
                  <c:v>1.2011356191308145E-4</c:v>
                </c:pt>
                <c:pt idx="9">
                  <c:v>2.4022712382616289E-4</c:v>
                </c:pt>
              </c:numCache>
            </c:numRef>
          </c:xVal>
          <c:yVal>
            <c:numRef>
              <c:f>Sheet1!$N$14:$N$23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C-4B55-B95E-6C1C8A1EA69E}"/>
            </c:ext>
          </c:extLst>
        </c:ser>
        <c:ser>
          <c:idx val="3"/>
          <c:order val="3"/>
          <c:tx>
            <c:strRef>
              <c:f>Sheet1!$Q$13</c:f>
              <c:strCache>
                <c:ptCount val="1"/>
                <c:pt idx="0">
                  <c:v>nil1-10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Sheet1!$Q$14:$Q$23</c:f>
              <c:numCache>
                <c:formatCode>General</c:formatCode>
                <c:ptCount val="10"/>
                <c:pt idx="0">
                  <c:v>3.6625475285171107E-2</c:v>
                </c:pt>
                <c:pt idx="1">
                  <c:v>2.3973384030418252E-2</c:v>
                </c:pt>
                <c:pt idx="2">
                  <c:v>2.1226235741444867E-2</c:v>
                </c:pt>
                <c:pt idx="3">
                  <c:v>1.0693916349809887E-2</c:v>
                </c:pt>
                <c:pt idx="4">
                  <c:v>2.7661596958174907E-3</c:v>
                </c:pt>
                <c:pt idx="5">
                  <c:v>1.9581749049429661E-3</c:v>
                </c:pt>
                <c:pt idx="6">
                  <c:v>2.2338403041825099E-3</c:v>
                </c:pt>
                <c:pt idx="7">
                  <c:v>2.0912547528517114E-4</c:v>
                </c:pt>
                <c:pt idx="8">
                  <c:v>2.0912547528517114E-4</c:v>
                </c:pt>
                <c:pt idx="9">
                  <c:v>1.0456273764258557E-4</c:v>
                </c:pt>
              </c:numCache>
            </c:numRef>
          </c:xVal>
          <c:yVal>
            <c:numRef>
              <c:f>Sheet1!$N$14:$N$23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C-4B55-B95E-6C1C8A1EA69E}"/>
            </c:ext>
          </c:extLst>
        </c:ser>
        <c:ser>
          <c:idx val="4"/>
          <c:order val="4"/>
          <c:tx>
            <c:strRef>
              <c:f>Sheet1!$R$13</c:f>
              <c:strCache>
                <c:ptCount val="1"/>
                <c:pt idx="0">
                  <c:v>nil1-100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Sheet1!$R$14:$R$23</c:f>
              <c:numCache>
                <c:formatCode>General</c:formatCode>
                <c:ptCount val="10"/>
                <c:pt idx="0">
                  <c:v>3.383384209223661E-2</c:v>
                </c:pt>
                <c:pt idx="1">
                  <c:v>2.1194620905865852E-2</c:v>
                </c:pt>
                <c:pt idx="2">
                  <c:v>1.6335285867502679E-2</c:v>
                </c:pt>
                <c:pt idx="3">
                  <c:v>5.5770975992079858E-3</c:v>
                </c:pt>
                <c:pt idx="4">
                  <c:v>7.6643841267222167E-3</c:v>
                </c:pt>
                <c:pt idx="5">
                  <c:v>7.0538734427852499E-3</c:v>
                </c:pt>
                <c:pt idx="6">
                  <c:v>7.2188763303357804E-3</c:v>
                </c:pt>
                <c:pt idx="7">
                  <c:v>2.2275389819321838E-4</c:v>
                </c:pt>
                <c:pt idx="8">
                  <c:v>6.2701097269202209E-4</c:v>
                </c:pt>
                <c:pt idx="9">
                  <c:v>2.7225476445837799E-4</c:v>
                </c:pt>
              </c:numCache>
            </c:numRef>
          </c:xVal>
          <c:yVal>
            <c:numRef>
              <c:f>Sheet1!$N$14:$N$23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7C-4B55-B95E-6C1C8A1EA69E}"/>
            </c:ext>
          </c:extLst>
        </c:ser>
        <c:ser>
          <c:idx val="5"/>
          <c:order val="5"/>
          <c:tx>
            <c:strRef>
              <c:f>Sheet1!$T$13</c:f>
              <c:strCache>
                <c:ptCount val="1"/>
                <c:pt idx="0">
                  <c:v>nil1-102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Sheet1!$T$14:$T$23</c:f>
              <c:numCache>
                <c:formatCode>General</c:formatCode>
                <c:ptCount val="10"/>
                <c:pt idx="0">
                  <c:v>3.1544424567680383E-2</c:v>
                </c:pt>
                <c:pt idx="1">
                  <c:v>2.1381719056137664E-2</c:v>
                </c:pt>
                <c:pt idx="2">
                  <c:v>1.6032029985518358E-2</c:v>
                </c:pt>
                <c:pt idx="3">
                  <c:v>1.1977170116705E-2</c:v>
                </c:pt>
                <c:pt idx="4">
                  <c:v>1.0631229235880399E-2</c:v>
                </c:pt>
                <c:pt idx="5">
                  <c:v>4.2422693585484287E-3</c:v>
                </c:pt>
                <c:pt idx="6">
                  <c:v>1.507794531050345E-3</c:v>
                </c:pt>
                <c:pt idx="7">
                  <c:v>3.7481897947014227E-4</c:v>
                </c:pt>
                <c:pt idx="8">
                  <c:v>7.326007326007326E-4</c:v>
                </c:pt>
                <c:pt idx="9">
                  <c:v>1.5759434364085527E-3</c:v>
                </c:pt>
              </c:numCache>
            </c:numRef>
          </c:xVal>
          <c:yVal>
            <c:numRef>
              <c:f>Sheet1!$N$14:$N$23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7C-4B55-B95E-6C1C8A1EA69E}"/>
            </c:ext>
          </c:extLst>
        </c:ser>
        <c:ser>
          <c:idx val="6"/>
          <c:order val="6"/>
          <c:tx>
            <c:strRef>
              <c:f>Sheet1!$U$13</c:f>
              <c:strCache>
                <c:ptCount val="1"/>
                <c:pt idx="0">
                  <c:v>nil1-12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Sheet1!$U$14:$U$23</c:f>
              <c:numCache>
                <c:formatCode>General</c:formatCode>
                <c:ptCount val="10"/>
                <c:pt idx="0">
                  <c:v>3.1737334569670407E-2</c:v>
                </c:pt>
                <c:pt idx="1">
                  <c:v>1.9860069122481668E-2</c:v>
                </c:pt>
                <c:pt idx="2">
                  <c:v>1.7272190845485966E-2</c:v>
                </c:pt>
                <c:pt idx="3">
                  <c:v>1.2366180561409427E-2</c:v>
                </c:pt>
                <c:pt idx="4">
                  <c:v>7.3337267133102933E-3</c:v>
                </c:pt>
                <c:pt idx="5">
                  <c:v>4.1389193290061544E-3</c:v>
                </c:pt>
                <c:pt idx="6">
                  <c:v>2.3771390036247159E-3</c:v>
                </c:pt>
                <c:pt idx="7">
                  <c:v>2.9924976818679933E-3</c:v>
                </c:pt>
                <c:pt idx="8">
                  <c:v>3.2875326645873733E-4</c:v>
                </c:pt>
                <c:pt idx="9">
                  <c:v>1.5931889066846498E-3</c:v>
                </c:pt>
              </c:numCache>
            </c:numRef>
          </c:xVal>
          <c:yVal>
            <c:numRef>
              <c:f>Sheet1!$N$14:$N$23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7C-4B55-B95E-6C1C8A1E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87184"/>
        <c:axId val="599730752"/>
      </c:scatterChart>
      <c:valAx>
        <c:axId val="19422871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730752"/>
        <c:crosses val="autoZero"/>
        <c:crossBetween val="midCat"/>
      </c:valAx>
      <c:valAx>
        <c:axId val="599730752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2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根系吸水分布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指数模型!$F$1</c:f>
              <c:strCache>
                <c:ptCount val="1"/>
                <c:pt idx="0">
                  <c:v>DelR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指数模型!$F$2:$F$101</c:f>
              <c:numCache>
                <c:formatCode>0.00000_ </c:formatCode>
                <c:ptCount val="100"/>
                <c:pt idx="0">
                  <c:v>0.1535252451447322</c:v>
                </c:pt>
                <c:pt idx="1">
                  <c:v>0.12995631432436738</c:v>
                </c:pt>
                <c:pt idx="2">
                  <c:v>0.1100056451097173</c:v>
                </c:pt>
                <c:pt idx="3">
                  <c:v>9.311776822017824E-2</c:v>
                </c:pt>
                <c:pt idx="4">
                  <c:v>7.8822489060980896E-2</c:v>
                </c:pt>
                <c:pt idx="5">
                  <c:v>6.6721796500510619E-2</c:v>
                </c:pt>
                <c:pt idx="6">
                  <c:v>5.6478781389552805E-2</c:v>
                </c:pt>
                <c:pt idx="7">
                  <c:v>4.7808256290348558E-2</c:v>
                </c:pt>
                <c:pt idx="8">
                  <c:v>4.0468815248666815E-2</c:v>
                </c:pt>
                <c:pt idx="9">
                  <c:v>3.4256112535971057E-2</c:v>
                </c:pt>
                <c:pt idx="10">
                  <c:v>2.8997173227495759E-2</c:v>
                </c:pt>
                <c:pt idx="11">
                  <c:v>2.4545577210562546E-2</c:v>
                </c:pt>
                <c:pt idx="12">
                  <c:v>2.0777382535632737E-2</c:v>
                </c:pt>
                <c:pt idx="13">
                  <c:v>1.7587674607474544E-2</c:v>
                </c:pt>
                <c:pt idx="14">
                  <c:v>1.4887645138549873E-2</c:v>
                </c:pt>
                <c:pt idx="15">
                  <c:v>1.260211953643907E-2</c:v>
                </c:pt>
                <c:pt idx="16">
                  <c:v>1.0667463882482669E-2</c:v>
                </c:pt>
                <c:pt idx="17">
                  <c:v>9.0298132274522318E-3</c:v>
                </c:pt>
                <c:pt idx="18">
                  <c:v>7.6435718762138533E-3</c:v>
                </c:pt>
                <c:pt idx="19">
                  <c:v>6.4701439061029022E-3</c:v>
                </c:pt>
                <c:pt idx="20">
                  <c:v>5.4768585739284692E-3</c:v>
                </c:pt>
                <c:pt idx="21">
                  <c:v>4.6360606926409195E-3</c:v>
                </c:pt>
                <c:pt idx="22">
                  <c:v>3.9243406518042687E-3</c:v>
                </c:pt>
                <c:pt idx="23">
                  <c:v>3.3218826439976278E-3</c:v>
                </c:pt>
                <c:pt idx="24">
                  <c:v>2.8119129503753099E-3</c:v>
                </c:pt>
                <c:pt idx="25">
                  <c:v>2.3802329244759358E-3</c:v>
                </c:pt>
                <c:pt idx="26">
                  <c:v>2.0148236715518339E-3</c:v>
                </c:pt>
                <c:pt idx="27">
                  <c:v>1.7055114168456338E-3</c:v>
                </c:pt>
                <c:pt idx="28">
                  <c:v>1.4436842459521221E-3</c:v>
                </c:pt>
                <c:pt idx="29">
                  <c:v>1.2220523307109629E-3</c:v>
                </c:pt>
                <c:pt idx="30">
                  <c:v>1.0344449648068106E-3</c:v>
                </c:pt>
                <c:pt idx="31">
                  <c:v>8.7563875811407595E-4</c:v>
                </c:pt>
                <c:pt idx="32">
                  <c:v>7.412122063494822E-4</c:v>
                </c:pt>
                <c:pt idx="33">
                  <c:v>6.2742258694068668E-4</c:v>
                </c:pt>
                <c:pt idx="34">
                  <c:v>5.3110175362888117E-4</c:v>
                </c:pt>
                <c:pt idx="35">
                  <c:v>4.4956792850420782E-4</c:v>
                </c:pt>
                <c:pt idx="36">
                  <c:v>3.8055103557574208E-4</c:v>
                </c:pt>
                <c:pt idx="37">
                  <c:v>3.221294970030618E-4</c:v>
                </c:pt>
                <c:pt idx="38">
                  <c:v>2.726767322612993E-4</c:v>
                </c:pt>
                <c:pt idx="39">
                  <c:v>2.3081587066208062E-4</c:v>
                </c:pt>
                <c:pt idx="40">
                  <c:v>1.9538141633016588E-4</c:v>
                </c:pt>
                <c:pt idx="41">
                  <c:v>1.6538679830673081E-4</c:v>
                </c:pt>
                <c:pt idx="42">
                  <c:v>1.3999690230481767E-4</c:v>
                </c:pt>
                <c:pt idx="43">
                  <c:v>1.1850481934232421E-4</c:v>
                </c:pt>
                <c:pt idx="44">
                  <c:v>1.0031216388474167E-4</c:v>
                </c:pt>
                <c:pt idx="45">
                  <c:v>8.4912413512666196E-5</c:v>
                </c:pt>
                <c:pt idx="46">
                  <c:v>7.1876806254826331E-5</c:v>
                </c:pt>
                <c:pt idx="47">
                  <c:v>6.0842402938214178E-5</c:v>
                </c:pt>
                <c:pt idx="48">
                  <c:v>5.150198218562908E-5</c:v>
                </c:pt>
                <c:pt idx="49">
                  <c:v>4.3595486715777414E-5</c:v>
                </c:pt>
                <c:pt idx="50">
                  <c:v>3.6902782792616731E-5</c:v>
                </c:pt>
                <c:pt idx="51">
                  <c:v>3.1237531231557895E-5</c:v>
                </c:pt>
                <c:pt idx="52">
                  <c:v>2.6441999318213801E-5</c:v>
                </c:pt>
                <c:pt idx="53">
                  <c:v>2.2382669192437836E-5</c:v>
                </c:pt>
                <c:pt idx="54">
                  <c:v>1.8946520425670814E-5</c:v>
                </c:pt>
                <c:pt idx="55">
                  <c:v>1.6037883290597232E-5</c:v>
                </c:pt>
                <c:pt idx="56">
                  <c:v>1.3575775111418947E-5</c:v>
                </c:pt>
                <c:pt idx="57">
                  <c:v>1.1491645533041005E-5</c:v>
                </c:pt>
                <c:pt idx="58">
                  <c:v>9.7274679326401559E-6</c:v>
                </c:pt>
                <c:pt idx="59">
                  <c:v>8.234123834439286E-6</c:v>
                </c:pt>
              </c:numCache>
            </c:numRef>
          </c:xVal>
          <c:yVal>
            <c:numRef>
              <c:f>指数模型!$A$2:$A$101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0-4DA5-85AB-FB059B95F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87184"/>
        <c:axId val="599730752"/>
      </c:scatterChart>
      <c:valAx>
        <c:axId val="19422871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730752"/>
        <c:crosses val="autoZero"/>
        <c:crossBetween val="midCat"/>
      </c:valAx>
      <c:valAx>
        <c:axId val="599730752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2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Novak!$E$1</c:f>
              <c:strCache>
                <c:ptCount val="1"/>
                <c:pt idx="0">
                  <c:v>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Novak!$E$2:$E$102</c:f>
              <c:numCache>
                <c:formatCode>General</c:formatCode>
                <c:ptCount val="101"/>
                <c:pt idx="0">
                  <c:v>5.0339182745315215E-2</c:v>
                </c:pt>
                <c:pt idx="1">
                  <c:v>4.7884111832662467E-2</c:v>
                </c:pt>
                <c:pt idx="2">
                  <c:v>4.5548776141311337E-2</c:v>
                </c:pt>
                <c:pt idx="3">
                  <c:v>4.3327336115611438E-2</c:v>
                </c:pt>
                <c:pt idx="4">
                  <c:v>4.1214236998402078E-2</c:v>
                </c:pt>
                <c:pt idx="5">
                  <c:v>3.9204194941226039E-2</c:v>
                </c:pt>
                <c:pt idx="6">
                  <c:v>3.7292183791956243E-2</c:v>
                </c:pt>
                <c:pt idx="7">
                  <c:v>3.5473422526797395E-2</c:v>
                </c:pt>
                <c:pt idx="8">
                  <c:v>3.374336329523616E-2</c:v>
                </c:pt>
                <c:pt idx="9">
                  <c:v>3.2097680048046001E-2</c:v>
                </c:pt>
                <c:pt idx="10">
                  <c:v>3.0532257719910846E-2</c:v>
                </c:pt>
                <c:pt idx="11">
                  <c:v>2.9043181939618277E-2</c:v>
                </c:pt>
                <c:pt idx="12">
                  <c:v>2.7626729242092626E-2</c:v>
                </c:pt>
                <c:pt idx="13">
                  <c:v>2.6279357757792814E-2</c:v>
                </c:pt>
                <c:pt idx="14">
                  <c:v>2.4997698356193632E-2</c:v>
                </c:pt>
                <c:pt idx="15">
                  <c:v>2.3778546221204518E-2</c:v>
                </c:pt>
                <c:pt idx="16">
                  <c:v>2.2618852837459999E-2</c:v>
                </c:pt>
                <c:pt idx="17">
                  <c:v>2.1515718367443419E-2</c:v>
                </c:pt>
                <c:pt idx="18">
                  <c:v>2.0466384400382644E-2</c:v>
                </c:pt>
                <c:pt idx="19">
                  <c:v>1.9468227054786374E-2</c:v>
                </c:pt>
                <c:pt idx="20">
                  <c:v>1.8518750417373674E-2</c:v>
                </c:pt>
                <c:pt idx="21">
                  <c:v>1.7615580301990712E-2</c:v>
                </c:pt>
                <c:pt idx="22">
                  <c:v>1.6756458312908739E-2</c:v>
                </c:pt>
                <c:pt idx="23">
                  <c:v>1.5939236197658389E-2</c:v>
                </c:pt>
                <c:pt idx="24">
                  <c:v>1.5161870475279539E-2</c:v>
                </c:pt>
                <c:pt idx="25">
                  <c:v>1.4422417326554523E-2</c:v>
                </c:pt>
                <c:pt idx="26">
                  <c:v>1.3719027733447582E-2</c:v>
                </c:pt>
                <c:pt idx="27">
                  <c:v>1.3049942855596679E-2</c:v>
                </c:pt>
                <c:pt idx="28">
                  <c:v>1.2413489632296434E-2</c:v>
                </c:pt>
                <c:pt idx="29">
                  <c:v>1.1808076598974917E-2</c:v>
                </c:pt>
                <c:pt idx="30">
                  <c:v>1.1232189907703258E-2</c:v>
                </c:pt>
                <c:pt idx="31">
                  <c:v>1.0684389541787298E-2</c:v>
                </c:pt>
                <c:pt idx="32">
                  <c:v>1.0163305714975779E-2</c:v>
                </c:pt>
                <c:pt idx="33">
                  <c:v>9.6676354462812298E-3</c:v>
                </c:pt>
                <c:pt idx="34">
                  <c:v>9.1961393018487967E-3</c:v>
                </c:pt>
                <c:pt idx="35">
                  <c:v>8.747638295726029E-3</c:v>
                </c:pt>
                <c:pt idx="36">
                  <c:v>8.3210109417838768E-3</c:v>
                </c:pt>
                <c:pt idx="37">
                  <c:v>7.9151904494172212E-3</c:v>
                </c:pt>
                <c:pt idx="38">
                  <c:v>7.5291620560126926E-3</c:v>
                </c:pt>
                <c:pt idx="39">
                  <c:v>7.161960489513567E-3</c:v>
                </c:pt>
                <c:pt idx="40">
                  <c:v>6.8126675547368412E-3</c:v>
                </c:pt>
                <c:pt idx="41">
                  <c:v>6.4804098374070121E-3</c:v>
                </c:pt>
                <c:pt idx="42">
                  <c:v>6.1643565201654369E-3</c:v>
                </c:pt>
                <c:pt idx="43">
                  <c:v>5.8637173050941939E-3</c:v>
                </c:pt>
                <c:pt idx="44">
                  <c:v>5.5777404375596269E-3</c:v>
                </c:pt>
                <c:pt idx="45">
                  <c:v>5.305710826434204E-3</c:v>
                </c:pt>
                <c:pt idx="46">
                  <c:v>5.0469482559962172E-3</c:v>
                </c:pt>
                <c:pt idx="47">
                  <c:v>4.8008056850361623E-3</c:v>
                </c:pt>
                <c:pt idx="48">
                  <c:v>4.566667628916706E-3</c:v>
                </c:pt>
                <c:pt idx="49">
                  <c:v>4.3439486205404769E-3</c:v>
                </c:pt>
                <c:pt idx="50">
                  <c:v>4.1320917463773888E-3</c:v>
                </c:pt>
                <c:pt idx="51">
                  <c:v>3.9305672538907151E-3</c:v>
                </c:pt>
                <c:pt idx="52">
                  <c:v>3.7388712268798161E-3</c:v>
                </c:pt>
                <c:pt idx="53">
                  <c:v>3.5565243254271663E-3</c:v>
                </c:pt>
                <c:pt idx="54">
                  <c:v>3.3830705872988725E-3</c:v>
                </c:pt>
                <c:pt idx="55">
                  <c:v>3.2180762878015997E-3</c:v>
                </c:pt>
                <c:pt idx="56">
                  <c:v>3.0611288552449102E-3</c:v>
                </c:pt>
                <c:pt idx="57">
                  <c:v>2.911835839297145E-3</c:v>
                </c:pt>
                <c:pt idx="58">
                  <c:v>2.7698239296551764E-3</c:v>
                </c:pt>
                <c:pt idx="59">
                  <c:v>2.6347380225741992E-3</c:v>
                </c:pt>
                <c:pt idx="60">
                  <c:v>2.5062403329234057E-3</c:v>
                </c:pt>
                <c:pt idx="61">
                  <c:v>2.3840095495472088E-3</c:v>
                </c:pt>
                <c:pt idx="62">
                  <c:v>2.2677400318199975E-3</c:v>
                </c:pt>
                <c:pt idx="63">
                  <c:v>2.1571410453853678E-3</c:v>
                </c:pt>
                <c:pt idx="64">
                  <c:v>2.0519360351687918E-3</c:v>
                </c:pt>
                <c:pt idx="65">
                  <c:v>1.9518619338458863E-3</c:v>
                </c:pt>
                <c:pt idx="66">
                  <c:v>1.8566685040370737E-3</c:v>
                </c:pt>
                <c:pt idx="67">
                  <c:v>1.7661177125837869E-3</c:v>
                </c:pt>
                <c:pt idx="68">
                  <c:v>1.6799831353415931E-3</c:v>
                </c:pt>
                <c:pt idx="69">
                  <c:v>1.5980493910018882E-3</c:v>
                </c:pt>
                <c:pt idx="70">
                  <c:v>1.5201116025264432E-3</c:v>
                </c:pt>
                <c:pt idx="71">
                  <c:v>1.4459748848480866E-3</c:v>
                </c:pt>
                <c:pt idx="72">
                  <c:v>1.3754538575565314E-3</c:v>
                </c:pt>
                <c:pt idx="73">
                  <c:v>1.3083721813507867E-3</c:v>
                </c:pt>
                <c:pt idx="74">
                  <c:v>1.2445621170990523E-3</c:v>
                </c:pt>
                <c:pt idx="75">
                  <c:v>1.183864106403522E-3</c:v>
                </c:pt>
                <c:pt idx="76">
                  <c:v>1.1261263726212744E-3</c:v>
                </c:pt>
                <c:pt idx="77">
                  <c:v>1.0712045413436113E-3</c:v>
                </c:pt>
                <c:pt idx="78">
                  <c:v>1.0189612793848348E-3</c:v>
                </c:pt>
                <c:pt idx="79">
                  <c:v>9.6926595137774739E-4</c:v>
                </c:pt>
                <c:pt idx="80">
                  <c:v>9.2199429311719185E-4</c:v>
                </c:pt>
                <c:pt idx="81">
                  <c:v>8.7702810083480933E-4</c:v>
                </c:pt>
                <c:pt idx="82">
                  <c:v>8.3425493562805006E-4</c:v>
                </c:pt>
                <c:pt idx="83">
                  <c:v>7.9356784230434965E-4</c:v>
                </c:pt>
                <c:pt idx="84">
                  <c:v>7.5486508193743987E-4</c:v>
                </c:pt>
                <c:pt idx="85">
                  <c:v>7.1804987746703546E-4</c:v>
                </c:pt>
                <c:pt idx="86">
                  <c:v>6.8303017170577649E-4</c:v>
                </c:pt>
                <c:pt idx="87">
                  <c:v>6.4971839714830977E-4</c:v>
                </c:pt>
                <c:pt idx="88">
                  <c:v>6.1803125700691261E-4</c:v>
                </c:pt>
                <c:pt idx="89">
                  <c:v>5.8788951692613836E-4</c:v>
                </c:pt>
                <c:pt idx="90">
                  <c:v>5.5921780685565356E-4</c:v>
                </c:pt>
                <c:pt idx="91">
                  <c:v>5.3194443258585485E-4</c:v>
                </c:pt>
                <c:pt idx="92">
                  <c:v>5.060011964750017E-4</c:v>
                </c:pt>
                <c:pt idx="93">
                  <c:v>4.8132322691958818E-4</c:v>
                </c:pt>
                <c:pt idx="94">
                  <c:v>4.5784881614154655E-4</c:v>
                </c:pt>
                <c:pt idx="95">
                  <c:v>4.3551926588665659E-4</c:v>
                </c:pt>
                <c:pt idx="96">
                  <c:v>4.1427874064833793E-4</c:v>
                </c:pt>
                <c:pt idx="97">
                  <c:v>3.9407412804979902E-4</c:v>
                </c:pt>
                <c:pt idx="98">
                  <c:v>3.7485490603543086E-4</c:v>
                </c:pt>
                <c:pt idx="99">
                  <c:v>3.5657301653935208E-4</c:v>
                </c:pt>
                <c:pt idx="100">
                  <c:v>3.3918274531521156E-4</c:v>
                </c:pt>
              </c:numCache>
            </c:numRef>
          </c:xVal>
          <c:yVal>
            <c:numRef>
              <c:f>Novak!$D$2:$D$102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0-43B6-BC3D-C74C1FF5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623"/>
        <c:axId val="88172879"/>
      </c:scatterChart>
      <c:valAx>
        <c:axId val="94692623"/>
        <c:scaling>
          <c:orientation val="minMax"/>
          <c:max val="5.000000000000001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72879"/>
        <c:crosses val="autoZero"/>
        <c:crossBetween val="midCat"/>
      </c:valAx>
      <c:valAx>
        <c:axId val="88172879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Sheet1!$F$2:$F$101</c:f>
              <c:numCache>
                <c:formatCode>0.00000_ </c:formatCode>
                <c:ptCount val="100"/>
                <c:pt idx="0">
                  <c:v>4.9101418253054994E-2</c:v>
                </c:pt>
                <c:pt idx="1">
                  <c:v>4.6706713827022427E-2</c:v>
                </c:pt>
                <c:pt idx="2">
                  <c:v>4.4428800513997967E-2</c:v>
                </c:pt>
                <c:pt idx="3">
                  <c:v>4.2261982344187411E-2</c:v>
                </c:pt>
                <c:pt idx="4">
                  <c:v>4.0200841143520641E-2</c:v>
                </c:pt>
                <c:pt idx="5">
                  <c:v>3.8240222985395811E-2</c:v>
                </c:pt>
                <c:pt idx="6">
                  <c:v>3.6375225303177036E-2</c:v>
                </c:pt>
                <c:pt idx="7">
                  <c:v>3.4601184631224878E-2</c:v>
                </c:pt>
                <c:pt idx="8">
                  <c:v>3.2913664943802996E-2</c:v>
                </c:pt>
                <c:pt idx="9">
                  <c:v>3.1308446562703103E-2</c:v>
                </c:pt>
                <c:pt idx="10">
                  <c:v>2.978151560585144E-2</c:v>
                </c:pt>
                <c:pt idx="11">
                  <c:v>2.832905395051305E-2</c:v>
                </c:pt>
                <c:pt idx="12">
                  <c:v>2.6947429685996168E-2</c:v>
                </c:pt>
                <c:pt idx="13">
                  <c:v>2.5633188031983615E-2</c:v>
                </c:pt>
                <c:pt idx="14">
                  <c:v>2.438304269978241E-2</c:v>
                </c:pt>
                <c:pt idx="15">
                  <c:v>2.3193867674890338E-2</c:v>
                </c:pt>
                <c:pt idx="16">
                  <c:v>2.2062689400331577E-2</c:v>
                </c:pt>
                <c:pt idx="17">
                  <c:v>2.0986679341215508E-2</c:v>
                </c:pt>
                <c:pt idx="18">
                  <c:v>1.9963146911925387E-2</c:v>
                </c:pt>
                <c:pt idx="19">
                  <c:v>1.8989532748254032E-2</c:v>
                </c:pt>
                <c:pt idx="20">
                  <c:v>1.8063402307659172E-2</c:v>
                </c:pt>
                <c:pt idx="21">
                  <c:v>1.7182439781639441E-2</c:v>
                </c:pt>
                <c:pt idx="22">
                  <c:v>1.6344442305007024E-2</c:v>
                </c:pt>
                <c:pt idx="23">
                  <c:v>1.5547314447577027E-2</c:v>
                </c:pt>
                <c:pt idx="24">
                  <c:v>1.4789062974500366E-2</c:v>
                </c:pt>
                <c:pt idx="25">
                  <c:v>1.4067791862138756E-2</c:v>
                </c:pt>
                <c:pt idx="26">
                  <c:v>1.3381697557018065E-2</c:v>
                </c:pt>
                <c:pt idx="27">
                  <c:v>1.2729064466004901E-2</c:v>
                </c:pt>
                <c:pt idx="28">
                  <c:v>1.2108260666430356E-2</c:v>
                </c:pt>
                <c:pt idx="29">
                  <c:v>1.1517733825433177E-2</c:v>
                </c:pt>
                <c:pt idx="30">
                  <c:v>1.0956007318319205E-2</c:v>
                </c:pt>
                <c:pt idx="31">
                  <c:v>1.0421676536230391E-2</c:v>
                </c:pt>
                <c:pt idx="32">
                  <c:v>9.9134053738909756E-3</c:v>
                </c:pt>
                <c:pt idx="33">
                  <c:v>9.429922888648648E-3</c:v>
                </c:pt>
                <c:pt idx="34">
                  <c:v>8.9700201224553588E-3</c:v>
                </c:pt>
                <c:pt idx="35">
                  <c:v>8.5325470788430533E-3</c:v>
                </c:pt>
                <c:pt idx="36">
                  <c:v>8.1164098473331097E-3</c:v>
                </c:pt>
                <c:pt idx="37">
                  <c:v>7.7205678680905814E-3</c:v>
                </c:pt>
                <c:pt idx="38">
                  <c:v>7.3440313299825187E-3</c:v>
                </c:pt>
                <c:pt idx="39">
                  <c:v>6.9858586955344991E-3</c:v>
                </c:pt>
                <c:pt idx="40">
                  <c:v>6.645154346596579E-3</c:v>
                </c:pt>
                <c:pt idx="41">
                  <c:v>6.3210663448315055E-3</c:v>
                </c:pt>
                <c:pt idx="42">
                  <c:v>6.012784301424874E-3</c:v>
                </c:pt>
                <c:pt idx="43">
                  <c:v>5.7195373506913434E-3</c:v>
                </c:pt>
                <c:pt idx="44">
                  <c:v>5.4405922225084363E-3</c:v>
                </c:pt>
                <c:pt idx="45">
                  <c:v>5.1752514087597505E-3</c:v>
                </c:pt>
                <c:pt idx="46">
                  <c:v>4.9228514192010842E-3</c:v>
                </c:pt>
                <c:pt idx="47">
                  <c:v>4.6827611223891376E-3</c:v>
                </c:pt>
                <c:pt idx="48">
                  <c:v>4.4543801675245749E-3</c:v>
                </c:pt>
                <c:pt idx="49">
                  <c:v>4.2371374832617511E-3</c:v>
                </c:pt>
                <c:pt idx="50">
                  <c:v>4.0304898497334875E-3</c:v>
                </c:pt>
                <c:pt idx="51">
                  <c:v>3.833920540217986E-3</c:v>
                </c:pt>
                <c:pt idx="52">
                  <c:v>3.6469380290529889E-3</c:v>
                </c:pt>
                <c:pt idx="53">
                  <c:v>3.4690747625658737E-3</c:v>
                </c:pt>
                <c:pt idx="54">
                  <c:v>3.2998859899454635E-3</c:v>
                </c:pt>
                <c:pt idx="55">
                  <c:v>3.1389486511337879E-3</c:v>
                </c:pt>
                <c:pt idx="56">
                  <c:v>2.9858603189553095E-3</c:v>
                </c:pt>
                <c:pt idx="57">
                  <c:v>2.8402381928393553E-3</c:v>
                </c:pt>
                <c:pt idx="58">
                  <c:v>2.7017181416195495E-3</c:v>
                </c:pt>
                <c:pt idx="59">
                  <c:v>2.5699537930158767E-3</c:v>
                </c:pt>
                <c:pt idx="60">
                  <c:v>2.4446156675239257E-3</c:v>
                </c:pt>
                <c:pt idx="61">
                  <c:v>2.3253903545442313E-3</c:v>
                </c:pt>
                <c:pt idx="62">
                  <c:v>2.211979728692596E-3</c:v>
                </c:pt>
                <c:pt idx="63">
                  <c:v>2.1041002043315263E-3</c:v>
                </c:pt>
                <c:pt idx="64">
                  <c:v>2.0014820264580993E-3</c:v>
                </c:pt>
                <c:pt idx="65">
                  <c:v>1.9038685961762526E-3</c:v>
                </c:pt>
                <c:pt idx="66">
                  <c:v>1.8110158290657397E-3</c:v>
                </c:pt>
                <c:pt idx="67">
                  <c:v>1.7226915448438761E-3</c:v>
                </c:pt>
                <c:pt idx="68">
                  <c:v>1.6386748867940918E-3</c:v>
                </c:pt>
                <c:pt idx="69">
                  <c:v>1.5587557695089075E-3</c:v>
                </c:pt>
                <c:pt idx="70">
                  <c:v>1.4827343535671262E-3</c:v>
                </c:pt>
                <c:pt idx="71">
                  <c:v>1.4104205458311055E-3</c:v>
                </c:pt>
                <c:pt idx="72">
                  <c:v>1.3416335241148941E-3</c:v>
                </c:pt>
                <c:pt idx="73">
                  <c:v>1.2762012850346875E-3</c:v>
                </c:pt>
                <c:pt idx="74">
                  <c:v>1.2139602139106093E-3</c:v>
                </c:pt>
                <c:pt idx="75">
                  <c:v>1.1547546756449473E-3</c:v>
                </c:pt>
                <c:pt idx="76">
                  <c:v>1.0984366255532652E-3</c:v>
                </c:pt>
                <c:pt idx="77">
                  <c:v>1.0448652391755286E-3</c:v>
                </c:pt>
                <c:pt idx="78">
                  <c:v>9.939065601417493E-4</c:v>
                </c:pt>
                <c:pt idx="79">
                  <c:v>9.454331652111118E-4</c:v>
                </c:pt>
                <c:pt idx="80">
                  <c:v>8.9932384564765167E-4</c:v>
                </c:pt>
                <c:pt idx="81">
                  <c:v>8.5546330413518524E-4</c:v>
                </c:pt>
                <c:pt idx="82">
                  <c:v>8.1374186647400722E-4</c:v>
                </c:pt>
                <c:pt idx="83">
                  <c:v>7.7405520733819398E-4</c:v>
                </c:pt>
                <c:pt idx="84">
                  <c:v>7.3630408940808924E-4</c:v>
                </c:pt>
                <c:pt idx="85">
                  <c:v>7.0039411522518033E-4</c:v>
                </c:pt>
                <c:pt idx="86">
                  <c:v>6.6623549114933512E-4</c:v>
                </c:pt>
                <c:pt idx="87">
                  <c:v>6.3374280282794319E-4</c:v>
                </c:pt>
                <c:pt idx="88">
                  <c:v>6.0283480161548288E-4</c:v>
                </c:pt>
                <c:pt idx="89">
                  <c:v>5.7343420140969778E-4</c:v>
                </c:pt>
                <c:pt idx="90">
                  <c:v>5.4546748539597385E-4</c:v>
                </c:pt>
                <c:pt idx="91">
                  <c:v>5.1886472221706248E-4</c:v>
                </c:pt>
                <c:pt idx="92">
                  <c:v>4.9355939110826987E-4</c:v>
                </c:pt>
                <c:pt idx="93">
                  <c:v>4.6948821556083313E-4</c:v>
                </c:pt>
                <c:pt idx="94">
                  <c:v>4.4659100509779874E-4</c:v>
                </c:pt>
                <c:pt idx="95">
                  <c:v>4.248105047663745E-4</c:v>
                </c:pt>
                <c:pt idx="96">
                  <c:v>4.0409225197077692E-4</c:v>
                </c:pt>
                <c:pt idx="97">
                  <c:v>3.8438444028736471E-4</c:v>
                </c:pt>
                <c:pt idx="98">
                  <c:v>3.6563778992157399E-4</c:v>
                </c:pt>
                <c:pt idx="99">
                  <c:v>3.4780542448281106E-4</c:v>
                </c:pt>
              </c:numCache>
            </c:numRef>
          </c:xVal>
          <c:yVal>
            <c:numRef>
              <c:f>Sheet1!$A$2:$A$101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7-4C56-AEA5-BCE10EFFD438}"/>
            </c:ext>
          </c:extLst>
        </c:ser>
        <c:ser>
          <c:idx val="1"/>
          <c:order val="1"/>
          <c:tx>
            <c:v>K=10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指数模型!$F$2:$F$101</c:f>
              <c:numCache>
                <c:formatCode>0.00000_ </c:formatCode>
                <c:ptCount val="100"/>
                <c:pt idx="0">
                  <c:v>0.1535252451447322</c:v>
                </c:pt>
                <c:pt idx="1">
                  <c:v>0.12995631432436738</c:v>
                </c:pt>
                <c:pt idx="2">
                  <c:v>0.1100056451097173</c:v>
                </c:pt>
                <c:pt idx="3">
                  <c:v>9.311776822017824E-2</c:v>
                </c:pt>
                <c:pt idx="4">
                  <c:v>7.8822489060980896E-2</c:v>
                </c:pt>
                <c:pt idx="5">
                  <c:v>6.6721796500510619E-2</c:v>
                </c:pt>
                <c:pt idx="6">
                  <c:v>5.6478781389552805E-2</c:v>
                </c:pt>
                <c:pt idx="7">
                  <c:v>4.7808256290348558E-2</c:v>
                </c:pt>
                <c:pt idx="8">
                  <c:v>4.0468815248666815E-2</c:v>
                </c:pt>
                <c:pt idx="9">
                  <c:v>3.4256112535971057E-2</c:v>
                </c:pt>
                <c:pt idx="10">
                  <c:v>2.8997173227495759E-2</c:v>
                </c:pt>
                <c:pt idx="11">
                  <c:v>2.4545577210562546E-2</c:v>
                </c:pt>
                <c:pt idx="12">
                  <c:v>2.0777382535632737E-2</c:v>
                </c:pt>
                <c:pt idx="13">
                  <c:v>1.7587674607474544E-2</c:v>
                </c:pt>
                <c:pt idx="14">
                  <c:v>1.4887645138549873E-2</c:v>
                </c:pt>
                <c:pt idx="15">
                  <c:v>1.260211953643907E-2</c:v>
                </c:pt>
                <c:pt idx="16">
                  <c:v>1.0667463882482669E-2</c:v>
                </c:pt>
                <c:pt idx="17">
                  <c:v>9.0298132274522318E-3</c:v>
                </c:pt>
                <c:pt idx="18">
                  <c:v>7.6435718762138533E-3</c:v>
                </c:pt>
                <c:pt idx="19">
                  <c:v>6.4701439061029022E-3</c:v>
                </c:pt>
                <c:pt idx="20">
                  <c:v>5.4768585739284692E-3</c:v>
                </c:pt>
                <c:pt idx="21">
                  <c:v>4.6360606926409195E-3</c:v>
                </c:pt>
                <c:pt idx="22">
                  <c:v>3.9243406518042687E-3</c:v>
                </c:pt>
                <c:pt idx="23">
                  <c:v>3.3218826439976278E-3</c:v>
                </c:pt>
                <c:pt idx="24">
                  <c:v>2.8119129503753099E-3</c:v>
                </c:pt>
                <c:pt idx="25">
                  <c:v>2.3802329244759358E-3</c:v>
                </c:pt>
                <c:pt idx="26">
                  <c:v>2.0148236715518339E-3</c:v>
                </c:pt>
                <c:pt idx="27">
                  <c:v>1.7055114168456338E-3</c:v>
                </c:pt>
                <c:pt idx="28">
                  <c:v>1.4436842459521221E-3</c:v>
                </c:pt>
                <c:pt idx="29">
                  <c:v>1.2220523307109629E-3</c:v>
                </c:pt>
                <c:pt idx="30">
                  <c:v>1.0344449648068106E-3</c:v>
                </c:pt>
                <c:pt idx="31">
                  <c:v>8.7563875811407595E-4</c:v>
                </c:pt>
                <c:pt idx="32">
                  <c:v>7.412122063494822E-4</c:v>
                </c:pt>
                <c:pt idx="33">
                  <c:v>6.2742258694068668E-4</c:v>
                </c:pt>
                <c:pt idx="34">
                  <c:v>5.3110175362888117E-4</c:v>
                </c:pt>
                <c:pt idx="35">
                  <c:v>4.4956792850420782E-4</c:v>
                </c:pt>
                <c:pt idx="36">
                  <c:v>3.8055103557574208E-4</c:v>
                </c:pt>
                <c:pt idx="37">
                  <c:v>3.221294970030618E-4</c:v>
                </c:pt>
                <c:pt idx="38">
                  <c:v>2.726767322612993E-4</c:v>
                </c:pt>
                <c:pt idx="39">
                  <c:v>2.3081587066208062E-4</c:v>
                </c:pt>
                <c:pt idx="40">
                  <c:v>1.9538141633016588E-4</c:v>
                </c:pt>
                <c:pt idx="41">
                  <c:v>1.6538679830673081E-4</c:v>
                </c:pt>
                <c:pt idx="42">
                  <c:v>1.3999690230481767E-4</c:v>
                </c:pt>
                <c:pt idx="43">
                  <c:v>1.1850481934232421E-4</c:v>
                </c:pt>
                <c:pt idx="44">
                  <c:v>1.0031216388474167E-4</c:v>
                </c:pt>
                <c:pt idx="45">
                  <c:v>8.4912413512666196E-5</c:v>
                </c:pt>
                <c:pt idx="46">
                  <c:v>7.1876806254826331E-5</c:v>
                </c:pt>
                <c:pt idx="47">
                  <c:v>6.0842402938214178E-5</c:v>
                </c:pt>
                <c:pt idx="48">
                  <c:v>5.150198218562908E-5</c:v>
                </c:pt>
                <c:pt idx="49">
                  <c:v>4.3595486715777414E-5</c:v>
                </c:pt>
                <c:pt idx="50">
                  <c:v>3.6902782792616731E-5</c:v>
                </c:pt>
                <c:pt idx="51">
                  <c:v>3.1237531231557895E-5</c:v>
                </c:pt>
                <c:pt idx="52">
                  <c:v>2.6441999318213801E-5</c:v>
                </c:pt>
                <c:pt idx="53">
                  <c:v>2.2382669192437836E-5</c:v>
                </c:pt>
                <c:pt idx="54">
                  <c:v>1.8946520425670814E-5</c:v>
                </c:pt>
                <c:pt idx="55">
                  <c:v>1.6037883290597232E-5</c:v>
                </c:pt>
                <c:pt idx="56">
                  <c:v>1.3575775111418947E-5</c:v>
                </c:pt>
                <c:pt idx="57">
                  <c:v>1.1491645533041005E-5</c:v>
                </c:pt>
                <c:pt idx="58">
                  <c:v>9.7274679326401559E-6</c:v>
                </c:pt>
                <c:pt idx="59">
                  <c:v>8.234123834439286E-6</c:v>
                </c:pt>
              </c:numCache>
            </c:numRef>
          </c:xVal>
          <c:yVal>
            <c:numRef>
              <c:f>指数模型!$A$2:$A$101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7-4C56-AEA5-BCE10EFF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87184"/>
        <c:axId val="599730752"/>
      </c:scatterChart>
      <c:valAx>
        <c:axId val="19422871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730752"/>
        <c:crosses val="autoZero"/>
        <c:crossBetween val="midCat"/>
      </c:valAx>
      <c:valAx>
        <c:axId val="5997307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2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'Vrugt RWU-1D'!$E$1</c:f>
              <c:strCache>
                <c:ptCount val="1"/>
                <c:pt idx="0">
                  <c:v>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'Vrugt RWU-1D'!$E$2:$E$102</c:f>
              <c:numCache>
                <c:formatCode>General</c:formatCode>
                <c:ptCount val="101"/>
                <c:pt idx="0">
                  <c:v>0.68728927879097224</c:v>
                </c:pt>
                <c:pt idx="1">
                  <c:v>0.69418794444067589</c:v>
                </c:pt>
                <c:pt idx="2">
                  <c:v>0.70113814993312196</c:v>
                </c:pt>
                <c:pt idx="3">
                  <c:v>0.70813987743044726</c:v>
                </c:pt>
                <c:pt idx="4">
                  <c:v>0.71519309678367571</c:v>
                </c:pt>
                <c:pt idx="5">
                  <c:v>0.72229776516467492</c:v>
                </c:pt>
                <c:pt idx="6">
                  <c:v>0.72945382668980108</c:v>
                </c:pt>
                <c:pt idx="7">
                  <c:v>0.7366612120350633</c:v>
                </c:pt>
                <c:pt idx="8">
                  <c:v>0.74391983804263773</c:v>
                </c:pt>
                <c:pt idx="9">
                  <c:v>0.75122960731855848</c:v>
                </c:pt>
                <c:pt idx="10">
                  <c:v>0.75859040782140819</c:v>
                </c:pt>
                <c:pt idx="11">
                  <c:v>0.7660021124418267</c:v>
                </c:pt>
                <c:pt idx="12">
                  <c:v>0.77346457857265727</c:v>
                </c:pt>
                <c:pt idx="13">
                  <c:v>0.78097764766953937</c:v>
                </c:pt>
                <c:pt idx="14">
                  <c:v>0.78854114480176174</c:v>
                </c:pt>
                <c:pt idx="15">
                  <c:v>0.79615487819317854</c:v>
                </c:pt>
                <c:pt idx="16">
                  <c:v>0.80381863875299175</c:v>
                </c:pt>
                <c:pt idx="17">
                  <c:v>0.81153219959619916</c:v>
                </c:pt>
                <c:pt idx="18">
                  <c:v>0.81929531555350177</c:v>
                </c:pt>
                <c:pt idx="19">
                  <c:v>0.82710772267046151</c:v>
                </c:pt>
                <c:pt idx="20">
                  <c:v>0.83496913769569758</c:v>
                </c:pt>
                <c:pt idx="21">
                  <c:v>0.84287925755790261</c:v>
                </c:pt>
                <c:pt idx="22">
                  <c:v>0.85083775883145896</c:v>
                </c:pt>
                <c:pt idx="23">
                  <c:v>0.85884429719042976</c:v>
                </c:pt>
                <c:pt idx="24">
                  <c:v>0.86689850685069514</c:v>
                </c:pt>
                <c:pt idx="25">
                  <c:v>0.875</c:v>
                </c:pt>
                <c:pt idx="26">
                  <c:v>0.85704738745466447</c:v>
                </c:pt>
                <c:pt idx="27">
                  <c:v>0.83943538651945959</c:v>
                </c:pt>
                <c:pt idx="28">
                  <c:v>0.82215783437646595</c:v>
                </c:pt>
                <c:pt idx="29">
                  <c:v>0.80520867621453263</c:v>
                </c:pt>
                <c:pt idx="30">
                  <c:v>0.78858196337926989</c:v>
                </c:pt>
                <c:pt idx="31">
                  <c:v>0.77227185155418776</c:v>
                </c:pt>
                <c:pt idx="32">
                  <c:v>0.75627259897246313</c:v>
                </c:pt>
                <c:pt idx="33">
                  <c:v>0.74057856465882643</c:v>
                </c:pt>
                <c:pt idx="34">
                  <c:v>0.72518420670106853</c:v>
                </c:pt>
                <c:pt idx="35">
                  <c:v>0.71008408055067262</c:v>
                </c:pt>
                <c:pt idx="36">
                  <c:v>0.69527283735209111</c:v>
                </c:pt>
                <c:pt idx="37">
                  <c:v>0.68074522230018664</c:v>
                </c:pt>
                <c:pt idx="38">
                  <c:v>0.66649607302537495</c:v>
                </c:pt>
                <c:pt idx="39">
                  <c:v>0.65252031800600052</c:v>
                </c:pt>
                <c:pt idx="40">
                  <c:v>0.63881297500750167</c:v>
                </c:pt>
                <c:pt idx="41">
                  <c:v>0.62536914954791001</c:v>
                </c:pt>
                <c:pt idx="42">
                  <c:v>0.61218403338925398</c:v>
                </c:pt>
                <c:pt idx="43">
                  <c:v>0.5992529030544298</c:v>
                </c:pt>
                <c:pt idx="44">
                  <c:v>0.58657111836911846</c:v>
                </c:pt>
                <c:pt idx="45">
                  <c:v>0.57413412102833139</c:v>
                </c:pt>
                <c:pt idx="46">
                  <c:v>0.56193743318717371</c:v>
                </c:pt>
                <c:pt idx="47">
                  <c:v>0.54997665607542356</c:v>
                </c:pt>
                <c:pt idx="48">
                  <c:v>0.53824746863552797</c:v>
                </c:pt>
                <c:pt idx="49">
                  <c:v>0.52674562618362841</c:v>
                </c:pt>
                <c:pt idx="50">
                  <c:v>0.51546695909322915</c:v>
                </c:pt>
                <c:pt idx="51">
                  <c:v>0.50440737150113268</c:v>
                </c:pt>
                <c:pt idx="52">
                  <c:v>0.49356284003527101</c:v>
                </c:pt>
                <c:pt idx="53">
                  <c:v>0.48292941256406668</c:v>
                </c:pt>
                <c:pt idx="54">
                  <c:v>0.47250320696696529</c:v>
                </c:pt>
                <c:pt idx="55">
                  <c:v>0.46228040992578567</c:v>
                </c:pt>
                <c:pt idx="56">
                  <c:v>0.4522572757365414</c:v>
                </c:pt>
                <c:pt idx="57">
                  <c:v>0.44243012514139074</c:v>
                </c:pt>
                <c:pt idx="58">
                  <c:v>0.43279534418037957</c:v>
                </c:pt>
                <c:pt idx="59">
                  <c:v>0.42334938306264752</c:v>
                </c:pt>
                <c:pt idx="60">
                  <c:v>0.41408875505677056</c:v>
                </c:pt>
                <c:pt idx="61">
                  <c:v>0.40501003539992286</c:v>
                </c:pt>
                <c:pt idx="62">
                  <c:v>0.39610986022554084</c:v>
                </c:pt>
                <c:pt idx="63">
                  <c:v>0.38738492550918291</c:v>
                </c:pt>
                <c:pt idx="64">
                  <c:v>0.37883198603227825</c:v>
                </c:pt>
                <c:pt idx="65">
                  <c:v>0.37044785436346783</c:v>
                </c:pt>
                <c:pt idx="66">
                  <c:v>0.36222939985724206</c:v>
                </c:pt>
                <c:pt idx="67">
                  <c:v>0.35417354766958664</c:v>
                </c:pt>
                <c:pt idx="68">
                  <c:v>0.34627727779035128</c:v>
                </c:pt>
                <c:pt idx="69">
                  <c:v>0.33853762409206306</c:v>
                </c:pt>
                <c:pt idx="70">
                  <c:v>0.330951673394907</c:v>
                </c:pt>
                <c:pt idx="71">
                  <c:v>0.32351656454760586</c:v>
                </c:pt>
                <c:pt idx="72">
                  <c:v>0.31622948752393071</c:v>
                </c:pt>
                <c:pt idx="73">
                  <c:v>0.30908768253458202</c:v>
                </c:pt>
                <c:pt idx="74">
                  <c:v>0.30208843915418326</c:v>
                </c:pt>
                <c:pt idx="75">
                  <c:v>0.29522909546313419</c:v>
                </c:pt>
                <c:pt idx="76">
                  <c:v>0.28850703720407433</c:v>
                </c:pt>
                <c:pt idx="77">
                  <c:v>0.28191969695271246</c:v>
                </c:pt>
                <c:pt idx="78">
                  <c:v>0.2754645533027813</c:v>
                </c:pt>
                <c:pt idx="79">
                  <c:v>0.26913913006487938</c:v>
                </c:pt>
                <c:pt idx="80">
                  <c:v>0.26294099547896954</c:v>
                </c:pt>
                <c:pt idx="81">
                  <c:v>0.25686776144030243</c:v>
                </c:pt>
                <c:pt idx="82">
                  <c:v>0.2509170827385418</c:v>
                </c:pt>
                <c:pt idx="83">
                  <c:v>0.24508665630986881</c:v>
                </c:pt>
                <c:pt idx="84">
                  <c:v>0.23937422050184881</c:v>
                </c:pt>
                <c:pt idx="85">
                  <c:v>0.23377755435084449</c:v>
                </c:pt>
                <c:pt idx="86">
                  <c:v>0.22829447687176677</c:v>
                </c:pt>
                <c:pt idx="87">
                  <c:v>0.22292284635995463</c:v>
                </c:pt>
                <c:pt idx="88">
                  <c:v>0.21766055970498172</c:v>
                </c:pt>
                <c:pt idx="89">
                  <c:v>0.21250555171618718</c:v>
                </c:pt>
                <c:pt idx="90">
                  <c:v>0.20745579445973633</c:v>
                </c:pt>
                <c:pt idx="91">
                  <c:v>0.20250929660701489</c:v>
                </c:pt>
                <c:pt idx="92">
                  <c:v>0.19766410279416832</c:v>
                </c:pt>
                <c:pt idx="93">
                  <c:v>0.19291829299259686</c:v>
                </c:pt>
                <c:pt idx="94">
                  <c:v>0.18826998189022431</c:v>
                </c:pt>
                <c:pt idx="95">
                  <c:v>0.18371731828335655</c:v>
                </c:pt>
                <c:pt idx="96">
                  <c:v>0.17925848447895451</c:v>
                </c:pt>
                <c:pt idx="97">
                  <c:v>0.17489169570714364</c:v>
                </c:pt>
                <c:pt idx="98">
                  <c:v>0.1706151995437899</c:v>
                </c:pt>
                <c:pt idx="99">
                  <c:v>0.1664272753429705</c:v>
                </c:pt>
                <c:pt idx="100">
                  <c:v>0.16232623367917487</c:v>
                </c:pt>
              </c:numCache>
            </c:numRef>
          </c:xVal>
          <c:yVal>
            <c:numRef>
              <c:f>'Vrugt RWU-1D'!$D$2:$D$102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D-4E9B-A225-FB200290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623"/>
        <c:axId val="88172879"/>
      </c:scatterChart>
      <c:valAx>
        <c:axId val="946926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72879"/>
        <c:crosses val="autoZero"/>
        <c:crossBetween val="midCat"/>
      </c:valAx>
      <c:valAx>
        <c:axId val="881728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根系吸水分布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'Vrugt RWU-1D'!$F$2:$F$102</c:f>
              <c:numCache>
                <c:formatCode>General</c:formatCode>
                <c:ptCount val="101"/>
                <c:pt idx="0">
                  <c:v>1.3117929708801778E-2</c:v>
                </c:pt>
                <c:pt idx="1">
                  <c:v>1.324960091897478E-2</c:v>
                </c:pt>
                <c:pt idx="2">
                  <c:v>1.3382255843073145E-2</c:v>
                </c:pt>
                <c:pt idx="3">
                  <c:v>1.3515894140634937E-2</c:v>
                </c:pt>
                <c:pt idx="4">
                  <c:v>1.3650515236222478E-2</c:v>
                </c:pt>
                <c:pt idx="5">
                  <c:v>1.3786118312397682E-2</c:v>
                </c:pt>
                <c:pt idx="6">
                  <c:v>1.3922702302538777E-2</c:v>
                </c:pt>
                <c:pt idx="7">
                  <c:v>1.4060265883495134E-2</c:v>
                </c:pt>
                <c:pt idx="8">
                  <c:v>1.4198807468077017E-2</c:v>
                </c:pt>
                <c:pt idx="9">
                  <c:v>1.4338325197376925E-2</c:v>
                </c:pt>
                <c:pt idx="10">
                  <c:v>1.4478816932919131E-2</c:v>
                </c:pt>
                <c:pt idx="11">
                  <c:v>1.4620280248634E-2</c:v>
                </c:pt>
                <c:pt idx="12">
                  <c:v>1.4762712422653583E-2</c:v>
                </c:pt>
                <c:pt idx="13">
                  <c:v>1.4906110428924891E-2</c:v>
                </c:pt>
                <c:pt idx="14">
                  <c:v>1.5050470928637257E-2</c:v>
                </c:pt>
                <c:pt idx="15">
                  <c:v>1.519579026146005E-2</c:v>
                </c:pt>
                <c:pt idx="16">
                  <c:v>1.5342064436586958E-2</c:v>
                </c:pt>
                <c:pt idx="17">
                  <c:v>1.5489289123583036E-2</c:v>
                </c:pt>
                <c:pt idx="18">
                  <c:v>1.5637459643030559E-2</c:v>
                </c:pt>
                <c:pt idx="19">
                  <c:v>1.5786570956969722E-2</c:v>
                </c:pt>
                <c:pt idx="20">
                  <c:v>1.5936617659130091E-2</c:v>
                </c:pt>
                <c:pt idx="21">
                  <c:v>1.6087593964948708E-2</c:v>
                </c:pt>
                <c:pt idx="22">
                  <c:v>1.6239493701370573E-2</c:v>
                </c:pt>
                <c:pt idx="23">
                  <c:v>1.6392310296427261E-2</c:v>
                </c:pt>
                <c:pt idx="24">
                  <c:v>1.6546036768589279E-2</c:v>
                </c:pt>
                <c:pt idx="25">
                  <c:v>1.6700665715887675E-2</c:v>
                </c:pt>
                <c:pt idx="26">
                  <c:v>1.6358013623491673E-2</c:v>
                </c:pt>
                <c:pt idx="27">
                  <c:v>1.6021862606112523E-2</c:v>
                </c:pt>
                <c:pt idx="28">
                  <c:v>1.5692095037279429E-2</c:v>
                </c:pt>
                <c:pt idx="29">
                  <c:v>1.5368595351990108E-2</c:v>
                </c:pt>
                <c:pt idx="30">
                  <c:v>1.5051250011400641E-2</c:v>
                </c:pt>
                <c:pt idx="31">
                  <c:v>1.4739947468109849E-2</c:v>
                </c:pt>
                <c:pt idx="32">
                  <c:v>1.4434578132028208E-2</c:v>
                </c:pt>
                <c:pt idx="33">
                  <c:v>1.4135034336821674E-2</c:v>
                </c:pt>
                <c:pt idx="34">
                  <c:v>1.3841210306920841E-2</c:v>
                </c:pt>
                <c:pt idx="35">
                  <c:v>1.3553002125085988E-2</c:v>
                </c:pt>
                <c:pt idx="36">
                  <c:v>1.3270307700518874E-2</c:v>
                </c:pt>
                <c:pt idx="37">
                  <c:v>1.2993026737512068E-2</c:v>
                </c:pt>
                <c:pt idx="38">
                  <c:v>1.2721060704627024E-2</c:v>
                </c:pt>
                <c:pt idx="39">
                  <c:v>1.2454312804391927E-2</c:v>
                </c:pt>
                <c:pt idx="40">
                  <c:v>1.2192687943510848E-2</c:v>
                </c:pt>
                <c:pt idx="41">
                  <c:v>1.1936092703575556E-2</c:v>
                </c:pt>
                <c:pt idx="42">
                  <c:v>1.1684435312271714E-2</c:v>
                </c:pt>
                <c:pt idx="43">
                  <c:v>1.1437625615071173E-2</c:v>
                </c:pt>
                <c:pt idx="44">
                  <c:v>1.1195575047402317E-2</c:v>
                </c:pt>
                <c:pt idx="45">
                  <c:v>1.0958196607290466E-2</c:v>
                </c:pt>
                <c:pt idx="46">
                  <c:v>1.0725404828460516E-2</c:v>
                </c:pt>
                <c:pt idx="47">
                  <c:v>1.0497115753894139E-2</c:v>
                </c:pt>
                <c:pt idx="48">
                  <c:v>1.0273246909833928E-2</c:v>
                </c:pt>
                <c:pt idx="49">
                  <c:v>1.0053717280227095E-2</c:v>
                </c:pt>
                <c:pt idx="50">
                  <c:v>9.8384472816013327E-3</c:v>
                </c:pt>
                <c:pt idx="51">
                  <c:v>9.6273587383656958E-3</c:v>
                </c:pt>
                <c:pt idx="52">
                  <c:v>9.4203748585293748E-3</c:v>
                </c:pt>
                <c:pt idx="53">
                  <c:v>9.2174202098314079E-3</c:v>
                </c:pt>
                <c:pt idx="54">
                  <c:v>9.0184206962744852E-3</c:v>
                </c:pt>
                <c:pt idx="55">
                  <c:v>8.8233035350560787E-3</c:v>
                </c:pt>
                <c:pt idx="56">
                  <c:v>8.6319972338903036E-3</c:v>
                </c:pt>
                <c:pt idx="57">
                  <c:v>8.4444315687139636E-3</c:v>
                </c:pt>
                <c:pt idx="58">
                  <c:v>8.2605375617703664E-3</c:v>
                </c:pt>
                <c:pt idx="59">
                  <c:v>8.0802474600646344E-3</c:v>
                </c:pt>
                <c:pt idx="60">
                  <c:v>7.903494714184247E-3</c:v>
                </c:pt>
                <c:pt idx="61">
                  <c:v>7.7302139574787938E-3</c:v>
                </c:pt>
                <c:pt idx="62">
                  <c:v>7.5603409855928552E-3</c:v>
                </c:pt>
                <c:pt idx="63">
                  <c:v>7.3938127363461842E-3</c:v>
                </c:pt>
                <c:pt idx="64">
                  <c:v>7.2305672699553231E-3</c:v>
                </c:pt>
                <c:pt idx="65">
                  <c:v>7.0705437495909912E-3</c:v>
                </c:pt>
                <c:pt idx="66">
                  <c:v>6.9136824222656114E-3</c:v>
                </c:pt>
                <c:pt idx="67">
                  <c:v>6.7599246000454565E-3</c:v>
                </c:pt>
                <c:pt idx="68">
                  <c:v>6.6092126415819791E-3</c:v>
                </c:pt>
                <c:pt idx="69">
                  <c:v>6.4614899339570132E-3</c:v>
                </c:pt>
                <c:pt idx="70">
                  <c:v>6.3167008748365467E-3</c:v>
                </c:pt>
                <c:pt idx="71">
                  <c:v>6.1747908549279577E-3</c:v>
                </c:pt>
                <c:pt idx="72">
                  <c:v>6.0357062407355869E-3</c:v>
                </c:pt>
                <c:pt idx="73">
                  <c:v>5.8993943576096768E-3</c:v>
                </c:pt>
                <c:pt idx="74">
                  <c:v>5.7658034730837578E-3</c:v>
                </c:pt>
                <c:pt idx="75">
                  <c:v>5.6348827804956507E-3</c:v>
                </c:pt>
                <c:pt idx="76">
                  <c:v>5.5065823828873298E-3</c:v>
                </c:pt>
                <c:pt idx="77">
                  <c:v>5.38085327717898E-3</c:v>
                </c:pt>
                <c:pt idx="78">
                  <c:v>5.2576473386126543E-3</c:v>
                </c:pt>
                <c:pt idx="79">
                  <c:v>5.1369173054609885E-3</c:v>
                </c:pt>
                <c:pt idx="80">
                  <c:v>5.0186167639965744E-3</c:v>
                </c:pt>
                <c:pt idx="81">
                  <c:v>4.9027001337175686E-3</c:v>
                </c:pt>
                <c:pt idx="82">
                  <c:v>4.7891226528252754E-3</c:v>
                </c:pt>
                <c:pt idx="83">
                  <c:v>4.677840363949453E-3</c:v>
                </c:pt>
                <c:pt idx="84">
                  <c:v>4.5688101001172144E-3</c:v>
                </c:pt>
                <c:pt idx="85">
                  <c:v>4.4619894709613892E-3</c:v>
                </c:pt>
                <c:pt idx="86">
                  <c:v>4.3573368491643732E-3</c:v>
                </c:pt>
                <c:pt idx="87">
                  <c:v>4.2548113571334737E-3</c:v>
                </c:pt>
                <c:pt idx="88">
                  <c:v>4.1543728539038972E-3</c:v>
                </c:pt>
                <c:pt idx="89">
                  <c:v>4.0559819222655115E-3</c:v>
                </c:pt>
                <c:pt idx="90">
                  <c:v>3.9595998561096669E-3</c:v>
                </c:pt>
                <c:pt idx="91">
                  <c:v>3.8651886479923445E-3</c:v>
                </c:pt>
                <c:pt idx="92">
                  <c:v>3.7727109769100159E-3</c:v>
                </c:pt>
                <c:pt idx="93">
                  <c:v>3.6821301962846123E-3</c:v>
                </c:pt>
                <c:pt idx="94">
                  <c:v>3.5934103221541285E-3</c:v>
                </c:pt>
                <c:pt idx="95">
                  <c:v>3.5065160215653444E-3</c:v>
                </c:pt>
                <c:pt idx="96">
                  <c:v>3.4214126011653237E-3</c:v>
                </c:pt>
                <c:pt idx="97">
                  <c:v>3.3380659959882895E-3</c:v>
                </c:pt>
                <c:pt idx="98">
                  <c:v>3.2564427584346359E-3</c:v>
                </c:pt>
                <c:pt idx="99">
                  <c:v>3.1765100474387947E-3</c:v>
                </c:pt>
                <c:pt idx="100">
                  <c:v>3.0982356178228193E-3</c:v>
                </c:pt>
              </c:numCache>
            </c:numRef>
          </c:xVal>
          <c:yVal>
            <c:numRef>
              <c:f>'Vrugt RWU-1D'!$D$2:$D$102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1-4ABC-8DC1-B8BD73B05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623"/>
        <c:axId val="88172879"/>
      </c:scatterChart>
      <c:valAx>
        <c:axId val="94692623"/>
        <c:scaling>
          <c:orientation val="minMax"/>
          <c:max val="5.000000000000001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72879"/>
        <c:crosses val="autoZero"/>
        <c:crossBetween val="midCat"/>
      </c:valAx>
      <c:valAx>
        <c:axId val="881728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Sheet3!$E$2:$E$102</c:f>
              <c:numCache>
                <c:formatCode>0.000E+00</c:formatCode>
                <c:ptCount val="101"/>
                <c:pt idx="0">
                  <c:v>0.46387174316427643</c:v>
                </c:pt>
                <c:pt idx="1">
                  <c:v>0.39925810937968853</c:v>
                </c:pt>
                <c:pt idx="2">
                  <c:v>0.34364463939548612</c:v>
                </c:pt>
                <c:pt idx="3">
                  <c:v>0.29577768218340755</c:v>
                </c:pt>
                <c:pt idx="4">
                  <c:v>0.25457821030377459</c:v>
                </c:pt>
                <c:pt idx="5">
                  <c:v>0.21911749623247462</c:v>
                </c:pt>
                <c:pt idx="6">
                  <c:v>0.18859617678157847</c:v>
                </c:pt>
                <c:pt idx="7">
                  <c:v>0.16232623367917487</c:v>
                </c:pt>
                <c:pt idx="8">
                  <c:v>0.13971548411070367</c:v>
                </c:pt>
                <c:pt idx="9">
                  <c:v>0.12025423160417106</c:v>
                </c:pt>
                <c:pt idx="10">
                  <c:v>0.10350377634057632</c:v>
                </c:pt>
                <c:pt idx="11">
                  <c:v>8.9086525886449219E-2</c:v>
                </c:pt>
                <c:pt idx="12">
                  <c:v>7.6677483422464235E-2</c:v>
                </c:pt>
                <c:pt idx="13">
                  <c:v>6.5996921593915112E-2</c:v>
                </c:pt>
                <c:pt idx="14">
                  <c:v>5.6804076835381884E-2</c:v>
                </c:pt>
                <c:pt idx="15">
                  <c:v>4.8891722025675044E-2</c:v>
                </c:pt>
                <c:pt idx="16">
                  <c:v>4.208149512865518E-2</c:v>
                </c:pt>
                <c:pt idx="17">
                  <c:v>3.6219878517125728E-2</c:v>
                </c:pt>
                <c:pt idx="18">
                  <c:v>3.1174738344836715E-2</c:v>
                </c:pt>
                <c:pt idx="19">
                  <c:v>2.6832345956365068E-2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6-4AFA-8FE0-CF90552ECE8A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Sheet3!$F$2:$F$102</c:f>
              <c:numCache>
                <c:formatCode>0.000E+00</c:formatCode>
                <c:ptCount val="101"/>
                <c:pt idx="0">
                  <c:v>0.92774348632855286</c:v>
                </c:pt>
                <c:pt idx="1">
                  <c:v>0.79851621875937706</c:v>
                </c:pt>
                <c:pt idx="2">
                  <c:v>0.68728927879097224</c:v>
                </c:pt>
                <c:pt idx="3">
                  <c:v>0.59155536436681511</c:v>
                </c:pt>
                <c:pt idx="4">
                  <c:v>0.50915642060754918</c:v>
                </c:pt>
                <c:pt idx="5">
                  <c:v>0.43823499246494924</c:v>
                </c:pt>
                <c:pt idx="6">
                  <c:v>0.37719235356315695</c:v>
                </c:pt>
                <c:pt idx="7">
                  <c:v>0.32465246735834974</c:v>
                </c:pt>
                <c:pt idx="8">
                  <c:v>0.27943096822140734</c:v>
                </c:pt>
                <c:pt idx="9">
                  <c:v>0.24050846320834213</c:v>
                </c:pt>
                <c:pt idx="10">
                  <c:v>0.20700755268115265</c:v>
                </c:pt>
                <c:pt idx="11">
                  <c:v>0.17817305177289844</c:v>
                </c:pt>
                <c:pt idx="12">
                  <c:v>0.15335496684492847</c:v>
                </c:pt>
                <c:pt idx="13">
                  <c:v>0.13199384318783022</c:v>
                </c:pt>
                <c:pt idx="14">
                  <c:v>0.11360815367076377</c:v>
                </c:pt>
                <c:pt idx="15">
                  <c:v>9.7783444051350088E-2</c:v>
                </c:pt>
                <c:pt idx="16">
                  <c:v>8.4162990257310361E-2</c:v>
                </c:pt>
                <c:pt idx="17">
                  <c:v>7.2439757034251456E-2</c:v>
                </c:pt>
                <c:pt idx="18">
                  <c:v>6.234947668967343E-2</c:v>
                </c:pt>
                <c:pt idx="19">
                  <c:v>5.3664691912730135E-2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3-4DEA-A2E7-28246B088D39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Sheet3!$G$2:$G$102</c:f>
              <c:numCache>
                <c:formatCode>0.000E+00</c:formatCode>
                <c:ptCount val="101"/>
                <c:pt idx="0">
                  <c:v>1.3916152294928292</c:v>
                </c:pt>
                <c:pt idx="1">
                  <c:v>1.1977743281390656</c:v>
                </c:pt>
                <c:pt idx="2">
                  <c:v>1.0309339181864583</c:v>
                </c:pt>
                <c:pt idx="3">
                  <c:v>0.88733304655022271</c:v>
                </c:pt>
                <c:pt idx="4">
                  <c:v>0.76373463091132376</c:v>
                </c:pt>
                <c:pt idx="5">
                  <c:v>0.6573524886974238</c:v>
                </c:pt>
                <c:pt idx="6">
                  <c:v>0.56578853034473542</c:v>
                </c:pt>
                <c:pt idx="7">
                  <c:v>0.48697870103752461</c:v>
                </c:pt>
                <c:pt idx="8">
                  <c:v>0.41914645233211101</c:v>
                </c:pt>
                <c:pt idx="9">
                  <c:v>0.36076269481251322</c:v>
                </c:pt>
                <c:pt idx="10">
                  <c:v>0.31051132902172895</c:v>
                </c:pt>
                <c:pt idx="11">
                  <c:v>0.26725957765934766</c:v>
                </c:pt>
                <c:pt idx="12">
                  <c:v>0.23003245026739272</c:v>
                </c:pt>
                <c:pt idx="13">
                  <c:v>0.19799076478174532</c:v>
                </c:pt>
                <c:pt idx="14">
                  <c:v>0.17041223050614565</c:v>
                </c:pt>
                <c:pt idx="15">
                  <c:v>0.14667516607702513</c:v>
                </c:pt>
                <c:pt idx="16">
                  <c:v>0.12624448538596555</c:v>
                </c:pt>
                <c:pt idx="17">
                  <c:v>0.10865963555137718</c:v>
                </c:pt>
                <c:pt idx="18">
                  <c:v>9.3524215034510139E-2</c:v>
                </c:pt>
                <c:pt idx="19">
                  <c:v>8.0497037869095206E-2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3-4DEA-A2E7-28246B088D39}"/>
            </c:ext>
          </c:extLst>
        </c:ser>
        <c:ser>
          <c:idx val="3"/>
          <c:order val="3"/>
          <c:tx>
            <c:strRef>
              <c:f>Sheet3!$H$1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Sheet3!$H$2:$H$102</c:f>
              <c:numCache>
                <c:formatCode>0.000E+00</c:formatCode>
                <c:ptCount val="101"/>
                <c:pt idx="0">
                  <c:v>1.8554869726571057</c:v>
                </c:pt>
                <c:pt idx="1">
                  <c:v>1.5970324375187541</c:v>
                </c:pt>
                <c:pt idx="2">
                  <c:v>1.3745785575819445</c:v>
                </c:pt>
                <c:pt idx="3">
                  <c:v>1.1831107287336302</c:v>
                </c:pt>
                <c:pt idx="4">
                  <c:v>1.0183128412150984</c:v>
                </c:pt>
                <c:pt idx="5">
                  <c:v>0.87646998492989847</c:v>
                </c:pt>
                <c:pt idx="6">
                  <c:v>0.75438470712631389</c:v>
                </c:pt>
                <c:pt idx="7">
                  <c:v>0.64930493471669948</c:v>
                </c:pt>
                <c:pt idx="8">
                  <c:v>0.55886193644281468</c:v>
                </c:pt>
                <c:pt idx="9">
                  <c:v>0.48101692641668425</c:v>
                </c:pt>
                <c:pt idx="10">
                  <c:v>0.41401510536230529</c:v>
                </c:pt>
                <c:pt idx="11">
                  <c:v>0.35634610354579688</c:v>
                </c:pt>
                <c:pt idx="12">
                  <c:v>0.30670993368985694</c:v>
                </c:pt>
                <c:pt idx="13">
                  <c:v>0.26398768637566045</c:v>
                </c:pt>
                <c:pt idx="14">
                  <c:v>0.22721630734152753</c:v>
                </c:pt>
                <c:pt idx="15">
                  <c:v>0.19556688810270018</c:v>
                </c:pt>
                <c:pt idx="16">
                  <c:v>0.16832598051462072</c:v>
                </c:pt>
                <c:pt idx="17">
                  <c:v>0.14487951406850291</c:v>
                </c:pt>
                <c:pt idx="18">
                  <c:v>0.12469895337934686</c:v>
                </c:pt>
                <c:pt idx="19">
                  <c:v>0.10732938382546027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3-4DEA-A2E7-28246B088D39}"/>
            </c:ext>
          </c:extLst>
        </c:ser>
        <c:ser>
          <c:idx val="4"/>
          <c:order val="4"/>
          <c:tx>
            <c:strRef>
              <c:f>Sheet3!$I$1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Sheet3!$I$2:$I$102</c:f>
              <c:numCache>
                <c:formatCode>0.000E+00</c:formatCode>
                <c:ptCount val="101"/>
                <c:pt idx="0">
                  <c:v>2.319358715821382</c:v>
                </c:pt>
                <c:pt idx="1">
                  <c:v>1.9962905468984427</c:v>
                </c:pt>
                <c:pt idx="2">
                  <c:v>1.7182231969774306</c:v>
                </c:pt>
                <c:pt idx="3">
                  <c:v>1.4788884109170377</c:v>
                </c:pt>
                <c:pt idx="4">
                  <c:v>1.2728910515188729</c:v>
                </c:pt>
                <c:pt idx="5">
                  <c:v>1.0955874811623731</c:v>
                </c:pt>
                <c:pt idx="6">
                  <c:v>0.94298088390789236</c:v>
                </c:pt>
                <c:pt idx="7">
                  <c:v>0.81163116839587435</c:v>
                </c:pt>
                <c:pt idx="8">
                  <c:v>0.69857742055351835</c:v>
                </c:pt>
                <c:pt idx="9">
                  <c:v>0.60127115802085529</c:v>
                </c:pt>
                <c:pt idx="10">
                  <c:v>0.51751888170288163</c:v>
                </c:pt>
                <c:pt idx="11">
                  <c:v>0.4454326294322461</c:v>
                </c:pt>
                <c:pt idx="12">
                  <c:v>0.38338741711232116</c:v>
                </c:pt>
                <c:pt idx="13">
                  <c:v>0.32998460796957557</c:v>
                </c:pt>
                <c:pt idx="14">
                  <c:v>0.28402038417690945</c:v>
                </c:pt>
                <c:pt idx="15">
                  <c:v>0.24445861012837522</c:v>
                </c:pt>
                <c:pt idx="16">
                  <c:v>0.21040747564327589</c:v>
                </c:pt>
                <c:pt idx="17">
                  <c:v>0.18109939258562863</c:v>
                </c:pt>
                <c:pt idx="18">
                  <c:v>0.15587369172418358</c:v>
                </c:pt>
                <c:pt idx="19">
                  <c:v>0.13416172978182533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33-4DEA-A2E7-28246B088D39}"/>
            </c:ext>
          </c:extLst>
        </c:ser>
        <c:ser>
          <c:idx val="5"/>
          <c:order val="5"/>
          <c:tx>
            <c:strRef>
              <c:f>Sheet3!$J$1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Sheet3!$J$2:$J$102</c:f>
              <c:numCache>
                <c:formatCode>0.000E+00</c:formatCode>
                <c:ptCount val="101"/>
                <c:pt idx="0">
                  <c:v>2.7832304589856585</c:v>
                </c:pt>
                <c:pt idx="1">
                  <c:v>2.3955486562781312</c:v>
                </c:pt>
                <c:pt idx="2">
                  <c:v>2.0618678363729166</c:v>
                </c:pt>
                <c:pt idx="3">
                  <c:v>1.7746660931004454</c:v>
                </c:pt>
                <c:pt idx="4">
                  <c:v>1.5274692618226475</c:v>
                </c:pt>
                <c:pt idx="5">
                  <c:v>1.3147049773948476</c:v>
                </c:pt>
                <c:pt idx="6">
                  <c:v>1.1315770606894708</c:v>
                </c:pt>
                <c:pt idx="7">
                  <c:v>0.97395740207504922</c:v>
                </c:pt>
                <c:pt idx="8">
                  <c:v>0.83829290466422202</c:v>
                </c:pt>
                <c:pt idx="9">
                  <c:v>0.72152538962502644</c:v>
                </c:pt>
                <c:pt idx="10">
                  <c:v>0.62102265804345791</c:v>
                </c:pt>
                <c:pt idx="11">
                  <c:v>0.53451915531869532</c:v>
                </c:pt>
                <c:pt idx="12">
                  <c:v>0.46006490053478544</c:v>
                </c:pt>
                <c:pt idx="13">
                  <c:v>0.39598152956349064</c:v>
                </c:pt>
                <c:pt idx="14">
                  <c:v>0.3408244610122913</c:v>
                </c:pt>
                <c:pt idx="15">
                  <c:v>0.29335033215405026</c:v>
                </c:pt>
                <c:pt idx="16">
                  <c:v>0.25248897077193111</c:v>
                </c:pt>
                <c:pt idx="17">
                  <c:v>0.21731927110275437</c:v>
                </c:pt>
                <c:pt idx="18">
                  <c:v>0.18704843006902028</c:v>
                </c:pt>
                <c:pt idx="19">
                  <c:v>0.16099407573819041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33-4DEA-A2E7-28246B088D39}"/>
            </c:ext>
          </c:extLst>
        </c:ser>
        <c:ser>
          <c:idx val="6"/>
          <c:order val="6"/>
          <c:tx>
            <c:strRef>
              <c:f>Sheet3!$K$1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Sheet3!$K$2:$K$102</c:f>
              <c:numCache>
                <c:formatCode>0.000E+00</c:formatCode>
                <c:ptCount val="101"/>
                <c:pt idx="0">
                  <c:v>3.2471022021499349</c:v>
                </c:pt>
                <c:pt idx="1">
                  <c:v>2.7948067656578197</c:v>
                </c:pt>
                <c:pt idx="2">
                  <c:v>2.4055124757684028</c:v>
                </c:pt>
                <c:pt idx="3">
                  <c:v>2.0704437752838527</c:v>
                </c:pt>
                <c:pt idx="4">
                  <c:v>1.7820474721264221</c:v>
                </c:pt>
                <c:pt idx="5">
                  <c:v>1.5338224736273223</c:v>
                </c:pt>
                <c:pt idx="6">
                  <c:v>1.3201732374710493</c:v>
                </c:pt>
                <c:pt idx="7">
                  <c:v>1.1362836357542241</c:v>
                </c:pt>
                <c:pt idx="8">
                  <c:v>0.97800838877492569</c:v>
                </c:pt>
                <c:pt idx="9">
                  <c:v>0.84177962122919747</c:v>
                </c:pt>
                <c:pt idx="10">
                  <c:v>0.7245264343840343</c:v>
                </c:pt>
                <c:pt idx="11">
                  <c:v>0.62360568120514448</c:v>
                </c:pt>
                <c:pt idx="12">
                  <c:v>0.5367423839572496</c:v>
                </c:pt>
                <c:pt idx="13">
                  <c:v>0.46197845115740577</c:v>
                </c:pt>
                <c:pt idx="14">
                  <c:v>0.39762853784767316</c:v>
                </c:pt>
                <c:pt idx="15">
                  <c:v>0.34224205417972531</c:v>
                </c:pt>
                <c:pt idx="16">
                  <c:v>0.29457046590058628</c:v>
                </c:pt>
                <c:pt idx="17">
                  <c:v>0.25353914961988011</c:v>
                </c:pt>
                <c:pt idx="18">
                  <c:v>0.218223168413857</c:v>
                </c:pt>
                <c:pt idx="19">
                  <c:v>0.18782642169455546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33-4DEA-A2E7-28246B088D39}"/>
            </c:ext>
          </c:extLst>
        </c:ser>
        <c:ser>
          <c:idx val="7"/>
          <c:order val="7"/>
          <c:tx>
            <c:strRef>
              <c:f>Sheet3!$L$1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Sheet3!$L$2:$L$102</c:f>
              <c:numCache>
                <c:formatCode>0.000E+00</c:formatCode>
                <c:ptCount val="101"/>
                <c:pt idx="0">
                  <c:v>3.7109739453142114</c:v>
                </c:pt>
                <c:pt idx="1">
                  <c:v>3.1940648750375082</c:v>
                </c:pt>
                <c:pt idx="2">
                  <c:v>2.7491571151638889</c:v>
                </c:pt>
                <c:pt idx="3">
                  <c:v>2.3662214574672604</c:v>
                </c:pt>
                <c:pt idx="4">
                  <c:v>2.0366256824301967</c:v>
                </c:pt>
                <c:pt idx="5">
                  <c:v>1.7529399698597969</c:v>
                </c:pt>
                <c:pt idx="6">
                  <c:v>1.5087694142526278</c:v>
                </c:pt>
                <c:pt idx="7">
                  <c:v>1.298609869433399</c:v>
                </c:pt>
                <c:pt idx="8">
                  <c:v>1.1177238728856294</c:v>
                </c:pt>
                <c:pt idx="9">
                  <c:v>0.96203385283336851</c:v>
                </c:pt>
                <c:pt idx="10">
                  <c:v>0.82803021072461058</c:v>
                </c:pt>
                <c:pt idx="11">
                  <c:v>0.71269220709159375</c:v>
                </c:pt>
                <c:pt idx="12">
                  <c:v>0.61341986737971388</c:v>
                </c:pt>
                <c:pt idx="13">
                  <c:v>0.52797537275132089</c:v>
                </c:pt>
                <c:pt idx="14">
                  <c:v>0.45443261468305507</c:v>
                </c:pt>
                <c:pt idx="15">
                  <c:v>0.39113377620540035</c:v>
                </c:pt>
                <c:pt idx="16">
                  <c:v>0.33665196102924144</c:v>
                </c:pt>
                <c:pt idx="17">
                  <c:v>0.28975902813700583</c:v>
                </c:pt>
                <c:pt idx="18">
                  <c:v>0.24939790675869372</c:v>
                </c:pt>
                <c:pt idx="19">
                  <c:v>0.21465876765092054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33-4DEA-A2E7-28246B088D39}"/>
            </c:ext>
          </c:extLst>
        </c:ser>
        <c:ser>
          <c:idx val="8"/>
          <c:order val="8"/>
          <c:tx>
            <c:strRef>
              <c:f>Sheet3!$M$1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Sheet3!$M$2:$M$102</c:f>
              <c:numCache>
                <c:formatCode>0.000E+00</c:formatCode>
                <c:ptCount val="101"/>
                <c:pt idx="0">
                  <c:v>4.1748456884784879</c:v>
                </c:pt>
                <c:pt idx="1">
                  <c:v>3.5933229844171968</c:v>
                </c:pt>
                <c:pt idx="2">
                  <c:v>3.0928017545593751</c:v>
                </c:pt>
                <c:pt idx="3">
                  <c:v>2.6619991396506681</c:v>
                </c:pt>
                <c:pt idx="4">
                  <c:v>2.2912038927339715</c:v>
                </c:pt>
                <c:pt idx="5">
                  <c:v>1.9720574660922716</c:v>
                </c:pt>
                <c:pt idx="6">
                  <c:v>1.6973655910342063</c:v>
                </c:pt>
                <c:pt idx="7">
                  <c:v>1.4609361031125738</c:v>
                </c:pt>
                <c:pt idx="8">
                  <c:v>1.2574393569963331</c:v>
                </c:pt>
                <c:pt idx="9">
                  <c:v>1.0822880844375395</c:v>
                </c:pt>
                <c:pt idx="10">
                  <c:v>0.93153398706518686</c:v>
                </c:pt>
                <c:pt idx="11">
                  <c:v>0.80177873297804303</c:v>
                </c:pt>
                <c:pt idx="12">
                  <c:v>0.69009735080217816</c:v>
                </c:pt>
                <c:pt idx="13">
                  <c:v>0.59397229434523602</c:v>
                </c:pt>
                <c:pt idx="14">
                  <c:v>0.51123669151843698</c:v>
                </c:pt>
                <c:pt idx="15">
                  <c:v>0.4400254982310754</c:v>
                </c:pt>
                <c:pt idx="16">
                  <c:v>0.37873345615789661</c:v>
                </c:pt>
                <c:pt idx="17">
                  <c:v>0.32597890665413154</c:v>
                </c:pt>
                <c:pt idx="18">
                  <c:v>0.28057264510353042</c:v>
                </c:pt>
                <c:pt idx="19">
                  <c:v>0.24149111360728562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33-4DEA-A2E7-28246B088D39}"/>
            </c:ext>
          </c:extLst>
        </c:ser>
        <c:ser>
          <c:idx val="9"/>
          <c:order val="9"/>
          <c:tx>
            <c:strRef>
              <c:f>Sheet3!$N$1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Sheet3!$N$2:$N$102</c:f>
              <c:numCache>
                <c:formatCode>0.000E+00</c:formatCode>
                <c:ptCount val="101"/>
                <c:pt idx="0">
                  <c:v>4.638717431642764</c:v>
                </c:pt>
                <c:pt idx="1">
                  <c:v>3.9925810937968853</c:v>
                </c:pt>
                <c:pt idx="2">
                  <c:v>3.4364463939548613</c:v>
                </c:pt>
                <c:pt idx="3">
                  <c:v>2.9577768218340754</c:v>
                </c:pt>
                <c:pt idx="4">
                  <c:v>2.5457821030377459</c:v>
                </c:pt>
                <c:pt idx="5">
                  <c:v>2.1911749623247463</c:v>
                </c:pt>
                <c:pt idx="6">
                  <c:v>1.8859617678157847</c:v>
                </c:pt>
                <c:pt idx="7">
                  <c:v>1.6232623367917487</c:v>
                </c:pt>
                <c:pt idx="8">
                  <c:v>1.3971548411070367</c:v>
                </c:pt>
                <c:pt idx="9">
                  <c:v>1.2025423160417106</c:v>
                </c:pt>
                <c:pt idx="10">
                  <c:v>1.0350377634057633</c:v>
                </c:pt>
                <c:pt idx="11">
                  <c:v>0.89086525886449219</c:v>
                </c:pt>
                <c:pt idx="12">
                  <c:v>0.76677483422464232</c:v>
                </c:pt>
                <c:pt idx="13">
                  <c:v>0.65996921593915114</c:v>
                </c:pt>
                <c:pt idx="14">
                  <c:v>0.56804076835381889</c:v>
                </c:pt>
                <c:pt idx="15">
                  <c:v>0.48891722025675044</c:v>
                </c:pt>
                <c:pt idx="16">
                  <c:v>0.42081495128655177</c:v>
                </c:pt>
                <c:pt idx="17">
                  <c:v>0.36219878517125725</c:v>
                </c:pt>
                <c:pt idx="18">
                  <c:v>0.31174738344836717</c:v>
                </c:pt>
                <c:pt idx="19">
                  <c:v>0.26832345956365067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33-4DEA-A2E7-28246B08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623"/>
        <c:axId val="88172879"/>
      </c:scatterChart>
      <c:valAx>
        <c:axId val="946926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72879"/>
        <c:crosses val="autoZero"/>
        <c:crossBetween val="midCat"/>
      </c:valAx>
      <c:valAx>
        <c:axId val="88172879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(2)'!$E$1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(2)'!$E$2:$E$102</c:f>
              <c:numCache>
                <c:formatCode>0.00E+00</c:formatCode>
                <c:ptCount val="101"/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B-4D6A-B326-FD62DD5D58F9}"/>
            </c:ext>
          </c:extLst>
        </c:ser>
        <c:ser>
          <c:idx val="1"/>
          <c:order val="1"/>
          <c:tx>
            <c:strRef>
              <c:f>'Sheet3 (2)'!$F$1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'Sheet3 (2)'!$F$2:$F$102</c:f>
              <c:numCache>
                <c:formatCode>General</c:formatCode>
                <c:ptCount val="101"/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B-4D6A-B326-FD62DD5D58F9}"/>
            </c:ext>
          </c:extLst>
        </c:ser>
        <c:ser>
          <c:idx val="2"/>
          <c:order val="2"/>
          <c:tx>
            <c:strRef>
              <c:f>'Sheet3 (2)'!$G$1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'Sheet3 (2)'!$G$2:$G$102</c:f>
              <c:numCache>
                <c:formatCode>General</c:formatCode>
                <c:ptCount val="101"/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B-4D6A-B326-FD62DD5D58F9}"/>
            </c:ext>
          </c:extLst>
        </c:ser>
        <c:ser>
          <c:idx val="3"/>
          <c:order val="3"/>
          <c:tx>
            <c:strRef>
              <c:f>'Sheet3 (2)'!$H$1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'Sheet3 (2)'!$H$2:$H$102</c:f>
              <c:numCache>
                <c:formatCode>General</c:formatCode>
                <c:ptCount val="101"/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3B-4D6A-B326-FD62DD5D58F9}"/>
            </c:ext>
          </c:extLst>
        </c:ser>
        <c:ser>
          <c:idx val="4"/>
          <c:order val="4"/>
          <c:tx>
            <c:strRef>
              <c:f>'Sheet3 (2)'!$I$1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'Sheet3 (2)'!$I$2:$I$102</c:f>
              <c:numCache>
                <c:formatCode>General</c:formatCode>
                <c:ptCount val="101"/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3B-4D6A-B326-FD62DD5D58F9}"/>
            </c:ext>
          </c:extLst>
        </c:ser>
        <c:ser>
          <c:idx val="5"/>
          <c:order val="5"/>
          <c:tx>
            <c:strRef>
              <c:f>'Sheet3 (2)'!$J$1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'Sheet3 (2)'!$J$2:$J$102</c:f>
              <c:numCache>
                <c:formatCode>0.00E+00</c:formatCode>
                <c:ptCount val="101"/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3B-4D6A-B326-FD62DD5D58F9}"/>
            </c:ext>
          </c:extLst>
        </c:ser>
        <c:ser>
          <c:idx val="6"/>
          <c:order val="6"/>
          <c:tx>
            <c:strRef>
              <c:f>'Sheet3 (2)'!$K$1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'Sheet3 (2)'!$K$2:$K$102</c:f>
              <c:numCache>
                <c:formatCode>General</c:formatCode>
                <c:ptCount val="101"/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3B-4D6A-B326-FD62DD5D58F9}"/>
            </c:ext>
          </c:extLst>
        </c:ser>
        <c:ser>
          <c:idx val="7"/>
          <c:order val="7"/>
          <c:tx>
            <c:strRef>
              <c:f>'Sheet3 (2)'!$L$1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'Sheet3 (2)'!$L$2:$L$102</c:f>
              <c:numCache>
                <c:formatCode>0.00E+00</c:formatCode>
                <c:ptCount val="101"/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3B-4D6A-B326-FD62DD5D58F9}"/>
            </c:ext>
          </c:extLst>
        </c:ser>
        <c:ser>
          <c:idx val="8"/>
          <c:order val="8"/>
          <c:tx>
            <c:strRef>
              <c:f>'Sheet3 (2)'!$M$1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'Sheet3 (2)'!$M$2:$M$102</c:f>
              <c:numCache>
                <c:formatCode>General</c:formatCode>
                <c:ptCount val="101"/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3B-4D6A-B326-FD62DD5D58F9}"/>
            </c:ext>
          </c:extLst>
        </c:ser>
        <c:ser>
          <c:idx val="9"/>
          <c:order val="9"/>
          <c:tx>
            <c:strRef>
              <c:f>'Sheet3 (2)'!$N$1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'Sheet3 (2)'!$N$2:$N$102</c:f>
              <c:numCache>
                <c:formatCode>General</c:formatCode>
                <c:ptCount val="101"/>
                <c:pt idx="0">
                  <c:v>5.1767091616166704E-3</c:v>
                </c:pt>
                <c:pt idx="1">
                  <c:v>5.1740262737287896E-3</c:v>
                </c:pt>
                <c:pt idx="2">
                  <c:v>5.3836536572166704E-3</c:v>
                </c:pt>
                <c:pt idx="3">
                  <c:v>5.48895051818788E-3</c:v>
                </c:pt>
                <c:pt idx="4">
                  <c:v>5.2714451955059097E-3</c:v>
                </c:pt>
                <c:pt idx="5">
                  <c:v>4.9869712124483304E-3</c:v>
                </c:pt>
                <c:pt idx="6">
                  <c:v>4.9567335874792402E-3</c:v>
                </c:pt>
                <c:pt idx="7">
                  <c:v>5.1563787949083601E-3</c:v>
                </c:pt>
                <c:pt idx="8" formatCode="0.00E+00">
                  <c:v>4.75397237628485E-3</c:v>
                </c:pt>
                <c:pt idx="9">
                  <c:v>4.77544409691212E-3</c:v>
                </c:pt>
                <c:pt idx="10">
                  <c:v>4.7541760340394004E-3</c:v>
                </c:pt>
                <c:pt idx="11">
                  <c:v>5.2594362210270796E-3</c:v>
                </c:pt>
                <c:pt idx="12">
                  <c:v>5.1861169103060599E-3</c:v>
                </c:pt>
                <c:pt idx="13" formatCode="0.00E+00">
                  <c:v>5.3126151766822701E-3</c:v>
                </c:pt>
                <c:pt idx="14">
                  <c:v>5.0626831874727302E-3</c:v>
                </c:pt>
                <c:pt idx="15" formatCode="0.00E+00">
                  <c:v>4.8058092984818203E-3</c:v>
                </c:pt>
                <c:pt idx="16">
                  <c:v>4.6877583620412097E-3</c:v>
                </c:pt>
                <c:pt idx="17">
                  <c:v>5.1379118053212101E-3</c:v>
                </c:pt>
                <c:pt idx="18">
                  <c:v>5.0342080337757601E-3</c:v>
                </c:pt>
                <c:pt idx="19">
                  <c:v>5.1200332108158504E-3</c:v>
                </c:pt>
              </c:numCache>
            </c:numRef>
          </c:xVal>
          <c:yVal>
            <c:numRef>
              <c:f>'Sheet3 (2)'!$D$2:$D$102</c:f>
              <c:numCache>
                <c:formatCode>General</c:formatCode>
                <c:ptCount val="10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3B-4D6A-B326-FD62DD5D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623"/>
        <c:axId val="88172879"/>
      </c:scatterChart>
      <c:valAx>
        <c:axId val="946926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72879"/>
        <c:crosses val="autoZero"/>
        <c:crossBetween val="midCat"/>
      </c:valAx>
      <c:valAx>
        <c:axId val="88172879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</xdr:colOff>
      <xdr:row>2</xdr:row>
      <xdr:rowOff>100964</xdr:rowOff>
    </xdr:from>
    <xdr:to>
      <xdr:col>11</xdr:col>
      <xdr:colOff>330385</xdr:colOff>
      <xdr:row>22</xdr:row>
      <xdr:rowOff>144964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F12F66-1520-4F11-98AA-69BBE910A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0</xdr:colOff>
      <xdr:row>0</xdr:row>
      <xdr:rowOff>0</xdr:rowOff>
    </xdr:from>
    <xdr:ext cx="162518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348A775-22BB-4F7B-910D-E31AC77E870C}"/>
                </a:ext>
              </a:extLst>
            </xdr:cNvPr>
            <xdr:cNvSpPr txBox="1"/>
          </xdr:nvSpPr>
          <xdr:spPr>
            <a:xfrm>
              <a:off x="5943600" y="0"/>
              <a:ext cx="162518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2000" i="1">
                        <a:latin typeface="Cambria Math" panose="02040503050406030204" pitchFamily="18" charset="0"/>
                      </a:rPr>
                      <m:t>𝛽</m:t>
                    </m:r>
                    <m:d>
                      <m:dPr>
                        <m:ctrlPr>
                          <a:rPr lang="en-US" altLang="zh-CN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p>
                    </m:sSup>
                  </m:oMath>
                </m:oMathPara>
              </a14:m>
              <a:endParaRPr lang="zh-CN" altLang="en-US" sz="20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348A775-22BB-4F7B-910D-E31AC77E870C}"/>
                </a:ext>
              </a:extLst>
            </xdr:cNvPr>
            <xdr:cNvSpPr txBox="1"/>
          </xdr:nvSpPr>
          <xdr:spPr>
            <a:xfrm>
              <a:off x="5943600" y="0"/>
              <a:ext cx="162518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2000" i="0">
                  <a:latin typeface="Cambria Math" panose="02040503050406030204" pitchFamily="18" charset="0"/>
                </a:rPr>
                <a:t>𝛽</a:t>
              </a:r>
              <a:r>
                <a:rPr lang="en-US" altLang="zh-CN" sz="2000" i="0">
                  <a:latin typeface="Cambria Math" panose="02040503050406030204" pitchFamily="18" charset="0"/>
                </a:rPr>
                <a:t>(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𝑧)=1−𝐴^𝑧</a:t>
              </a:r>
              <a:endParaRPr lang="zh-CN" altLang="en-US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</xdr:row>
      <xdr:rowOff>161925</xdr:rowOff>
    </xdr:from>
    <xdr:to>
      <xdr:col>16</xdr:col>
      <xdr:colOff>85725</xdr:colOff>
      <xdr:row>21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5B429B-14E7-48EB-A375-001194D0C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9524</xdr:rowOff>
    </xdr:from>
    <xdr:to>
      <xdr:col>14</xdr:col>
      <xdr:colOff>307525</xdr:colOff>
      <xdr:row>22</xdr:row>
      <xdr:rowOff>53524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D7D7A4-F5EE-45D2-9F9F-4E8C8821E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121920</xdr:rowOff>
    </xdr:from>
    <xdr:to>
      <xdr:col>11</xdr:col>
      <xdr:colOff>328480</xdr:colOff>
      <xdr:row>23</xdr:row>
      <xdr:rowOff>165920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245087-08EB-4E75-B0A1-F84CD622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52800</xdr:colOff>
      <xdr:row>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EE9F8C-C5CD-41EA-9240-2AA2CC6BB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361950</xdr:colOff>
      <xdr:row>0</xdr:row>
      <xdr:rowOff>15239</xdr:rowOff>
    </xdr:from>
    <xdr:ext cx="3660554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382482A-24F0-4547-8326-310394AC4943}"/>
                </a:ext>
              </a:extLst>
            </xdr:cNvPr>
            <xdr:cNvSpPr txBox="1"/>
          </xdr:nvSpPr>
          <xdr:spPr>
            <a:xfrm>
              <a:off x="4469130" y="15239"/>
              <a:ext cx="3660554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2000" i="1">
                        <a:latin typeface="Cambria Math" panose="02040503050406030204" pitchFamily="18" charset="0"/>
                      </a:rPr>
                      <m:t>𝛽</m:t>
                    </m:r>
                    <m:d>
                      <m:dPr>
                        <m:ctrlPr>
                          <a:rPr lang="en-US" altLang="zh-CN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type m:val="lin"/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b>
                            </m:sSub>
                          </m:den>
                        </m:f>
                      </m:e>
                    </m:d>
                    <m:sSup>
                      <m:sSup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lin"/>
                                <m:ctrlP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d>
                          <m:dPr>
                            <m:begChr m:val="|"/>
                            <m:endChr m:val="|"/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zh-CN" altLang="en-US" sz="20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382482A-24F0-4547-8326-310394AC4943}"/>
                </a:ext>
              </a:extLst>
            </xdr:cNvPr>
            <xdr:cNvSpPr txBox="1"/>
          </xdr:nvSpPr>
          <xdr:spPr>
            <a:xfrm>
              <a:off x="4469130" y="15239"/>
              <a:ext cx="3660554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2000" i="0">
                  <a:latin typeface="Cambria Math" panose="02040503050406030204" pitchFamily="18" charset="0"/>
                </a:rPr>
                <a:t>𝛽</a:t>
              </a:r>
              <a:r>
                <a:rPr lang="en-US" altLang="zh-CN" sz="2000" i="0">
                  <a:latin typeface="Cambria Math" panose="02040503050406030204" pitchFamily="18" charset="0"/>
                </a:rPr>
                <a:t>(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𝑧)=[1−𝑧∕𝑧_𝑚 ] 𝑒^(−(𝑝_𝑧∕𝑧_𝑚 )|𝑧^∗−𝑧| )</a:t>
              </a:r>
              <a:endParaRPr lang="zh-CN" altLang="en-US" sz="2000"/>
            </a:p>
          </xdr:txBody>
        </xdr:sp>
      </mc:Fallback>
    </mc:AlternateContent>
    <xdr:clientData/>
  </xdr:oneCellAnchor>
  <xdr:twoCellAnchor>
    <xdr:from>
      <xdr:col>7</xdr:col>
      <xdr:colOff>30480</xdr:colOff>
      <xdr:row>3</xdr:row>
      <xdr:rowOff>121920</xdr:rowOff>
    </xdr:from>
    <xdr:to>
      <xdr:col>11</xdr:col>
      <xdr:colOff>472080</xdr:colOff>
      <xdr:row>20</xdr:row>
      <xdr:rowOff>22500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A117DA-A554-4F99-8A4A-E76779FD9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586740</xdr:colOff>
      <xdr:row>3</xdr:row>
      <xdr:rowOff>114300</xdr:rowOff>
    </xdr:from>
    <xdr:to>
      <xdr:col>17</xdr:col>
      <xdr:colOff>224340</xdr:colOff>
      <xdr:row>23</xdr:row>
      <xdr:rowOff>158300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D8DA221-AF48-475E-858F-64D2CB7E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510540</xdr:colOff>
      <xdr:row>11</xdr:row>
      <xdr:rowOff>91440</xdr:rowOff>
    </xdr:from>
    <xdr:ext cx="1548822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45CE9F3-B1D8-4334-BE7C-857AFEFD2CEF}"/>
                </a:ext>
              </a:extLst>
            </xdr:cNvPr>
            <xdr:cNvSpPr txBox="1"/>
          </xdr:nvSpPr>
          <xdr:spPr>
            <a:xfrm>
              <a:off x="510540" y="2026920"/>
              <a:ext cx="1548822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2000" i="1">
                        <a:latin typeface="Cambria Math" panose="02040503050406030204" pitchFamily="18" charset="0"/>
                      </a:rPr>
                      <m:t>𝛽</m:t>
                    </m:r>
                    <m:d>
                      <m:dPr>
                        <m:ctrlPr>
                          <a:rPr lang="en-US" altLang="zh-CN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𝑏𝑧</m:t>
                        </m:r>
                      </m:sup>
                    </m:sSup>
                  </m:oMath>
                </m:oMathPara>
              </a14:m>
              <a:endParaRPr lang="zh-CN" altLang="en-US" sz="20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45CE9F3-B1D8-4334-BE7C-857AFEFD2CEF}"/>
                </a:ext>
              </a:extLst>
            </xdr:cNvPr>
            <xdr:cNvSpPr txBox="1"/>
          </xdr:nvSpPr>
          <xdr:spPr>
            <a:xfrm>
              <a:off x="510540" y="2026920"/>
              <a:ext cx="1548822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2000" i="0">
                  <a:latin typeface="Cambria Math" panose="02040503050406030204" pitchFamily="18" charset="0"/>
                </a:rPr>
                <a:t>𝛽</a:t>
              </a:r>
              <a:r>
                <a:rPr lang="en-US" altLang="zh-CN" sz="2000" i="0">
                  <a:latin typeface="Cambria Math" panose="02040503050406030204" pitchFamily="18" charset="0"/>
                </a:rPr>
                <a:t>(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𝑧)=𝑎𝑒^(−𝑏𝑧)</a:t>
              </a:r>
              <a:endParaRPr lang="zh-CN" altLang="en-US" sz="2000"/>
            </a:p>
          </xdr:txBody>
        </xdr:sp>
      </mc:Fallback>
    </mc:AlternateContent>
    <xdr:clientData/>
  </xdr:oneCellAnchor>
  <xdr:twoCellAnchor>
    <xdr:from>
      <xdr:col>14</xdr:col>
      <xdr:colOff>434340</xdr:colOff>
      <xdr:row>1</xdr:row>
      <xdr:rowOff>91440</xdr:rowOff>
    </xdr:from>
    <xdr:to>
      <xdr:col>19</xdr:col>
      <xdr:colOff>266340</xdr:colOff>
      <xdr:row>17</xdr:row>
      <xdr:rowOff>167280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B00F96-1FF6-4827-9A4C-747D6A15E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510540</xdr:colOff>
      <xdr:row>11</xdr:row>
      <xdr:rowOff>91440</xdr:rowOff>
    </xdr:from>
    <xdr:ext cx="1548822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D9BE4D7-31C9-4454-8048-F655FE89A2BC}"/>
                </a:ext>
              </a:extLst>
            </xdr:cNvPr>
            <xdr:cNvSpPr txBox="1"/>
          </xdr:nvSpPr>
          <xdr:spPr>
            <a:xfrm>
              <a:off x="510540" y="2026920"/>
              <a:ext cx="1548822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2000" i="1">
                        <a:latin typeface="Cambria Math" panose="02040503050406030204" pitchFamily="18" charset="0"/>
                      </a:rPr>
                      <m:t>𝛽</m:t>
                    </m:r>
                    <m:d>
                      <m:dPr>
                        <m:ctrlPr>
                          <a:rPr lang="en-US" altLang="zh-CN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𝑏𝑧</m:t>
                        </m:r>
                      </m:sup>
                    </m:sSup>
                  </m:oMath>
                </m:oMathPara>
              </a14:m>
              <a:endParaRPr lang="zh-CN" altLang="en-US" sz="20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D9BE4D7-31C9-4454-8048-F655FE89A2BC}"/>
                </a:ext>
              </a:extLst>
            </xdr:cNvPr>
            <xdr:cNvSpPr txBox="1"/>
          </xdr:nvSpPr>
          <xdr:spPr>
            <a:xfrm>
              <a:off x="510540" y="2026920"/>
              <a:ext cx="1548822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2000" i="0">
                  <a:latin typeface="Cambria Math" panose="02040503050406030204" pitchFamily="18" charset="0"/>
                </a:rPr>
                <a:t>𝛽</a:t>
              </a:r>
              <a:r>
                <a:rPr lang="en-US" altLang="zh-CN" sz="2000" i="0">
                  <a:latin typeface="Cambria Math" panose="02040503050406030204" pitchFamily="18" charset="0"/>
                </a:rPr>
                <a:t>(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𝑧)=𝑎𝑒^(−𝑏𝑧)</a:t>
              </a:r>
              <a:endParaRPr lang="zh-CN" altLang="en-US" sz="2000"/>
            </a:p>
          </xdr:txBody>
        </xdr:sp>
      </mc:Fallback>
    </mc:AlternateContent>
    <xdr:clientData/>
  </xdr:oneCellAnchor>
  <xdr:twoCellAnchor>
    <xdr:from>
      <xdr:col>14</xdr:col>
      <xdr:colOff>182880</xdr:colOff>
      <xdr:row>1</xdr:row>
      <xdr:rowOff>152400</xdr:rowOff>
    </xdr:from>
    <xdr:to>
      <xdr:col>19</xdr:col>
      <xdr:colOff>14880</xdr:colOff>
      <xdr:row>18</xdr:row>
      <xdr:rowOff>52980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DD21BB-C634-45F9-8747-F0F33C387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2395143" cy="6915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F64A2419-D2A6-474B-BCD1-E3B1A1814616}"/>
                </a:ext>
              </a:extLst>
            </xdr:cNvPr>
            <xdr:cNvSpPr txBox="1"/>
          </xdr:nvSpPr>
          <xdr:spPr>
            <a:xfrm>
              <a:off x="4084320" y="0"/>
              <a:ext cx="2395143" cy="691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2000" i="1">
                        <a:latin typeface="Cambria Math" panose="02040503050406030204" pitchFamily="18" charset="0"/>
                      </a:rPr>
                      <m:t>𝛽</m:t>
                    </m:r>
                    <m:d>
                      <m:dPr>
                        <m:ctrlPr>
                          <a:rPr lang="en-US" altLang="zh-CN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m:rPr>
                        <m:sty m:val="p"/>
                      </m:rPr>
                      <a:rPr lang="en-US" altLang="zh-CN" sz="2000" b="0" i="0">
                        <a:latin typeface="Cambria Math" panose="02040503050406030204" pitchFamily="18" charset="0"/>
                      </a:rPr>
                      <m:t>exp</m:t>
                    </m:r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⁡</m:t>
                    </m:r>
                    <m:d>
                      <m:d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num>
                          <m:den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zh-CN" altLang="en-US" sz="20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F64A2419-D2A6-474B-BCD1-E3B1A1814616}"/>
                </a:ext>
              </a:extLst>
            </xdr:cNvPr>
            <xdr:cNvSpPr txBox="1"/>
          </xdr:nvSpPr>
          <xdr:spPr>
            <a:xfrm>
              <a:off x="4084320" y="0"/>
              <a:ext cx="2395143" cy="691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2000" i="0">
                  <a:latin typeface="Cambria Math" panose="02040503050406030204" pitchFamily="18" charset="0"/>
                </a:rPr>
                <a:t>𝛽</a:t>
              </a:r>
              <a:r>
                <a:rPr lang="en-US" altLang="zh-CN" sz="2000" i="0">
                  <a:latin typeface="Cambria Math" panose="02040503050406030204" pitchFamily="18" charset="0"/>
                </a:rPr>
                <a:t>(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𝑧)=1/𝑎 exp⁡((𝑧−𝑏)/𝑎)</a:t>
              </a:r>
              <a:endParaRPr lang="zh-CN" altLang="en-US" sz="2000"/>
            </a:p>
          </xdr:txBody>
        </xdr:sp>
      </mc:Fallback>
    </mc:AlternateContent>
    <xdr:clientData/>
  </xdr:oneCellAnchor>
  <xdr:twoCellAnchor>
    <xdr:from>
      <xdr:col>5</xdr:col>
      <xdr:colOff>601980</xdr:colOff>
      <xdr:row>3</xdr:row>
      <xdr:rowOff>167640</xdr:rowOff>
    </xdr:from>
    <xdr:to>
      <xdr:col>11</xdr:col>
      <xdr:colOff>544380</xdr:colOff>
      <xdr:row>24</xdr:row>
      <xdr:rowOff>87180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99F293-B4A6-40B7-B10E-E0A494C27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4571-A15B-4C6A-9B80-A16301F41E2F}">
  <dimension ref="A1:E101"/>
  <sheetViews>
    <sheetView workbookViewId="0">
      <selection activeCell="E5" sqref="E5"/>
    </sheetView>
  </sheetViews>
  <sheetFormatPr defaultRowHeight="14" x14ac:dyDescent="0.3"/>
  <sheetData>
    <row r="1" spans="1:5" x14ac:dyDescent="0.3">
      <c r="A1" t="s">
        <v>22</v>
      </c>
      <c r="B1" s="13" t="s">
        <v>21</v>
      </c>
      <c r="C1" s="13" t="s">
        <v>21</v>
      </c>
      <c r="D1" t="s">
        <v>227</v>
      </c>
      <c r="E1">
        <v>0.95</v>
      </c>
    </row>
    <row r="2" spans="1:5" x14ac:dyDescent="0.3">
      <c r="A2">
        <v>1</v>
      </c>
      <c r="B2">
        <f t="shared" ref="B2:B65" si="0">1-$E$1^A2</f>
        <v>5.0000000000000044E-2</v>
      </c>
      <c r="C2">
        <f>B2</f>
        <v>5.0000000000000044E-2</v>
      </c>
    </row>
    <row r="3" spans="1:5" x14ac:dyDescent="0.3">
      <c r="A3">
        <v>2</v>
      </c>
      <c r="B3">
        <f t="shared" si="0"/>
        <v>9.7500000000000031E-2</v>
      </c>
      <c r="C3">
        <f>B3-B2</f>
        <v>4.7499999999999987E-2</v>
      </c>
    </row>
    <row r="4" spans="1:5" x14ac:dyDescent="0.3">
      <c r="A4">
        <v>3</v>
      </c>
      <c r="B4">
        <f t="shared" si="0"/>
        <v>0.14262500000000011</v>
      </c>
      <c r="C4">
        <f t="shared" ref="C4:C66" si="1">B4-B3</f>
        <v>4.5125000000000082E-2</v>
      </c>
    </row>
    <row r="5" spans="1:5" x14ac:dyDescent="0.3">
      <c r="A5">
        <v>4</v>
      </c>
      <c r="B5">
        <f t="shared" si="0"/>
        <v>0.18549375000000001</v>
      </c>
      <c r="C5">
        <f t="shared" si="1"/>
        <v>4.28687499999999E-2</v>
      </c>
    </row>
    <row r="6" spans="1:5" x14ac:dyDescent="0.3">
      <c r="A6">
        <v>5</v>
      </c>
      <c r="B6">
        <f t="shared" si="0"/>
        <v>0.22621906250000001</v>
      </c>
      <c r="C6">
        <f t="shared" si="1"/>
        <v>4.0725312499999999E-2</v>
      </c>
    </row>
    <row r="7" spans="1:5" x14ac:dyDescent="0.3">
      <c r="A7">
        <v>6</v>
      </c>
      <c r="B7">
        <f t="shared" si="0"/>
        <v>0.26490810937500009</v>
      </c>
      <c r="C7">
        <f t="shared" si="1"/>
        <v>3.8689046875000077E-2</v>
      </c>
    </row>
    <row r="8" spans="1:5" x14ac:dyDescent="0.3">
      <c r="A8">
        <v>7</v>
      </c>
      <c r="B8">
        <f t="shared" si="0"/>
        <v>0.30166270390625005</v>
      </c>
      <c r="C8">
        <f t="shared" si="1"/>
        <v>3.6754594531249962E-2</v>
      </c>
    </row>
    <row r="9" spans="1:5" x14ac:dyDescent="0.3">
      <c r="A9">
        <v>8</v>
      </c>
      <c r="B9">
        <f t="shared" si="0"/>
        <v>0.33657956871093753</v>
      </c>
      <c r="C9">
        <f t="shared" si="1"/>
        <v>3.4916864804687475E-2</v>
      </c>
    </row>
    <row r="10" spans="1:5" x14ac:dyDescent="0.3">
      <c r="A10">
        <v>9</v>
      </c>
      <c r="B10">
        <f t="shared" si="0"/>
        <v>0.3697505902753907</v>
      </c>
      <c r="C10">
        <f t="shared" si="1"/>
        <v>3.3171021564453174E-2</v>
      </c>
    </row>
    <row r="11" spans="1:5" x14ac:dyDescent="0.3">
      <c r="A11">
        <v>10</v>
      </c>
      <c r="B11">
        <f t="shared" si="0"/>
        <v>0.4012630607616211</v>
      </c>
      <c r="C11">
        <f t="shared" si="1"/>
        <v>3.1512470486230404E-2</v>
      </c>
    </row>
    <row r="12" spans="1:5" x14ac:dyDescent="0.3">
      <c r="A12">
        <v>11</v>
      </c>
      <c r="B12">
        <f t="shared" si="0"/>
        <v>0.43119990772354011</v>
      </c>
      <c r="C12">
        <f t="shared" si="1"/>
        <v>2.9936846961919006E-2</v>
      </c>
    </row>
    <row r="13" spans="1:5" x14ac:dyDescent="0.3">
      <c r="A13">
        <v>12</v>
      </c>
      <c r="B13">
        <f t="shared" si="0"/>
        <v>0.45963991233736312</v>
      </c>
      <c r="C13">
        <f t="shared" si="1"/>
        <v>2.8440004613823011E-2</v>
      </c>
    </row>
    <row r="14" spans="1:5" x14ac:dyDescent="0.3">
      <c r="A14">
        <v>13</v>
      </c>
      <c r="B14">
        <f t="shared" si="0"/>
        <v>0.48665791672049497</v>
      </c>
      <c r="C14">
        <f t="shared" si="1"/>
        <v>2.7018004383131844E-2</v>
      </c>
    </row>
    <row r="15" spans="1:5" x14ac:dyDescent="0.3">
      <c r="A15">
        <v>14</v>
      </c>
      <c r="B15">
        <f t="shared" si="0"/>
        <v>0.51232502088447029</v>
      </c>
      <c r="C15">
        <f t="shared" si="1"/>
        <v>2.5667104163975329E-2</v>
      </c>
    </row>
    <row r="16" spans="1:5" x14ac:dyDescent="0.3">
      <c r="A16">
        <v>15</v>
      </c>
      <c r="B16">
        <f t="shared" si="0"/>
        <v>0.53670876984024662</v>
      </c>
      <c r="C16">
        <f t="shared" si="1"/>
        <v>2.438374895577633E-2</v>
      </c>
    </row>
    <row r="17" spans="1:3" x14ac:dyDescent="0.3">
      <c r="A17">
        <v>16</v>
      </c>
      <c r="B17">
        <f t="shared" si="0"/>
        <v>0.55987333134823436</v>
      </c>
      <c r="C17">
        <f t="shared" si="1"/>
        <v>2.3164561507987735E-2</v>
      </c>
    </row>
    <row r="18" spans="1:3" x14ac:dyDescent="0.3">
      <c r="A18">
        <v>17</v>
      </c>
      <c r="B18">
        <f t="shared" si="0"/>
        <v>0.58187966478082265</v>
      </c>
      <c r="C18">
        <f t="shared" si="1"/>
        <v>2.2006333432588288E-2</v>
      </c>
    </row>
    <row r="19" spans="1:3" x14ac:dyDescent="0.3">
      <c r="A19">
        <v>18</v>
      </c>
      <c r="B19">
        <f t="shared" si="0"/>
        <v>0.60278568154178158</v>
      </c>
      <c r="C19">
        <f t="shared" si="1"/>
        <v>2.0906016760958934E-2</v>
      </c>
    </row>
    <row r="20" spans="1:3" x14ac:dyDescent="0.3">
      <c r="A20">
        <v>19</v>
      </c>
      <c r="B20">
        <f t="shared" si="0"/>
        <v>0.62264639746469252</v>
      </c>
      <c r="C20">
        <f t="shared" si="1"/>
        <v>1.9860715922910943E-2</v>
      </c>
    </row>
    <row r="21" spans="1:3" x14ac:dyDescent="0.3">
      <c r="A21">
        <v>20</v>
      </c>
      <c r="B21">
        <f t="shared" si="0"/>
        <v>0.64151407759145784</v>
      </c>
      <c r="C21">
        <f t="shared" si="1"/>
        <v>1.8867680126765318E-2</v>
      </c>
    </row>
    <row r="22" spans="1:3" x14ac:dyDescent="0.3">
      <c r="A22">
        <v>21</v>
      </c>
      <c r="B22">
        <f t="shared" si="0"/>
        <v>0.65943837371188496</v>
      </c>
      <c r="C22">
        <f t="shared" si="1"/>
        <v>1.7924296120427119E-2</v>
      </c>
    </row>
    <row r="23" spans="1:3" x14ac:dyDescent="0.3">
      <c r="A23">
        <v>22</v>
      </c>
      <c r="B23">
        <f t="shared" si="0"/>
        <v>0.67646645502629066</v>
      </c>
      <c r="C23">
        <f t="shared" si="1"/>
        <v>1.7028081314405696E-2</v>
      </c>
    </row>
    <row r="24" spans="1:3" x14ac:dyDescent="0.3">
      <c r="A24">
        <v>23</v>
      </c>
      <c r="B24">
        <f t="shared" si="0"/>
        <v>0.6926431322749762</v>
      </c>
      <c r="C24">
        <f t="shared" si="1"/>
        <v>1.6176677248685545E-2</v>
      </c>
    </row>
    <row r="25" spans="1:3" x14ac:dyDescent="0.3">
      <c r="A25">
        <v>24</v>
      </c>
      <c r="B25">
        <f t="shared" si="0"/>
        <v>0.70801097566122739</v>
      </c>
      <c r="C25">
        <f t="shared" si="1"/>
        <v>1.536784338625119E-2</v>
      </c>
    </row>
    <row r="26" spans="1:3" x14ac:dyDescent="0.3">
      <c r="A26">
        <v>25</v>
      </c>
      <c r="B26">
        <f t="shared" si="0"/>
        <v>0.72261042687816601</v>
      </c>
      <c r="C26">
        <f t="shared" si="1"/>
        <v>1.4599451216938619E-2</v>
      </c>
    </row>
    <row r="27" spans="1:3" x14ac:dyDescent="0.3">
      <c r="A27">
        <v>26</v>
      </c>
      <c r="B27">
        <f t="shared" si="0"/>
        <v>0.73647990553425768</v>
      </c>
      <c r="C27">
        <f t="shared" si="1"/>
        <v>1.3869478656091672E-2</v>
      </c>
    </row>
    <row r="28" spans="1:3" x14ac:dyDescent="0.3">
      <c r="A28">
        <v>27</v>
      </c>
      <c r="B28">
        <f t="shared" si="0"/>
        <v>0.74965591025754486</v>
      </c>
      <c r="C28">
        <f t="shared" si="1"/>
        <v>1.3176004723287171E-2</v>
      </c>
    </row>
    <row r="29" spans="1:3" x14ac:dyDescent="0.3">
      <c r="A29">
        <v>28</v>
      </c>
      <c r="B29">
        <f t="shared" si="0"/>
        <v>0.76217311474466753</v>
      </c>
      <c r="C29">
        <f t="shared" si="1"/>
        <v>1.251720448712268E-2</v>
      </c>
    </row>
    <row r="30" spans="1:3" x14ac:dyDescent="0.3">
      <c r="A30">
        <v>29</v>
      </c>
      <c r="B30">
        <f t="shared" si="0"/>
        <v>0.77406445900743415</v>
      </c>
      <c r="C30">
        <f t="shared" si="1"/>
        <v>1.1891344262766612E-2</v>
      </c>
    </row>
    <row r="31" spans="1:3" x14ac:dyDescent="0.3">
      <c r="A31">
        <v>30</v>
      </c>
      <c r="B31">
        <f t="shared" si="0"/>
        <v>0.78536123605706254</v>
      </c>
      <c r="C31">
        <f t="shared" si="1"/>
        <v>1.1296777049628393E-2</v>
      </c>
    </row>
    <row r="32" spans="1:3" x14ac:dyDescent="0.3">
      <c r="A32">
        <v>31</v>
      </c>
      <c r="B32">
        <f t="shared" si="0"/>
        <v>0.79609317425420933</v>
      </c>
      <c r="C32">
        <f t="shared" si="1"/>
        <v>1.0731938197146795E-2</v>
      </c>
    </row>
    <row r="33" spans="1:3" x14ac:dyDescent="0.3">
      <c r="A33">
        <v>32</v>
      </c>
      <c r="B33">
        <f t="shared" si="0"/>
        <v>0.80628851554149894</v>
      </c>
      <c r="C33">
        <f t="shared" si="1"/>
        <v>1.0195341287289605E-2</v>
      </c>
    </row>
    <row r="34" spans="1:3" x14ac:dyDescent="0.3">
      <c r="A34">
        <v>33</v>
      </c>
      <c r="B34">
        <f t="shared" si="0"/>
        <v>0.81597408976442398</v>
      </c>
      <c r="C34">
        <f t="shared" si="1"/>
        <v>9.6855742229250419E-3</v>
      </c>
    </row>
    <row r="35" spans="1:3" x14ac:dyDescent="0.3">
      <c r="A35">
        <v>34</v>
      </c>
      <c r="B35">
        <f t="shared" si="0"/>
        <v>0.82517538527620271</v>
      </c>
      <c r="C35">
        <f t="shared" si="1"/>
        <v>9.2012955117787287E-3</v>
      </c>
    </row>
    <row r="36" spans="1:3" x14ac:dyDescent="0.3">
      <c r="A36">
        <v>35</v>
      </c>
      <c r="B36">
        <f t="shared" si="0"/>
        <v>0.83391661601239264</v>
      </c>
      <c r="C36">
        <f t="shared" si="1"/>
        <v>8.7412307361899311E-3</v>
      </c>
    </row>
    <row r="37" spans="1:3" x14ac:dyDescent="0.3">
      <c r="A37">
        <v>36</v>
      </c>
      <c r="B37">
        <f t="shared" si="0"/>
        <v>0.84222078521177302</v>
      </c>
      <c r="C37">
        <f t="shared" si="1"/>
        <v>8.3041691993803735E-3</v>
      </c>
    </row>
    <row r="38" spans="1:3" x14ac:dyDescent="0.3">
      <c r="A38">
        <v>37</v>
      </c>
      <c r="B38">
        <f t="shared" si="0"/>
        <v>0.85010974595118438</v>
      </c>
      <c r="C38">
        <f t="shared" si="1"/>
        <v>7.8889607394113659E-3</v>
      </c>
    </row>
    <row r="39" spans="1:3" x14ac:dyDescent="0.3">
      <c r="A39">
        <v>38</v>
      </c>
      <c r="B39">
        <f t="shared" si="0"/>
        <v>0.85760425865362511</v>
      </c>
      <c r="C39">
        <f t="shared" si="1"/>
        <v>7.4945127024407254E-3</v>
      </c>
    </row>
    <row r="40" spans="1:3" x14ac:dyDescent="0.3">
      <c r="A40">
        <v>39</v>
      </c>
      <c r="B40">
        <f t="shared" si="0"/>
        <v>0.86472404572094386</v>
      </c>
      <c r="C40">
        <f t="shared" si="1"/>
        <v>7.1197870673187502E-3</v>
      </c>
    </row>
    <row r="41" spans="1:3" x14ac:dyDescent="0.3">
      <c r="A41">
        <v>40</v>
      </c>
      <c r="B41">
        <f t="shared" si="0"/>
        <v>0.87148784343489671</v>
      </c>
      <c r="C41">
        <f t="shared" si="1"/>
        <v>6.7637977139528571E-3</v>
      </c>
    </row>
    <row r="42" spans="1:3" x14ac:dyDescent="0.3">
      <c r="A42">
        <v>41</v>
      </c>
      <c r="B42">
        <f t="shared" si="0"/>
        <v>0.8779134512631519</v>
      </c>
      <c r="C42">
        <f t="shared" si="1"/>
        <v>6.4256078282551865E-3</v>
      </c>
    </row>
    <row r="43" spans="1:3" x14ac:dyDescent="0.3">
      <c r="A43">
        <v>42</v>
      </c>
      <c r="B43">
        <f t="shared" si="0"/>
        <v>0.88401777869999421</v>
      </c>
      <c r="C43">
        <f t="shared" si="1"/>
        <v>6.1043274368423051E-3</v>
      </c>
    </row>
    <row r="44" spans="1:3" x14ac:dyDescent="0.3">
      <c r="A44">
        <v>43</v>
      </c>
      <c r="B44">
        <f t="shared" si="0"/>
        <v>0.88981688976499451</v>
      </c>
      <c r="C44">
        <f t="shared" si="1"/>
        <v>5.7991110650003064E-3</v>
      </c>
    </row>
    <row r="45" spans="1:3" x14ac:dyDescent="0.3">
      <c r="A45">
        <v>44</v>
      </c>
      <c r="B45">
        <f t="shared" si="0"/>
        <v>0.89532604527674486</v>
      </c>
      <c r="C45">
        <f t="shared" si="1"/>
        <v>5.5091555117503521E-3</v>
      </c>
    </row>
    <row r="46" spans="1:3" x14ac:dyDescent="0.3">
      <c r="A46">
        <v>45</v>
      </c>
      <c r="B46">
        <f t="shared" si="0"/>
        <v>0.90055974301290753</v>
      </c>
      <c r="C46">
        <f t="shared" si="1"/>
        <v>5.233697736162668E-3</v>
      </c>
    </row>
    <row r="47" spans="1:3" x14ac:dyDescent="0.3">
      <c r="A47">
        <v>46</v>
      </c>
      <c r="B47">
        <f t="shared" si="0"/>
        <v>0.9055317558622622</v>
      </c>
      <c r="C47">
        <f t="shared" si="1"/>
        <v>4.9720128493546678E-3</v>
      </c>
    </row>
    <row r="48" spans="1:3" x14ac:dyDescent="0.3">
      <c r="A48">
        <v>47</v>
      </c>
      <c r="B48">
        <f t="shared" si="0"/>
        <v>0.91025516806914908</v>
      </c>
      <c r="C48">
        <f t="shared" si="1"/>
        <v>4.7234122068868789E-3</v>
      </c>
    </row>
    <row r="49" spans="1:3" x14ac:dyDescent="0.3">
      <c r="A49">
        <v>48</v>
      </c>
      <c r="B49">
        <f t="shared" si="0"/>
        <v>0.91474240966569165</v>
      </c>
      <c r="C49">
        <f t="shared" si="1"/>
        <v>4.4872415965425683E-3</v>
      </c>
    </row>
    <row r="50" spans="1:3" x14ac:dyDescent="0.3">
      <c r="A50">
        <v>49</v>
      </c>
      <c r="B50">
        <f t="shared" si="0"/>
        <v>0.91900528918240709</v>
      </c>
      <c r="C50">
        <f t="shared" si="1"/>
        <v>4.2628795167154454E-3</v>
      </c>
    </row>
    <row r="51" spans="1:3" x14ac:dyDescent="0.3">
      <c r="A51">
        <v>50</v>
      </c>
      <c r="B51">
        <f t="shared" si="0"/>
        <v>0.92305502472328671</v>
      </c>
      <c r="C51">
        <f t="shared" si="1"/>
        <v>4.0497355408796176E-3</v>
      </c>
    </row>
    <row r="52" spans="1:3" x14ac:dyDescent="0.3">
      <c r="A52">
        <v>51</v>
      </c>
      <c r="B52">
        <f t="shared" si="0"/>
        <v>0.9269022734871224</v>
      </c>
      <c r="C52">
        <f t="shared" si="1"/>
        <v>3.8472487638356867E-3</v>
      </c>
    </row>
    <row r="53" spans="1:3" x14ac:dyDescent="0.3">
      <c r="A53">
        <v>52</v>
      </c>
      <c r="B53">
        <f t="shared" si="0"/>
        <v>0.93055715981276621</v>
      </c>
      <c r="C53">
        <f t="shared" si="1"/>
        <v>3.6548863256438135E-3</v>
      </c>
    </row>
    <row r="54" spans="1:3" x14ac:dyDescent="0.3">
      <c r="A54">
        <v>53</v>
      </c>
      <c r="B54">
        <f t="shared" si="0"/>
        <v>0.93402930182212796</v>
      </c>
      <c r="C54">
        <f t="shared" si="1"/>
        <v>3.472142009361745E-3</v>
      </c>
    </row>
    <row r="55" spans="1:3" x14ac:dyDescent="0.3">
      <c r="A55">
        <v>54</v>
      </c>
      <c r="B55">
        <f t="shared" si="0"/>
        <v>0.9373278367310216</v>
      </c>
      <c r="C55">
        <f t="shared" si="1"/>
        <v>3.2985349088936466E-3</v>
      </c>
    </row>
    <row r="56" spans="1:3" x14ac:dyDescent="0.3">
      <c r="A56">
        <v>55</v>
      </c>
      <c r="B56">
        <f t="shared" si="0"/>
        <v>0.94046144489447048</v>
      </c>
      <c r="C56">
        <f t="shared" si="1"/>
        <v>3.1336081634488755E-3</v>
      </c>
    </row>
    <row r="57" spans="1:3" x14ac:dyDescent="0.3">
      <c r="A57">
        <v>56</v>
      </c>
      <c r="B57">
        <f t="shared" si="0"/>
        <v>0.94343837264974695</v>
      </c>
      <c r="C57">
        <f t="shared" si="1"/>
        <v>2.9769277552764706E-3</v>
      </c>
    </row>
    <row r="58" spans="1:3" x14ac:dyDescent="0.3">
      <c r="A58">
        <v>57</v>
      </c>
      <c r="B58">
        <f t="shared" si="0"/>
        <v>0.94626645401725962</v>
      </c>
      <c r="C58">
        <f t="shared" si="1"/>
        <v>2.8280813675126693E-3</v>
      </c>
    </row>
    <row r="59" spans="1:3" x14ac:dyDescent="0.3">
      <c r="A59">
        <v>58</v>
      </c>
      <c r="B59">
        <f t="shared" si="0"/>
        <v>0.94895313131639658</v>
      </c>
      <c r="C59">
        <f t="shared" si="1"/>
        <v>2.6866772991369636E-3</v>
      </c>
    </row>
    <row r="60" spans="1:3" x14ac:dyDescent="0.3">
      <c r="A60">
        <v>59</v>
      </c>
      <c r="B60">
        <f t="shared" si="0"/>
        <v>0.95150547475057679</v>
      </c>
      <c r="C60">
        <f t="shared" si="1"/>
        <v>2.5523434341802043E-3</v>
      </c>
    </row>
    <row r="61" spans="1:3" x14ac:dyDescent="0.3">
      <c r="A61">
        <v>60</v>
      </c>
      <c r="B61">
        <f t="shared" si="0"/>
        <v>0.95393020101304793</v>
      </c>
      <c r="C61">
        <f t="shared" si="1"/>
        <v>2.4247262624711441E-3</v>
      </c>
    </row>
    <row r="62" spans="1:3" x14ac:dyDescent="0.3">
      <c r="A62">
        <v>61</v>
      </c>
      <c r="B62">
        <f t="shared" si="0"/>
        <v>0.95623369096239552</v>
      </c>
      <c r="C62">
        <f t="shared" si="1"/>
        <v>2.3034899493475924E-3</v>
      </c>
    </row>
    <row r="63" spans="1:3" x14ac:dyDescent="0.3">
      <c r="A63">
        <v>62</v>
      </c>
      <c r="B63">
        <f t="shared" si="0"/>
        <v>0.95842200641427577</v>
      </c>
      <c r="C63">
        <f t="shared" si="1"/>
        <v>2.1883154518802517E-3</v>
      </c>
    </row>
    <row r="64" spans="1:3" x14ac:dyDescent="0.3">
      <c r="A64">
        <v>63</v>
      </c>
      <c r="B64">
        <f t="shared" si="0"/>
        <v>0.96050090609356198</v>
      </c>
      <c r="C64">
        <f t="shared" si="1"/>
        <v>2.0788996792862058E-3</v>
      </c>
    </row>
    <row r="65" spans="1:3" x14ac:dyDescent="0.3">
      <c r="A65">
        <v>64</v>
      </c>
      <c r="B65">
        <f t="shared" si="0"/>
        <v>0.96247586078888392</v>
      </c>
      <c r="C65">
        <f t="shared" si="1"/>
        <v>1.9749546953219399E-3</v>
      </c>
    </row>
    <row r="66" spans="1:3" x14ac:dyDescent="0.3">
      <c r="A66">
        <v>65</v>
      </c>
      <c r="B66">
        <f t="shared" ref="B66:B101" si="2">1-$E$1^A66</f>
        <v>0.96435206774943971</v>
      </c>
      <c r="C66">
        <f t="shared" si="1"/>
        <v>1.8762069605557929E-3</v>
      </c>
    </row>
    <row r="67" spans="1:3" x14ac:dyDescent="0.3">
      <c r="A67">
        <v>66</v>
      </c>
      <c r="B67">
        <f t="shared" si="2"/>
        <v>0.9661344643619677</v>
      </c>
      <c r="C67">
        <f t="shared" ref="C67:C101" si="3">B67-B66</f>
        <v>1.7823966125279922E-3</v>
      </c>
    </row>
    <row r="68" spans="1:3" x14ac:dyDescent="0.3">
      <c r="A68">
        <v>67</v>
      </c>
      <c r="B68">
        <f t="shared" si="2"/>
        <v>0.96782774114386938</v>
      </c>
      <c r="C68">
        <f t="shared" si="3"/>
        <v>1.6932767819016759E-3</v>
      </c>
    </row>
    <row r="69" spans="1:3" x14ac:dyDescent="0.3">
      <c r="A69">
        <v>68</v>
      </c>
      <c r="B69">
        <f t="shared" si="2"/>
        <v>0.96943635408667583</v>
      </c>
      <c r="C69">
        <f t="shared" si="3"/>
        <v>1.6086129428064533E-3</v>
      </c>
    </row>
    <row r="70" spans="1:3" x14ac:dyDescent="0.3">
      <c r="A70">
        <v>69</v>
      </c>
      <c r="B70">
        <f t="shared" si="2"/>
        <v>0.97096453638234204</v>
      </c>
      <c r="C70">
        <f t="shared" si="3"/>
        <v>1.5281822956662028E-3</v>
      </c>
    </row>
    <row r="71" spans="1:3" x14ac:dyDescent="0.3">
      <c r="A71">
        <v>70</v>
      </c>
      <c r="B71">
        <f t="shared" si="2"/>
        <v>0.972416309563225</v>
      </c>
      <c r="C71">
        <f t="shared" si="3"/>
        <v>1.4517731808829648E-3</v>
      </c>
    </row>
    <row r="72" spans="1:3" x14ac:dyDescent="0.3">
      <c r="A72">
        <v>71</v>
      </c>
      <c r="B72">
        <f t="shared" si="2"/>
        <v>0.97379549408506372</v>
      </c>
      <c r="C72">
        <f t="shared" si="3"/>
        <v>1.3791845218387166E-3</v>
      </c>
    </row>
    <row r="73" spans="1:3" x14ac:dyDescent="0.3">
      <c r="A73">
        <v>72</v>
      </c>
      <c r="B73">
        <f t="shared" si="2"/>
        <v>0.97510571938081048</v>
      </c>
      <c r="C73">
        <f t="shared" si="3"/>
        <v>1.3102252957467586E-3</v>
      </c>
    </row>
    <row r="74" spans="1:3" x14ac:dyDescent="0.3">
      <c r="A74">
        <v>73</v>
      </c>
      <c r="B74">
        <f t="shared" si="2"/>
        <v>0.97635043341176997</v>
      </c>
      <c r="C74">
        <f t="shared" si="3"/>
        <v>1.2447140309594928E-3</v>
      </c>
    </row>
    <row r="75" spans="1:3" x14ac:dyDescent="0.3">
      <c r="A75">
        <v>74</v>
      </c>
      <c r="B75">
        <f t="shared" si="2"/>
        <v>0.97753291174118151</v>
      </c>
      <c r="C75">
        <f t="shared" si="3"/>
        <v>1.1824783294115404E-3</v>
      </c>
    </row>
    <row r="76" spans="1:3" x14ac:dyDescent="0.3">
      <c r="A76">
        <v>75</v>
      </c>
      <c r="B76">
        <f t="shared" si="2"/>
        <v>0.97865626615412238</v>
      </c>
      <c r="C76">
        <f t="shared" si="3"/>
        <v>1.123354412940869E-3</v>
      </c>
    </row>
    <row r="77" spans="1:3" x14ac:dyDescent="0.3">
      <c r="A77">
        <v>76</v>
      </c>
      <c r="B77">
        <f t="shared" si="2"/>
        <v>0.97972345284641627</v>
      </c>
      <c r="C77">
        <f t="shared" si="3"/>
        <v>1.0671866922938866E-3</v>
      </c>
    </row>
    <row r="78" spans="1:3" x14ac:dyDescent="0.3">
      <c r="A78">
        <v>77</v>
      </c>
      <c r="B78">
        <f t="shared" si="2"/>
        <v>0.98073728020409545</v>
      </c>
      <c r="C78">
        <f t="shared" si="3"/>
        <v>1.0138273576791867E-3</v>
      </c>
    </row>
    <row r="79" spans="1:3" x14ac:dyDescent="0.3">
      <c r="A79">
        <v>78</v>
      </c>
      <c r="B79">
        <f t="shared" si="2"/>
        <v>0.9817004161938907</v>
      </c>
      <c r="C79">
        <f t="shared" si="3"/>
        <v>9.6313598979524961E-4</v>
      </c>
    </row>
    <row r="80" spans="1:3" x14ac:dyDescent="0.3">
      <c r="A80">
        <v>79</v>
      </c>
      <c r="B80">
        <f t="shared" si="2"/>
        <v>0.98261539538419618</v>
      </c>
      <c r="C80">
        <f t="shared" si="3"/>
        <v>9.1497919030547603E-4</v>
      </c>
    </row>
    <row r="81" spans="1:3" x14ac:dyDescent="0.3">
      <c r="A81">
        <v>80</v>
      </c>
      <c r="B81">
        <f t="shared" si="2"/>
        <v>0.9834846256149864</v>
      </c>
      <c r="C81">
        <f t="shared" si="3"/>
        <v>8.6923023079021888E-4</v>
      </c>
    </row>
    <row r="82" spans="1:3" x14ac:dyDescent="0.3">
      <c r="A82">
        <v>81</v>
      </c>
      <c r="B82">
        <f t="shared" si="2"/>
        <v>0.98431039433423706</v>
      </c>
      <c r="C82">
        <f t="shared" si="3"/>
        <v>8.2576871925066353E-4</v>
      </c>
    </row>
    <row r="83" spans="1:3" x14ac:dyDescent="0.3">
      <c r="A83">
        <v>82</v>
      </c>
      <c r="B83">
        <f t="shared" si="2"/>
        <v>0.98509487461752521</v>
      </c>
      <c r="C83">
        <f t="shared" si="3"/>
        <v>7.8448028328814701E-4</v>
      </c>
    </row>
    <row r="84" spans="1:3" x14ac:dyDescent="0.3">
      <c r="A84">
        <v>83</v>
      </c>
      <c r="B84">
        <f t="shared" si="2"/>
        <v>0.9858401308866489</v>
      </c>
      <c r="C84">
        <f t="shared" si="3"/>
        <v>7.4525626912369525E-4</v>
      </c>
    </row>
    <row r="85" spans="1:3" x14ac:dyDescent="0.3">
      <c r="A85">
        <v>84</v>
      </c>
      <c r="B85">
        <f t="shared" si="2"/>
        <v>0.98654812434231653</v>
      </c>
      <c r="C85">
        <f t="shared" si="3"/>
        <v>7.0799345566763261E-4</v>
      </c>
    </row>
    <row r="86" spans="1:3" x14ac:dyDescent="0.3">
      <c r="A86">
        <v>85</v>
      </c>
      <c r="B86">
        <f t="shared" si="2"/>
        <v>0.98722071812520062</v>
      </c>
      <c r="C86">
        <f t="shared" si="3"/>
        <v>6.7259378288409E-4</v>
      </c>
    </row>
    <row r="87" spans="1:3" x14ac:dyDescent="0.3">
      <c r="A87">
        <v>86</v>
      </c>
      <c r="B87">
        <f t="shared" si="2"/>
        <v>0.9878596822189406</v>
      </c>
      <c r="C87">
        <f t="shared" si="3"/>
        <v>6.3896409373997987E-4</v>
      </c>
    </row>
    <row r="88" spans="1:3" x14ac:dyDescent="0.3">
      <c r="A88">
        <v>87</v>
      </c>
      <c r="B88">
        <f t="shared" si="2"/>
        <v>0.98846669810799359</v>
      </c>
      <c r="C88">
        <f t="shared" si="3"/>
        <v>6.0701588905298642E-4</v>
      </c>
    </row>
    <row r="89" spans="1:3" x14ac:dyDescent="0.3">
      <c r="A89">
        <v>88</v>
      </c>
      <c r="B89">
        <f t="shared" si="2"/>
        <v>0.98904336320259389</v>
      </c>
      <c r="C89">
        <f t="shared" si="3"/>
        <v>5.766650946003038E-4</v>
      </c>
    </row>
    <row r="90" spans="1:3" x14ac:dyDescent="0.3">
      <c r="A90">
        <v>89</v>
      </c>
      <c r="B90">
        <f t="shared" si="2"/>
        <v>0.98959119504246418</v>
      </c>
      <c r="C90">
        <f t="shared" si="3"/>
        <v>5.4783183987028305E-4</v>
      </c>
    </row>
    <row r="91" spans="1:3" x14ac:dyDescent="0.3">
      <c r="A91">
        <v>90</v>
      </c>
      <c r="B91">
        <f t="shared" si="2"/>
        <v>0.99011163529034096</v>
      </c>
      <c r="C91">
        <f t="shared" si="3"/>
        <v>5.2044024787678556E-4</v>
      </c>
    </row>
    <row r="92" spans="1:3" x14ac:dyDescent="0.3">
      <c r="A92">
        <v>91</v>
      </c>
      <c r="B92">
        <f t="shared" si="2"/>
        <v>0.99060605352582398</v>
      </c>
      <c r="C92">
        <f t="shared" si="3"/>
        <v>4.9441823548301844E-4</v>
      </c>
    </row>
    <row r="93" spans="1:3" x14ac:dyDescent="0.3">
      <c r="A93">
        <v>92</v>
      </c>
      <c r="B93">
        <f t="shared" si="2"/>
        <v>0.99107575084953281</v>
      </c>
      <c r="C93">
        <f t="shared" si="3"/>
        <v>4.6969732370882866E-4</v>
      </c>
    </row>
    <row r="94" spans="1:3" x14ac:dyDescent="0.3">
      <c r="A94">
        <v>93</v>
      </c>
      <c r="B94">
        <f t="shared" si="2"/>
        <v>0.99152196330705611</v>
      </c>
      <c r="C94">
        <f t="shared" si="3"/>
        <v>4.4621245752329841E-4</v>
      </c>
    </row>
    <row r="95" spans="1:3" x14ac:dyDescent="0.3">
      <c r="A95">
        <v>94</v>
      </c>
      <c r="B95">
        <f t="shared" si="2"/>
        <v>0.99194586514170335</v>
      </c>
      <c r="C95">
        <f t="shared" si="3"/>
        <v>4.2390183464724451E-4</v>
      </c>
    </row>
    <row r="96" spans="1:3" x14ac:dyDescent="0.3">
      <c r="A96">
        <v>95</v>
      </c>
      <c r="B96">
        <f t="shared" si="2"/>
        <v>0.99234857188461811</v>
      </c>
      <c r="C96">
        <f t="shared" si="3"/>
        <v>4.0270674291476016E-4</v>
      </c>
    </row>
    <row r="97" spans="1:3" x14ac:dyDescent="0.3">
      <c r="A97">
        <v>96</v>
      </c>
      <c r="B97">
        <f t="shared" si="2"/>
        <v>0.99273114329038725</v>
      </c>
      <c r="C97">
        <f t="shared" si="3"/>
        <v>3.8257140576913873E-4</v>
      </c>
    </row>
    <row r="98" spans="1:3" x14ac:dyDescent="0.3">
      <c r="A98">
        <v>97</v>
      </c>
      <c r="B98">
        <f t="shared" si="2"/>
        <v>0.99309458612586787</v>
      </c>
      <c r="C98">
        <f t="shared" si="3"/>
        <v>3.6344283548062073E-4</v>
      </c>
    </row>
    <row r="99" spans="1:3" x14ac:dyDescent="0.3">
      <c r="A99">
        <v>98</v>
      </c>
      <c r="B99">
        <f t="shared" si="2"/>
        <v>0.99343985681957447</v>
      </c>
      <c r="C99">
        <f t="shared" si="3"/>
        <v>3.452706937066008E-4</v>
      </c>
    </row>
    <row r="100" spans="1:3" x14ac:dyDescent="0.3">
      <c r="A100">
        <v>99</v>
      </c>
      <c r="B100">
        <f t="shared" si="2"/>
        <v>0.99376786397859573</v>
      </c>
      <c r="C100">
        <f t="shared" si="3"/>
        <v>3.2800715902125965E-4</v>
      </c>
    </row>
    <row r="101" spans="1:3" x14ac:dyDescent="0.3">
      <c r="A101">
        <v>100</v>
      </c>
      <c r="B101">
        <f t="shared" si="2"/>
        <v>0.99407947077966596</v>
      </c>
      <c r="C101">
        <f t="shared" si="3"/>
        <v>3.1160680107022998E-4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DC5B-4762-4FBC-B334-FC9DEBF9056B}">
  <dimension ref="A1:T10"/>
  <sheetViews>
    <sheetView workbookViewId="0">
      <selection activeCell="U39" sqref="U39"/>
    </sheetView>
  </sheetViews>
  <sheetFormatPr defaultRowHeight="14" x14ac:dyDescent="0.3"/>
  <cols>
    <col min="1" max="9" width="3.75" bestFit="1" customWidth="1"/>
    <col min="10" max="20" width="4.75" bestFit="1" customWidth="1"/>
  </cols>
  <sheetData>
    <row r="1" spans="1:20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</row>
    <row r="2" spans="1:20" x14ac:dyDescent="0.3">
      <c r="A2" t="s">
        <v>46</v>
      </c>
      <c r="B2" t="s">
        <v>47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</row>
    <row r="3" spans="1:20" x14ac:dyDescent="0.3">
      <c r="A3" t="s">
        <v>48</v>
      </c>
      <c r="B3" t="s">
        <v>49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</row>
    <row r="4" spans="1:20" x14ac:dyDescent="0.3">
      <c r="A4" t="s">
        <v>50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</row>
    <row r="5" spans="1:20" x14ac:dyDescent="0.3">
      <c r="A5" t="s">
        <v>51</v>
      </c>
      <c r="B5" t="s">
        <v>112</v>
      </c>
      <c r="C5" t="s">
        <v>113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119</v>
      </c>
      <c r="J5" t="s">
        <v>120</v>
      </c>
      <c r="K5" t="s">
        <v>121</v>
      </c>
      <c r="L5" t="s">
        <v>122</v>
      </c>
      <c r="M5" t="s">
        <v>123</v>
      </c>
      <c r="N5" t="s">
        <v>124</v>
      </c>
      <c r="O5" t="s">
        <v>125</v>
      </c>
      <c r="P5" t="s">
        <v>126</v>
      </c>
      <c r="Q5" t="s">
        <v>127</v>
      </c>
      <c r="R5" t="s">
        <v>128</v>
      </c>
      <c r="S5" t="s">
        <v>129</v>
      </c>
      <c r="T5" t="s">
        <v>130</v>
      </c>
    </row>
    <row r="6" spans="1:20" x14ac:dyDescent="0.3">
      <c r="A6" t="s">
        <v>52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  <c r="G6" t="s">
        <v>136</v>
      </c>
      <c r="H6" t="s">
        <v>137</v>
      </c>
      <c r="I6" t="s">
        <v>138</v>
      </c>
      <c r="J6" t="s">
        <v>139</v>
      </c>
      <c r="K6" t="s">
        <v>140</v>
      </c>
      <c r="L6" t="s">
        <v>141</v>
      </c>
      <c r="M6" t="s">
        <v>142</v>
      </c>
      <c r="N6" t="s">
        <v>143</v>
      </c>
      <c r="O6" t="s">
        <v>144</v>
      </c>
      <c r="P6" t="s">
        <v>145</v>
      </c>
      <c r="Q6" t="s">
        <v>146</v>
      </c>
      <c r="R6" t="s">
        <v>147</v>
      </c>
      <c r="S6" t="s">
        <v>148</v>
      </c>
      <c r="T6" t="s">
        <v>149</v>
      </c>
    </row>
    <row r="7" spans="1:20" x14ac:dyDescent="0.3">
      <c r="A7" t="s">
        <v>53</v>
      </c>
      <c r="B7" t="s">
        <v>150</v>
      </c>
      <c r="C7" t="s">
        <v>151</v>
      </c>
      <c r="D7" t="s">
        <v>152</v>
      </c>
      <c r="E7" t="s">
        <v>153</v>
      </c>
      <c r="F7" t="s">
        <v>154</v>
      </c>
      <c r="G7" t="s">
        <v>155</v>
      </c>
      <c r="H7" t="s">
        <v>156</v>
      </c>
      <c r="I7" t="s">
        <v>157</v>
      </c>
      <c r="J7" t="s">
        <v>158</v>
      </c>
      <c r="K7" t="s">
        <v>159</v>
      </c>
      <c r="L7" t="s">
        <v>160</v>
      </c>
      <c r="M7" t="s">
        <v>161</v>
      </c>
      <c r="N7" t="s">
        <v>162</v>
      </c>
      <c r="O7" t="s">
        <v>163</v>
      </c>
      <c r="P7" t="s">
        <v>164</v>
      </c>
      <c r="Q7" t="s">
        <v>165</v>
      </c>
      <c r="R7" t="s">
        <v>166</v>
      </c>
      <c r="S7" t="s">
        <v>167</v>
      </c>
      <c r="T7" t="s">
        <v>168</v>
      </c>
    </row>
    <row r="8" spans="1:20" x14ac:dyDescent="0.3">
      <c r="A8" t="s">
        <v>54</v>
      </c>
      <c r="B8" t="s">
        <v>169</v>
      </c>
      <c r="C8" t="s">
        <v>170</v>
      </c>
      <c r="D8" t="s">
        <v>171</v>
      </c>
      <c r="E8" t="s">
        <v>172</v>
      </c>
      <c r="F8" t="s">
        <v>173</v>
      </c>
      <c r="G8" t="s">
        <v>174</v>
      </c>
      <c r="H8" t="s">
        <v>175</v>
      </c>
      <c r="I8" t="s">
        <v>176</v>
      </c>
      <c r="J8" t="s">
        <v>177</v>
      </c>
      <c r="K8" t="s">
        <v>178</v>
      </c>
      <c r="L8" t="s">
        <v>179</v>
      </c>
      <c r="M8" t="s">
        <v>180</v>
      </c>
      <c r="N8" t="s">
        <v>181</v>
      </c>
      <c r="O8" t="s">
        <v>182</v>
      </c>
      <c r="P8" t="s">
        <v>183</v>
      </c>
      <c r="Q8" t="s">
        <v>184</v>
      </c>
      <c r="R8" t="s">
        <v>185</v>
      </c>
      <c r="S8" t="s">
        <v>186</v>
      </c>
      <c r="T8" t="s">
        <v>187</v>
      </c>
    </row>
    <row r="9" spans="1:20" x14ac:dyDescent="0.3">
      <c r="A9" t="s">
        <v>55</v>
      </c>
      <c r="B9" t="s">
        <v>188</v>
      </c>
      <c r="C9" t="s">
        <v>189</v>
      </c>
      <c r="D9" t="s">
        <v>190</v>
      </c>
      <c r="E9" t="s">
        <v>191</v>
      </c>
      <c r="F9" t="s">
        <v>192</v>
      </c>
      <c r="G9" t="s">
        <v>193</v>
      </c>
      <c r="H9" t="s">
        <v>194</v>
      </c>
      <c r="I9" t="s">
        <v>195</v>
      </c>
      <c r="J9" t="s">
        <v>196</v>
      </c>
      <c r="K9" t="s">
        <v>197</v>
      </c>
      <c r="L9" t="s">
        <v>198</v>
      </c>
      <c r="M9" t="s">
        <v>199</v>
      </c>
      <c r="N9" t="s">
        <v>200</v>
      </c>
      <c r="O9" t="s">
        <v>201</v>
      </c>
      <c r="P9" t="s">
        <v>202</v>
      </c>
      <c r="Q9" t="s">
        <v>203</v>
      </c>
      <c r="R9" t="s">
        <v>204</v>
      </c>
      <c r="S9" t="s">
        <v>205</v>
      </c>
      <c r="T9" t="s">
        <v>206</v>
      </c>
    </row>
    <row r="10" spans="1:20" x14ac:dyDescent="0.3">
      <c r="A10" t="s">
        <v>56</v>
      </c>
      <c r="B10" t="s">
        <v>207</v>
      </c>
      <c r="C10" t="s">
        <v>208</v>
      </c>
      <c r="D10" t="s">
        <v>209</v>
      </c>
      <c r="E10" t="s">
        <v>210</v>
      </c>
      <c r="F10" t="s">
        <v>211</v>
      </c>
      <c r="G10" t="s">
        <v>212</v>
      </c>
      <c r="H10" t="s">
        <v>213</v>
      </c>
      <c r="I10" t="s">
        <v>214</v>
      </c>
      <c r="J10" t="s">
        <v>215</v>
      </c>
      <c r="K10" t="s">
        <v>216</v>
      </c>
      <c r="L10" t="s">
        <v>217</v>
      </c>
      <c r="M10" t="s">
        <v>218</v>
      </c>
      <c r="N10" t="s">
        <v>219</v>
      </c>
      <c r="O10" t="s">
        <v>220</v>
      </c>
      <c r="P10" t="s">
        <v>221</v>
      </c>
      <c r="Q10" t="s">
        <v>222</v>
      </c>
      <c r="R10" t="s">
        <v>223</v>
      </c>
      <c r="S10" t="s">
        <v>224</v>
      </c>
      <c r="T10" t="s">
        <v>225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1B4B-BA31-44C8-8F68-467C234F1D9E}">
  <dimension ref="A1:U101"/>
  <sheetViews>
    <sheetView workbookViewId="0">
      <selection activeCell="O33" sqref="O33"/>
    </sheetView>
  </sheetViews>
  <sheetFormatPr defaultRowHeight="14" x14ac:dyDescent="0.3"/>
  <cols>
    <col min="6" max="6" width="8.75" style="1"/>
  </cols>
  <sheetData>
    <row r="1" spans="1:21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>
        <v>5</v>
      </c>
      <c r="N1" s="2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4" t="s">
        <v>16</v>
      </c>
    </row>
    <row r="2" spans="1:21" x14ac:dyDescent="0.3">
      <c r="A2">
        <v>0.5</v>
      </c>
      <c r="B2">
        <v>0</v>
      </c>
      <c r="C2">
        <v>1</v>
      </c>
      <c r="D2">
        <f>EXP(-$H$1*B2/$H$2)</f>
        <v>1</v>
      </c>
      <c r="E2">
        <f>EXP(-$H$1*C2/$H$2)</f>
        <v>0.95122942450071402</v>
      </c>
      <c r="F2" s="1">
        <f>(D2-E2)/(1-EXP(-$H$1))</f>
        <v>4.9101418253054994E-2</v>
      </c>
      <c r="G2" t="s">
        <v>6</v>
      </c>
      <c r="H2">
        <v>100</v>
      </c>
      <c r="N2" s="5">
        <v>5</v>
      </c>
      <c r="O2">
        <v>37.43</v>
      </c>
      <c r="P2">
        <v>31.64</v>
      </c>
      <c r="Q2">
        <v>38.53</v>
      </c>
      <c r="R2">
        <v>41.01</v>
      </c>
      <c r="S2">
        <v>43.18</v>
      </c>
      <c r="T2">
        <v>37.03</v>
      </c>
      <c r="U2" s="6">
        <v>37.65</v>
      </c>
    </row>
    <row r="3" spans="1:21" x14ac:dyDescent="0.3">
      <c r="A3">
        <v>1.5</v>
      </c>
      <c r="B3">
        <v>1</v>
      </c>
      <c r="C3">
        <v>2</v>
      </c>
      <c r="D3">
        <f t="shared" ref="D3:D66" si="0">EXP(-$H$1*B3/$H$2)</f>
        <v>0.95122942450071402</v>
      </c>
      <c r="E3">
        <f t="shared" ref="E3:E66" si="1">EXP(-$H$1*C3/$H$2)</f>
        <v>0.90483741803595952</v>
      </c>
      <c r="F3" s="1">
        <f t="shared" ref="F3:F66" si="2">(D3-E3)/(1-EXP(-$H$1))</f>
        <v>4.6706713827022427E-2</v>
      </c>
      <c r="G3" t="s">
        <v>7</v>
      </c>
      <c r="H3">
        <f>SUM(F2:F101)</f>
        <v>1.0000000000000002</v>
      </c>
      <c r="N3" s="5">
        <v>15</v>
      </c>
      <c r="O3">
        <v>21.66</v>
      </c>
      <c r="P3">
        <v>27.35</v>
      </c>
      <c r="Q3">
        <v>25.22</v>
      </c>
      <c r="R3">
        <v>25.69</v>
      </c>
      <c r="S3">
        <v>24.23</v>
      </c>
      <c r="T3">
        <v>25.1</v>
      </c>
      <c r="U3" s="6">
        <v>23.56</v>
      </c>
    </row>
    <row r="4" spans="1:21" x14ac:dyDescent="0.3">
      <c r="A4">
        <v>2.5</v>
      </c>
      <c r="B4">
        <v>2</v>
      </c>
      <c r="C4">
        <v>3</v>
      </c>
      <c r="D4">
        <f t="shared" si="0"/>
        <v>0.90483741803595952</v>
      </c>
      <c r="E4">
        <f t="shared" si="1"/>
        <v>0.86070797642505781</v>
      </c>
      <c r="F4" s="1">
        <f t="shared" si="2"/>
        <v>4.4428800513997967E-2</v>
      </c>
      <c r="N4" s="5">
        <v>25</v>
      </c>
      <c r="O4">
        <v>14.49</v>
      </c>
      <c r="P4">
        <v>18.22</v>
      </c>
      <c r="Q4">
        <v>22.33</v>
      </c>
      <c r="R4">
        <v>19.8</v>
      </c>
      <c r="S4">
        <v>19.38</v>
      </c>
      <c r="T4">
        <v>18.82</v>
      </c>
      <c r="U4" s="6">
        <v>20.49</v>
      </c>
    </row>
    <row r="5" spans="1:21" x14ac:dyDescent="0.3">
      <c r="A5">
        <v>3.5</v>
      </c>
      <c r="B5">
        <v>3</v>
      </c>
      <c r="C5">
        <v>4</v>
      </c>
      <c r="D5">
        <f t="shared" si="0"/>
        <v>0.86070797642505781</v>
      </c>
      <c r="E5">
        <f t="shared" si="1"/>
        <v>0.81873075307798182</v>
      </c>
      <c r="F5" s="1">
        <f t="shared" si="2"/>
        <v>4.2261982344187411E-2</v>
      </c>
      <c r="N5" s="5">
        <v>35</v>
      </c>
      <c r="O5">
        <v>2.75</v>
      </c>
      <c r="P5">
        <v>7.62</v>
      </c>
      <c r="Q5">
        <v>11.25</v>
      </c>
      <c r="R5">
        <v>6.76</v>
      </c>
      <c r="S5">
        <v>17.97</v>
      </c>
      <c r="T5">
        <v>14.06</v>
      </c>
      <c r="U5" s="6">
        <v>14.67</v>
      </c>
    </row>
    <row r="6" spans="1:21" x14ac:dyDescent="0.3">
      <c r="A6">
        <v>4.5</v>
      </c>
      <c r="B6">
        <v>4</v>
      </c>
      <c r="C6">
        <v>5</v>
      </c>
      <c r="D6">
        <f t="shared" si="0"/>
        <v>0.81873075307798182</v>
      </c>
      <c r="E6">
        <f t="shared" si="1"/>
        <v>0.77880078307140488</v>
      </c>
      <c r="F6" s="1">
        <f t="shared" si="2"/>
        <v>4.0200841143520641E-2</v>
      </c>
      <c r="N6" s="5">
        <v>45</v>
      </c>
      <c r="O6">
        <v>0.99</v>
      </c>
      <c r="P6">
        <v>2.98</v>
      </c>
      <c r="Q6">
        <v>2.91</v>
      </c>
      <c r="R6">
        <v>9.2899999999999991</v>
      </c>
      <c r="S6">
        <v>13.6</v>
      </c>
      <c r="T6">
        <v>12.48</v>
      </c>
      <c r="U6" s="6">
        <v>8.6999999999999993</v>
      </c>
    </row>
    <row r="7" spans="1:21" x14ac:dyDescent="0.3">
      <c r="A7">
        <v>5.5</v>
      </c>
      <c r="B7">
        <v>5</v>
      </c>
      <c r="C7">
        <v>6</v>
      </c>
      <c r="D7">
        <f t="shared" si="0"/>
        <v>0.77880078307140488</v>
      </c>
      <c r="E7">
        <f t="shared" si="1"/>
        <v>0.74081822068171788</v>
      </c>
      <c r="F7" s="1">
        <f t="shared" si="2"/>
        <v>3.8240222985395811E-2</v>
      </c>
      <c r="N7" s="5">
        <v>55</v>
      </c>
      <c r="O7">
        <v>0.31</v>
      </c>
      <c r="P7">
        <v>2.12</v>
      </c>
      <c r="Q7">
        <v>2.06</v>
      </c>
      <c r="R7">
        <v>8.5500000000000007</v>
      </c>
      <c r="S7">
        <v>7.35</v>
      </c>
      <c r="T7">
        <v>4.9800000000000004</v>
      </c>
      <c r="U7" s="6">
        <v>4.91</v>
      </c>
    </row>
    <row r="8" spans="1:21" x14ac:dyDescent="0.3">
      <c r="A8">
        <v>6.5</v>
      </c>
      <c r="B8">
        <v>6</v>
      </c>
      <c r="C8">
        <v>7</v>
      </c>
      <c r="D8">
        <f t="shared" si="0"/>
        <v>0.74081822068171788</v>
      </c>
      <c r="E8">
        <f t="shared" si="1"/>
        <v>0.70468808971871344</v>
      </c>
      <c r="F8" s="1">
        <f t="shared" si="2"/>
        <v>3.6375225303177036E-2</v>
      </c>
      <c r="N8" s="5">
        <v>65</v>
      </c>
      <c r="O8">
        <v>0.21</v>
      </c>
      <c r="P8">
        <v>1.05</v>
      </c>
      <c r="Q8">
        <v>2.35</v>
      </c>
      <c r="R8">
        <v>8.75</v>
      </c>
      <c r="S8">
        <v>8.94</v>
      </c>
      <c r="T8">
        <v>1.77</v>
      </c>
      <c r="U8" s="6">
        <v>2.82</v>
      </c>
    </row>
    <row r="9" spans="1:21" x14ac:dyDescent="0.3">
      <c r="A9">
        <v>7.5</v>
      </c>
      <c r="B9">
        <v>7</v>
      </c>
      <c r="C9">
        <v>8</v>
      </c>
      <c r="D9">
        <f t="shared" si="0"/>
        <v>0.70468808971871344</v>
      </c>
      <c r="E9">
        <f t="shared" si="1"/>
        <v>0.67032004603563933</v>
      </c>
      <c r="F9" s="1">
        <f t="shared" si="2"/>
        <v>3.4601184631224878E-2</v>
      </c>
      <c r="N9" s="5">
        <v>75</v>
      </c>
      <c r="O9">
        <v>0</v>
      </c>
      <c r="P9">
        <v>0.27</v>
      </c>
      <c r="Q9">
        <v>0.22</v>
      </c>
      <c r="R9">
        <v>0.27</v>
      </c>
      <c r="S9">
        <v>1.66</v>
      </c>
      <c r="T9">
        <v>0.44</v>
      </c>
      <c r="U9" s="6">
        <v>3.55</v>
      </c>
    </row>
    <row r="10" spans="1:21" x14ac:dyDescent="0.3">
      <c r="A10">
        <v>8.5</v>
      </c>
      <c r="B10">
        <v>8</v>
      </c>
      <c r="C10">
        <v>9</v>
      </c>
      <c r="D10">
        <f t="shared" si="0"/>
        <v>0.67032004603563933</v>
      </c>
      <c r="E10">
        <f t="shared" si="1"/>
        <v>0.63762815162177333</v>
      </c>
      <c r="F10" s="1">
        <f t="shared" si="2"/>
        <v>3.2913664943802996E-2</v>
      </c>
      <c r="N10" s="5">
        <v>85</v>
      </c>
      <c r="O10">
        <v>0</v>
      </c>
      <c r="P10">
        <v>0.11</v>
      </c>
      <c r="Q10">
        <v>0.22</v>
      </c>
      <c r="R10">
        <v>0.76</v>
      </c>
      <c r="S10">
        <v>0.65</v>
      </c>
      <c r="T10">
        <v>0.86</v>
      </c>
      <c r="U10" s="6">
        <v>0.39</v>
      </c>
    </row>
    <row r="11" spans="1:21" x14ac:dyDescent="0.3">
      <c r="A11">
        <v>9.5</v>
      </c>
      <c r="B11">
        <v>9</v>
      </c>
      <c r="C11">
        <v>10</v>
      </c>
      <c r="D11">
        <f t="shared" si="0"/>
        <v>0.63762815162177333</v>
      </c>
      <c r="E11">
        <f t="shared" si="1"/>
        <v>0.60653065971263342</v>
      </c>
      <c r="F11" s="1">
        <f t="shared" si="2"/>
        <v>3.1308446562703103E-2</v>
      </c>
      <c r="N11" s="5">
        <v>95</v>
      </c>
      <c r="O11">
        <v>0</v>
      </c>
      <c r="P11">
        <v>0.22</v>
      </c>
      <c r="Q11">
        <v>0.11</v>
      </c>
      <c r="R11">
        <v>0.33</v>
      </c>
      <c r="S11">
        <v>0.44</v>
      </c>
      <c r="T11">
        <v>1.85</v>
      </c>
      <c r="U11" s="6">
        <v>1.89</v>
      </c>
    </row>
    <row r="12" spans="1:21" ht="14.5" thickBot="1" x14ac:dyDescent="0.35">
      <c r="A12">
        <v>10.5</v>
      </c>
      <c r="B12">
        <v>10</v>
      </c>
      <c r="C12">
        <v>11</v>
      </c>
      <c r="D12">
        <f t="shared" si="0"/>
        <v>0.60653065971263342</v>
      </c>
      <c r="E12">
        <f t="shared" si="1"/>
        <v>0.57694981038048665</v>
      </c>
      <c r="F12" s="1">
        <f t="shared" si="2"/>
        <v>2.978151560585144E-2</v>
      </c>
    </row>
    <row r="13" spans="1:21" x14ac:dyDescent="0.3">
      <c r="A13">
        <v>11.5</v>
      </c>
      <c r="B13">
        <v>11</v>
      </c>
      <c r="C13">
        <v>12</v>
      </c>
      <c r="D13">
        <f t="shared" si="0"/>
        <v>0.57694981038048665</v>
      </c>
      <c r="E13">
        <f t="shared" si="1"/>
        <v>0.54881163609402639</v>
      </c>
      <c r="F13" s="1">
        <f t="shared" si="2"/>
        <v>2.832905395051305E-2</v>
      </c>
      <c r="N13" s="2" t="s">
        <v>9</v>
      </c>
      <c r="O13" s="3" t="s">
        <v>10</v>
      </c>
      <c r="P13" s="3" t="s">
        <v>11</v>
      </c>
      <c r="Q13" s="3" t="s">
        <v>12</v>
      </c>
      <c r="R13" s="3" t="s">
        <v>13</v>
      </c>
      <c r="S13" s="3" t="s">
        <v>14</v>
      </c>
      <c r="T13" s="3" t="s">
        <v>15</v>
      </c>
      <c r="U13" s="4" t="s">
        <v>16</v>
      </c>
    </row>
    <row r="14" spans="1:21" x14ac:dyDescent="0.3">
      <c r="A14">
        <v>12.5</v>
      </c>
      <c r="B14">
        <v>12</v>
      </c>
      <c r="C14">
        <v>13</v>
      </c>
      <c r="D14">
        <f t="shared" si="0"/>
        <v>0.54881163609402639</v>
      </c>
      <c r="E14">
        <f t="shared" si="1"/>
        <v>0.52204577676101604</v>
      </c>
      <c r="F14" s="1">
        <f t="shared" si="2"/>
        <v>2.6947429685996168E-2</v>
      </c>
      <c r="N14" s="5">
        <v>5</v>
      </c>
      <c r="O14">
        <f>O2/SUM(O$2:O$11)/10</f>
        <v>4.8085817060637207E-2</v>
      </c>
      <c r="P14">
        <f t="shared" ref="P14:U14" si="3">P2/SUM(P$2:P$11)/10</f>
        <v>3.4549028172089977E-2</v>
      </c>
      <c r="Q14">
        <f t="shared" si="3"/>
        <v>3.6625475285171107E-2</v>
      </c>
      <c r="R14">
        <f t="shared" si="3"/>
        <v>3.383384209223661E-2</v>
      </c>
      <c r="S14">
        <f t="shared" si="3"/>
        <v>3.1426491994177588E-2</v>
      </c>
      <c r="T14">
        <f t="shared" si="3"/>
        <v>3.1544424567680383E-2</v>
      </c>
      <c r="U14">
        <f t="shared" si="3"/>
        <v>3.1737334569670407E-2</v>
      </c>
    </row>
    <row r="15" spans="1:21" x14ac:dyDescent="0.3">
      <c r="A15">
        <v>13.5</v>
      </c>
      <c r="B15">
        <v>13</v>
      </c>
      <c r="C15">
        <v>14</v>
      </c>
      <c r="D15">
        <f t="shared" si="0"/>
        <v>0.52204577676101604</v>
      </c>
      <c r="E15">
        <f t="shared" si="1"/>
        <v>0.49658530379140953</v>
      </c>
      <c r="F15" s="1">
        <f t="shared" si="2"/>
        <v>2.5633188031983615E-2</v>
      </c>
      <c r="N15" s="5">
        <v>15</v>
      </c>
      <c r="O15">
        <f t="shared" ref="O15:U15" si="4">O3/SUM(O$2:O$11)/10</f>
        <v>2.7826310380267217E-2</v>
      </c>
      <c r="P15">
        <f t="shared" si="4"/>
        <v>2.9864599257479797E-2</v>
      </c>
      <c r="Q15">
        <f t="shared" si="4"/>
        <v>2.3973384030418252E-2</v>
      </c>
      <c r="R15">
        <f t="shared" si="4"/>
        <v>2.1194620905865852E-2</v>
      </c>
      <c r="S15">
        <f t="shared" si="4"/>
        <v>1.7634643377001456E-2</v>
      </c>
      <c r="T15">
        <f t="shared" si="4"/>
        <v>2.1381719056137664E-2</v>
      </c>
      <c r="U15">
        <f t="shared" si="4"/>
        <v>1.9860069122481668E-2</v>
      </c>
    </row>
    <row r="16" spans="1:21" x14ac:dyDescent="0.3">
      <c r="A16">
        <v>14.5</v>
      </c>
      <c r="B16">
        <v>14</v>
      </c>
      <c r="C16">
        <v>15</v>
      </c>
      <c r="D16">
        <f t="shared" si="0"/>
        <v>0.49658530379140953</v>
      </c>
      <c r="E16">
        <f t="shared" si="1"/>
        <v>0.47236655274101469</v>
      </c>
      <c r="F16" s="1">
        <f t="shared" si="2"/>
        <v>2.438304269978241E-2</v>
      </c>
      <c r="N16" s="5">
        <v>25</v>
      </c>
      <c r="O16">
        <f t="shared" ref="O16:U16" si="5">O4/SUM(O$2:O$11)/10</f>
        <v>1.861510791366907E-2</v>
      </c>
      <c r="P16">
        <f t="shared" si="5"/>
        <v>1.9895173618694036E-2</v>
      </c>
      <c r="Q16">
        <f t="shared" si="5"/>
        <v>2.1226235741444867E-2</v>
      </c>
      <c r="R16">
        <f t="shared" si="5"/>
        <v>1.6335285867502679E-2</v>
      </c>
      <c r="S16">
        <f t="shared" si="5"/>
        <v>1.4104803493449784E-2</v>
      </c>
      <c r="T16">
        <f t="shared" si="5"/>
        <v>1.6032029985518358E-2</v>
      </c>
      <c r="U16">
        <f t="shared" si="5"/>
        <v>1.7272190845485966E-2</v>
      </c>
    </row>
    <row r="17" spans="1:21" x14ac:dyDescent="0.3">
      <c r="A17">
        <v>15.5</v>
      </c>
      <c r="B17">
        <v>15</v>
      </c>
      <c r="C17">
        <v>16</v>
      </c>
      <c r="D17">
        <f t="shared" si="0"/>
        <v>0.47236655274101469</v>
      </c>
      <c r="E17">
        <f t="shared" si="1"/>
        <v>0.44932896411722156</v>
      </c>
      <c r="F17" s="1">
        <f t="shared" si="2"/>
        <v>2.3193867674890338E-2</v>
      </c>
      <c r="N17" s="5">
        <v>35</v>
      </c>
      <c r="O17">
        <f t="shared" ref="O17:U17" si="6">O5/SUM(O$2:O$11)/10</f>
        <v>3.532887975334019E-3</v>
      </c>
      <c r="P17">
        <f t="shared" si="6"/>
        <v>8.3205940161607331E-3</v>
      </c>
      <c r="Q17">
        <f t="shared" si="6"/>
        <v>1.0693916349809887E-2</v>
      </c>
      <c r="R17">
        <f t="shared" si="6"/>
        <v>5.5770975992079858E-3</v>
      </c>
      <c r="S17">
        <f t="shared" si="6"/>
        <v>1.3078602620087337E-2</v>
      </c>
      <c r="T17">
        <f t="shared" si="6"/>
        <v>1.1977170116705E-2</v>
      </c>
      <c r="U17">
        <f t="shared" si="6"/>
        <v>1.2366180561409427E-2</v>
      </c>
    </row>
    <row r="18" spans="1:21" x14ac:dyDescent="0.3">
      <c r="A18">
        <v>16.5</v>
      </c>
      <c r="B18">
        <v>16</v>
      </c>
      <c r="C18">
        <v>17</v>
      </c>
      <c r="D18">
        <f t="shared" si="0"/>
        <v>0.44932896411722156</v>
      </c>
      <c r="E18">
        <f t="shared" si="1"/>
        <v>0.42741493194872671</v>
      </c>
      <c r="F18" s="1">
        <f t="shared" si="2"/>
        <v>2.2062689400331577E-2</v>
      </c>
      <c r="N18" s="5">
        <v>45</v>
      </c>
      <c r="O18">
        <f t="shared" ref="O18:U18" si="7">O6/SUM(O$2:O$11)/10</f>
        <v>1.2718396711202469E-3</v>
      </c>
      <c r="P18">
        <f t="shared" si="7"/>
        <v>3.2539855863725703E-3</v>
      </c>
      <c r="Q18">
        <f t="shared" si="7"/>
        <v>2.7661596958174907E-3</v>
      </c>
      <c r="R18">
        <f t="shared" si="7"/>
        <v>7.6643841267222167E-3</v>
      </c>
      <c r="S18">
        <f t="shared" si="7"/>
        <v>9.8981077147016032E-3</v>
      </c>
      <c r="T18">
        <f t="shared" si="7"/>
        <v>1.0631229235880399E-2</v>
      </c>
      <c r="U18">
        <f t="shared" si="7"/>
        <v>7.3337267133102933E-3</v>
      </c>
    </row>
    <row r="19" spans="1:21" x14ac:dyDescent="0.3">
      <c r="A19">
        <v>17.5</v>
      </c>
      <c r="B19">
        <v>17</v>
      </c>
      <c r="C19">
        <v>18</v>
      </c>
      <c r="D19">
        <f t="shared" si="0"/>
        <v>0.42741493194872671</v>
      </c>
      <c r="E19">
        <f t="shared" si="1"/>
        <v>0.40656965974059911</v>
      </c>
      <c r="F19" s="1">
        <f t="shared" si="2"/>
        <v>2.0986679341215508E-2</v>
      </c>
      <c r="N19" s="5">
        <v>55</v>
      </c>
      <c r="O19">
        <f t="shared" ref="O19:U19" si="8">O7/SUM(O$2:O$11)/10</f>
        <v>3.9825282631038034E-4</v>
      </c>
      <c r="P19">
        <f t="shared" si="8"/>
        <v>2.3149159205066603E-3</v>
      </c>
      <c r="Q19">
        <f t="shared" si="8"/>
        <v>1.9581749049429661E-3</v>
      </c>
      <c r="R19">
        <f t="shared" si="8"/>
        <v>7.0538734427852499E-3</v>
      </c>
      <c r="S19">
        <f t="shared" si="8"/>
        <v>5.3493449781659395E-3</v>
      </c>
      <c r="T19">
        <f t="shared" si="8"/>
        <v>4.2422693585484287E-3</v>
      </c>
      <c r="U19">
        <f t="shared" si="8"/>
        <v>4.1389193290061544E-3</v>
      </c>
    </row>
    <row r="20" spans="1:21" x14ac:dyDescent="0.3">
      <c r="A20">
        <v>18.5</v>
      </c>
      <c r="B20">
        <v>18</v>
      </c>
      <c r="C20">
        <v>19</v>
      </c>
      <c r="D20">
        <f t="shared" si="0"/>
        <v>0.40656965974059911</v>
      </c>
      <c r="E20">
        <f t="shared" si="1"/>
        <v>0.38674102345450123</v>
      </c>
      <c r="F20" s="1">
        <f t="shared" si="2"/>
        <v>1.9963146911925387E-2</v>
      </c>
      <c r="N20" s="5">
        <v>65</v>
      </c>
      <c r="O20">
        <f t="shared" ref="O20:U20" si="9">O8/SUM(O$2:O$11)/10</f>
        <v>2.697841726618705E-4</v>
      </c>
      <c r="P20">
        <f t="shared" si="9"/>
        <v>1.1465385455339593E-3</v>
      </c>
      <c r="Q20">
        <f t="shared" si="9"/>
        <v>2.2338403041825099E-3</v>
      </c>
      <c r="R20">
        <f t="shared" si="9"/>
        <v>7.2188763303357804E-3</v>
      </c>
      <c r="S20">
        <f t="shared" si="9"/>
        <v>6.5065502183406119E-3</v>
      </c>
      <c r="T20">
        <f t="shared" si="9"/>
        <v>1.507794531050345E-3</v>
      </c>
      <c r="U20">
        <f t="shared" si="9"/>
        <v>2.3771390036247159E-3</v>
      </c>
    </row>
    <row r="21" spans="1:21" x14ac:dyDescent="0.3">
      <c r="A21">
        <v>19.5</v>
      </c>
      <c r="B21">
        <v>19</v>
      </c>
      <c r="C21">
        <v>20</v>
      </c>
      <c r="D21">
        <f t="shared" si="0"/>
        <v>0.38674102345450123</v>
      </c>
      <c r="E21">
        <f t="shared" si="1"/>
        <v>0.36787944117144233</v>
      </c>
      <c r="F21" s="1">
        <f t="shared" si="2"/>
        <v>1.8989532748254032E-2</v>
      </c>
      <c r="N21" s="5">
        <v>75</v>
      </c>
      <c r="O21">
        <f t="shared" ref="O21:U21" si="10">O9/SUM(O$2:O$11)/10</f>
        <v>0</v>
      </c>
      <c r="P21">
        <f t="shared" si="10"/>
        <v>2.948241974230181E-4</v>
      </c>
      <c r="Q21">
        <f t="shared" si="10"/>
        <v>2.0912547528517114E-4</v>
      </c>
      <c r="R21">
        <f t="shared" si="10"/>
        <v>2.2275389819321838E-4</v>
      </c>
      <c r="S21">
        <f t="shared" si="10"/>
        <v>1.2081513828238722E-3</v>
      </c>
      <c r="T21">
        <f t="shared" si="10"/>
        <v>3.7481897947014227E-4</v>
      </c>
      <c r="U21">
        <f t="shared" si="10"/>
        <v>2.9924976818679933E-3</v>
      </c>
    </row>
    <row r="22" spans="1:21" x14ac:dyDescent="0.3">
      <c r="A22">
        <v>20.5</v>
      </c>
      <c r="B22">
        <v>20</v>
      </c>
      <c r="C22">
        <v>21</v>
      </c>
      <c r="D22">
        <f t="shared" si="0"/>
        <v>0.36787944117144233</v>
      </c>
      <c r="E22">
        <f t="shared" si="1"/>
        <v>0.34993774911115533</v>
      </c>
      <c r="F22" s="1">
        <f t="shared" si="2"/>
        <v>1.8063402307659172E-2</v>
      </c>
      <c r="N22" s="5">
        <v>85</v>
      </c>
      <c r="O22">
        <f t="shared" ref="O22:U22" si="11">O10/SUM(O$2:O$11)/10</f>
        <v>0</v>
      </c>
      <c r="P22">
        <f t="shared" si="11"/>
        <v>1.2011356191308145E-4</v>
      </c>
      <c r="Q22">
        <f t="shared" si="11"/>
        <v>2.0912547528517114E-4</v>
      </c>
      <c r="R22">
        <f t="shared" si="11"/>
        <v>6.2701097269202209E-4</v>
      </c>
      <c r="S22">
        <f t="shared" si="11"/>
        <v>4.7307132459970902E-4</v>
      </c>
      <c r="T22">
        <f t="shared" si="11"/>
        <v>7.326007326007326E-4</v>
      </c>
      <c r="U22">
        <f t="shared" si="11"/>
        <v>3.2875326645873733E-4</v>
      </c>
    </row>
    <row r="23" spans="1:21" x14ac:dyDescent="0.3">
      <c r="A23">
        <v>21.5</v>
      </c>
      <c r="B23">
        <v>21</v>
      </c>
      <c r="C23">
        <v>22</v>
      </c>
      <c r="D23">
        <f t="shared" si="0"/>
        <v>0.34993774911115533</v>
      </c>
      <c r="E23">
        <f t="shared" si="1"/>
        <v>0.33287108369807955</v>
      </c>
      <c r="F23" s="1">
        <f t="shared" si="2"/>
        <v>1.7182439781639441E-2</v>
      </c>
      <c r="N23" s="5">
        <v>95</v>
      </c>
      <c r="O23">
        <f t="shared" ref="O23:U23" si="12">O11/SUM(O$2:O$11)/10</f>
        <v>0</v>
      </c>
      <c r="P23">
        <f t="shared" si="12"/>
        <v>2.4022712382616289E-4</v>
      </c>
      <c r="Q23">
        <f t="shared" si="12"/>
        <v>1.0456273764258557E-4</v>
      </c>
      <c r="R23">
        <f t="shared" si="12"/>
        <v>2.7225476445837799E-4</v>
      </c>
      <c r="S23">
        <f t="shared" si="12"/>
        <v>3.2023289665211068E-4</v>
      </c>
      <c r="T23">
        <f t="shared" si="12"/>
        <v>1.5759434364085527E-3</v>
      </c>
      <c r="U23">
        <f t="shared" si="12"/>
        <v>1.5931889066846498E-3</v>
      </c>
    </row>
    <row r="24" spans="1:21" x14ac:dyDescent="0.3">
      <c r="A24">
        <v>22.5</v>
      </c>
      <c r="B24">
        <v>22</v>
      </c>
      <c r="C24">
        <v>23</v>
      </c>
      <c r="D24">
        <f t="shared" si="0"/>
        <v>0.33287108369807955</v>
      </c>
      <c r="E24">
        <f t="shared" si="1"/>
        <v>0.31663676937905327</v>
      </c>
      <c r="F24" s="1">
        <f t="shared" si="2"/>
        <v>1.6344442305007024E-2</v>
      </c>
    </row>
    <row r="25" spans="1:21" x14ac:dyDescent="0.3">
      <c r="A25">
        <v>23.5</v>
      </c>
      <c r="B25">
        <v>23</v>
      </c>
      <c r="C25">
        <v>24</v>
      </c>
      <c r="D25">
        <f t="shared" si="0"/>
        <v>0.31663676937905327</v>
      </c>
      <c r="E25">
        <f t="shared" si="1"/>
        <v>0.30119421191220214</v>
      </c>
      <c r="F25" s="1">
        <f t="shared" si="2"/>
        <v>1.5547314447577027E-2</v>
      </c>
    </row>
    <row r="26" spans="1:21" x14ac:dyDescent="0.3">
      <c r="A26">
        <v>24.5</v>
      </c>
      <c r="B26">
        <v>24</v>
      </c>
      <c r="C26">
        <v>25</v>
      </c>
      <c r="D26">
        <f t="shared" si="0"/>
        <v>0.30119421191220214</v>
      </c>
      <c r="E26">
        <f t="shared" si="1"/>
        <v>0.28650479686019009</v>
      </c>
      <c r="F26" s="1">
        <f t="shared" si="2"/>
        <v>1.4789062974500366E-2</v>
      </c>
    </row>
    <row r="27" spans="1:21" x14ac:dyDescent="0.3">
      <c r="A27">
        <v>25.5</v>
      </c>
      <c r="B27">
        <v>25</v>
      </c>
      <c r="C27">
        <v>26</v>
      </c>
      <c r="D27">
        <f t="shared" si="0"/>
        <v>0.28650479686019009</v>
      </c>
      <c r="E27">
        <f t="shared" si="1"/>
        <v>0.27253179303401259</v>
      </c>
      <c r="F27" s="1">
        <f t="shared" si="2"/>
        <v>1.4067791862138756E-2</v>
      </c>
    </row>
    <row r="28" spans="1:21" x14ac:dyDescent="0.3">
      <c r="A28">
        <v>26.5</v>
      </c>
      <c r="B28">
        <v>26</v>
      </c>
      <c r="C28">
        <v>27</v>
      </c>
      <c r="D28">
        <f t="shared" si="0"/>
        <v>0.27253179303401259</v>
      </c>
      <c r="E28">
        <f t="shared" si="1"/>
        <v>0.25924026064589151</v>
      </c>
      <c r="F28" s="1">
        <f t="shared" si="2"/>
        <v>1.3381697557018065E-2</v>
      </c>
    </row>
    <row r="29" spans="1:21" x14ac:dyDescent="0.3">
      <c r="A29">
        <v>27.5</v>
      </c>
      <c r="B29">
        <v>27</v>
      </c>
      <c r="C29">
        <v>28</v>
      </c>
      <c r="D29">
        <f t="shared" si="0"/>
        <v>0.25924026064589151</v>
      </c>
      <c r="E29">
        <f t="shared" si="1"/>
        <v>0.24659696394160649</v>
      </c>
      <c r="F29" s="1">
        <f t="shared" si="2"/>
        <v>1.2729064466004901E-2</v>
      </c>
    </row>
    <row r="30" spans="1:21" x14ac:dyDescent="0.3">
      <c r="A30">
        <v>28.5</v>
      </c>
      <c r="B30">
        <v>28</v>
      </c>
      <c r="C30">
        <v>29</v>
      </c>
      <c r="D30">
        <f t="shared" si="0"/>
        <v>0.24659696394160649</v>
      </c>
      <c r="E30">
        <f t="shared" si="1"/>
        <v>0.23457028809379765</v>
      </c>
      <c r="F30" s="1">
        <f t="shared" si="2"/>
        <v>1.2108260666430356E-2</v>
      </c>
    </row>
    <row r="31" spans="1:21" x14ac:dyDescent="0.3">
      <c r="A31">
        <v>29.5</v>
      </c>
      <c r="B31">
        <v>29</v>
      </c>
      <c r="C31">
        <v>30</v>
      </c>
      <c r="D31">
        <f t="shared" si="0"/>
        <v>0.23457028809379765</v>
      </c>
      <c r="E31">
        <f t="shared" si="1"/>
        <v>0.22313016014842982</v>
      </c>
      <c r="F31" s="1">
        <f t="shared" si="2"/>
        <v>1.1517733825433177E-2</v>
      </c>
    </row>
    <row r="32" spans="1:21" x14ac:dyDescent="0.3">
      <c r="A32">
        <v>30.5</v>
      </c>
      <c r="B32">
        <v>30</v>
      </c>
      <c r="C32">
        <v>31</v>
      </c>
      <c r="D32">
        <f t="shared" si="0"/>
        <v>0.22313016014842982</v>
      </c>
      <c r="E32">
        <f t="shared" si="1"/>
        <v>0.21224797382674304</v>
      </c>
      <c r="F32" s="1">
        <f t="shared" si="2"/>
        <v>1.0956007318319205E-2</v>
      </c>
    </row>
    <row r="33" spans="1:6" x14ac:dyDescent="0.3">
      <c r="A33">
        <v>31.5</v>
      </c>
      <c r="B33">
        <v>31</v>
      </c>
      <c r="C33">
        <v>32</v>
      </c>
      <c r="D33">
        <f t="shared" si="0"/>
        <v>0.21224797382674304</v>
      </c>
      <c r="E33">
        <f t="shared" si="1"/>
        <v>0.20189651799465538</v>
      </c>
      <c r="F33" s="1">
        <f t="shared" si="2"/>
        <v>1.0421676536230391E-2</v>
      </c>
    </row>
    <row r="34" spans="1:6" x14ac:dyDescent="0.3">
      <c r="A34">
        <v>32.5</v>
      </c>
      <c r="B34">
        <v>32</v>
      </c>
      <c r="C34">
        <v>33</v>
      </c>
      <c r="D34">
        <f t="shared" si="0"/>
        <v>0.20189651799465538</v>
      </c>
      <c r="E34">
        <f t="shared" si="1"/>
        <v>0.19204990862075413</v>
      </c>
      <c r="F34" s="1">
        <f t="shared" si="2"/>
        <v>9.9134053738909756E-3</v>
      </c>
    </row>
    <row r="35" spans="1:6" x14ac:dyDescent="0.3">
      <c r="A35">
        <v>33.5</v>
      </c>
      <c r="B35">
        <v>33</v>
      </c>
      <c r="C35">
        <v>34</v>
      </c>
      <c r="D35">
        <f t="shared" si="0"/>
        <v>0.19204990862075413</v>
      </c>
      <c r="E35">
        <f t="shared" si="1"/>
        <v>0.18268352405273466</v>
      </c>
      <c r="F35" s="1">
        <f t="shared" si="2"/>
        <v>9.429922888648648E-3</v>
      </c>
    </row>
    <row r="36" spans="1:6" x14ac:dyDescent="0.3">
      <c r="A36">
        <v>34.5</v>
      </c>
      <c r="B36">
        <v>34</v>
      </c>
      <c r="C36">
        <v>35</v>
      </c>
      <c r="D36">
        <f t="shared" si="0"/>
        <v>0.18268352405273466</v>
      </c>
      <c r="E36">
        <f t="shared" si="1"/>
        <v>0.17377394345044514</v>
      </c>
      <c r="F36" s="1">
        <f t="shared" si="2"/>
        <v>8.9700201224553588E-3</v>
      </c>
    </row>
    <row r="37" spans="1:6" x14ac:dyDescent="0.3">
      <c r="A37">
        <v>35.5</v>
      </c>
      <c r="B37">
        <v>35</v>
      </c>
      <c r="C37">
        <v>36</v>
      </c>
      <c r="D37">
        <f t="shared" si="0"/>
        <v>0.17377394345044514</v>
      </c>
      <c r="E37">
        <f t="shared" si="1"/>
        <v>0.16529888822158653</v>
      </c>
      <c r="F37" s="1">
        <f t="shared" si="2"/>
        <v>8.5325470788430533E-3</v>
      </c>
    </row>
    <row r="38" spans="1:6" x14ac:dyDescent="0.3">
      <c r="A38">
        <v>36.5</v>
      </c>
      <c r="B38">
        <v>36</v>
      </c>
      <c r="C38">
        <v>37</v>
      </c>
      <c r="D38">
        <f t="shared" si="0"/>
        <v>0.16529888822158653</v>
      </c>
      <c r="E38">
        <f t="shared" si="1"/>
        <v>0.15723716631362761</v>
      </c>
      <c r="F38" s="1">
        <f t="shared" si="2"/>
        <v>8.1164098473331097E-3</v>
      </c>
    </row>
    <row r="39" spans="1:6" x14ac:dyDescent="0.3">
      <c r="A39">
        <v>37.5</v>
      </c>
      <c r="B39">
        <v>37</v>
      </c>
      <c r="C39">
        <v>38</v>
      </c>
      <c r="D39">
        <f t="shared" si="0"/>
        <v>0.15723716631362761</v>
      </c>
      <c r="E39">
        <f t="shared" si="1"/>
        <v>0.14956861922263506</v>
      </c>
      <c r="F39" s="1">
        <f t="shared" si="2"/>
        <v>7.7205678680905814E-3</v>
      </c>
    </row>
    <row r="40" spans="1:6" x14ac:dyDescent="0.3">
      <c r="A40">
        <v>38.5</v>
      </c>
      <c r="B40">
        <v>38</v>
      </c>
      <c r="C40">
        <v>39</v>
      </c>
      <c r="D40">
        <f t="shared" si="0"/>
        <v>0.14956861922263506</v>
      </c>
      <c r="E40">
        <f t="shared" si="1"/>
        <v>0.14227407158651359</v>
      </c>
      <c r="F40" s="1">
        <f t="shared" si="2"/>
        <v>7.3440313299825187E-3</v>
      </c>
    </row>
    <row r="41" spans="1:6" x14ac:dyDescent="0.3">
      <c r="A41">
        <v>39.5</v>
      </c>
      <c r="B41">
        <v>39</v>
      </c>
      <c r="C41">
        <v>40</v>
      </c>
      <c r="D41">
        <f t="shared" si="0"/>
        <v>0.14227407158651359</v>
      </c>
      <c r="E41">
        <f t="shared" si="1"/>
        <v>0.1353352832366127</v>
      </c>
      <c r="F41" s="1">
        <f t="shared" si="2"/>
        <v>6.9858586955344991E-3</v>
      </c>
    </row>
    <row r="42" spans="1:6" x14ac:dyDescent="0.3">
      <c r="A42">
        <v>40.5</v>
      </c>
      <c r="B42">
        <v>40</v>
      </c>
      <c r="C42">
        <v>41</v>
      </c>
      <c r="D42">
        <f t="shared" si="0"/>
        <v>0.1353352832366127</v>
      </c>
      <c r="E42">
        <f t="shared" si="1"/>
        <v>0.12873490358780423</v>
      </c>
      <c r="F42" s="1">
        <f t="shared" si="2"/>
        <v>6.645154346596579E-3</v>
      </c>
    </row>
    <row r="43" spans="1:6" x14ac:dyDescent="0.3">
      <c r="A43">
        <v>41.5</v>
      </c>
      <c r="B43">
        <v>41</v>
      </c>
      <c r="C43">
        <v>42</v>
      </c>
      <c r="D43">
        <f t="shared" si="0"/>
        <v>0.12873490358780423</v>
      </c>
      <c r="E43">
        <f t="shared" si="1"/>
        <v>0.12245642825298191</v>
      </c>
      <c r="F43" s="1">
        <f t="shared" si="2"/>
        <v>6.3210663448315055E-3</v>
      </c>
    </row>
    <row r="44" spans="1:6" x14ac:dyDescent="0.3">
      <c r="A44">
        <v>42.5</v>
      </c>
      <c r="B44">
        <v>42</v>
      </c>
      <c r="C44">
        <v>43</v>
      </c>
      <c r="D44">
        <f t="shared" si="0"/>
        <v>0.12245642825298191</v>
      </c>
      <c r="E44">
        <f t="shared" si="1"/>
        <v>0.11648415777349697</v>
      </c>
      <c r="F44" s="1">
        <f t="shared" si="2"/>
        <v>6.012784301424874E-3</v>
      </c>
    </row>
    <row r="45" spans="1:6" x14ac:dyDescent="0.3">
      <c r="A45">
        <v>43.5</v>
      </c>
      <c r="B45">
        <v>43</v>
      </c>
      <c r="C45">
        <v>44</v>
      </c>
      <c r="D45">
        <f t="shared" si="0"/>
        <v>0.11648415777349697</v>
      </c>
      <c r="E45">
        <f t="shared" si="1"/>
        <v>0.11080315836233387</v>
      </c>
      <c r="F45" s="1">
        <f t="shared" si="2"/>
        <v>5.7195373506913434E-3</v>
      </c>
    </row>
    <row r="46" spans="1:6" x14ac:dyDescent="0.3">
      <c r="A46">
        <v>44.5</v>
      </c>
      <c r="B46">
        <v>44</v>
      </c>
      <c r="C46">
        <v>45</v>
      </c>
      <c r="D46">
        <f t="shared" si="0"/>
        <v>0.11080315836233387</v>
      </c>
      <c r="E46">
        <f t="shared" si="1"/>
        <v>0.10539922456186433</v>
      </c>
      <c r="F46" s="1">
        <f t="shared" si="2"/>
        <v>5.4405922225084363E-3</v>
      </c>
    </row>
    <row r="47" spans="1:6" x14ac:dyDescent="0.3">
      <c r="A47">
        <v>45.5</v>
      </c>
      <c r="B47">
        <v>45</v>
      </c>
      <c r="C47">
        <v>46</v>
      </c>
      <c r="D47">
        <f t="shared" si="0"/>
        <v>0.10539922456186433</v>
      </c>
      <c r="E47">
        <f t="shared" si="1"/>
        <v>0.10025884372280375</v>
      </c>
      <c r="F47" s="1">
        <f t="shared" si="2"/>
        <v>5.1752514087597505E-3</v>
      </c>
    </row>
    <row r="48" spans="1:6" x14ac:dyDescent="0.3">
      <c r="A48">
        <v>46.5</v>
      </c>
      <c r="B48">
        <v>46</v>
      </c>
      <c r="C48">
        <v>47</v>
      </c>
      <c r="D48">
        <f t="shared" si="0"/>
        <v>0.10025884372280375</v>
      </c>
      <c r="E48">
        <f t="shared" si="1"/>
        <v>9.5369162215549613E-2</v>
      </c>
      <c r="F48" s="1">
        <f t="shared" si="2"/>
        <v>4.9228514192010842E-3</v>
      </c>
    </row>
    <row r="49" spans="1:6" x14ac:dyDescent="0.3">
      <c r="A49">
        <v>47.5</v>
      </c>
      <c r="B49">
        <v>47</v>
      </c>
      <c r="C49">
        <v>48</v>
      </c>
      <c r="D49">
        <f t="shared" si="0"/>
        <v>9.5369162215549613E-2</v>
      </c>
      <c r="E49">
        <f t="shared" si="1"/>
        <v>9.0717953289412512E-2</v>
      </c>
      <c r="F49" s="1">
        <f t="shared" si="2"/>
        <v>4.6827611223891376E-3</v>
      </c>
    </row>
    <row r="50" spans="1:6" x14ac:dyDescent="0.3">
      <c r="A50">
        <v>48.5</v>
      </c>
      <c r="B50">
        <v>48</v>
      </c>
      <c r="C50">
        <v>49</v>
      </c>
      <c r="D50">
        <f t="shared" si="0"/>
        <v>9.0717953289412512E-2</v>
      </c>
      <c r="E50">
        <f t="shared" si="1"/>
        <v>8.6293586499370495E-2</v>
      </c>
      <c r="F50" s="1">
        <f t="shared" si="2"/>
        <v>4.4543801675245749E-3</v>
      </c>
    </row>
    <row r="51" spans="1:6" x14ac:dyDescent="0.3">
      <c r="A51">
        <v>49.5</v>
      </c>
      <c r="B51">
        <v>49</v>
      </c>
      <c r="C51">
        <v>50</v>
      </c>
      <c r="D51">
        <f t="shared" si="0"/>
        <v>8.6293586499370495E-2</v>
      </c>
      <c r="E51">
        <f t="shared" si="1"/>
        <v>8.20849986238988E-2</v>
      </c>
      <c r="F51" s="1">
        <f t="shared" si="2"/>
        <v>4.2371374832617511E-3</v>
      </c>
    </row>
    <row r="52" spans="1:6" x14ac:dyDescent="0.3">
      <c r="A52">
        <v>50.5</v>
      </c>
      <c r="B52">
        <v>50</v>
      </c>
      <c r="C52">
        <v>51</v>
      </c>
      <c r="D52">
        <f t="shared" si="0"/>
        <v>8.20849986238988E-2</v>
      </c>
      <c r="E52">
        <f t="shared" si="1"/>
        <v>7.8081666001153169E-2</v>
      </c>
      <c r="F52" s="1">
        <f t="shared" si="2"/>
        <v>4.0304898497334875E-3</v>
      </c>
    </row>
    <row r="53" spans="1:6" x14ac:dyDescent="0.3">
      <c r="A53">
        <v>51.5</v>
      </c>
      <c r="B53">
        <v>51</v>
      </c>
      <c r="C53">
        <v>52</v>
      </c>
      <c r="D53">
        <f t="shared" si="0"/>
        <v>7.8081666001153169E-2</v>
      </c>
      <c r="E53">
        <f t="shared" si="1"/>
        <v>7.4273578214333877E-2</v>
      </c>
      <c r="F53" s="1">
        <f t="shared" si="2"/>
        <v>3.833920540217986E-3</v>
      </c>
    </row>
    <row r="54" spans="1:6" x14ac:dyDescent="0.3">
      <c r="A54">
        <v>52.5</v>
      </c>
      <c r="B54">
        <v>52</v>
      </c>
      <c r="C54">
        <v>53</v>
      </c>
      <c r="D54">
        <f t="shared" si="0"/>
        <v>7.4273578214333877E-2</v>
      </c>
      <c r="E54">
        <f t="shared" si="1"/>
        <v>7.0651213060429596E-2</v>
      </c>
      <c r="F54" s="1">
        <f t="shared" si="2"/>
        <v>3.6469380290529889E-3</v>
      </c>
    </row>
    <row r="55" spans="1:6" x14ac:dyDescent="0.3">
      <c r="A55">
        <v>53.5</v>
      </c>
      <c r="B55">
        <v>53</v>
      </c>
      <c r="C55">
        <v>54</v>
      </c>
      <c r="D55">
        <f t="shared" si="0"/>
        <v>7.0651213060429596E-2</v>
      </c>
      <c r="E55">
        <f t="shared" si="1"/>
        <v>6.7205512739749756E-2</v>
      </c>
      <c r="F55" s="1">
        <f t="shared" si="2"/>
        <v>3.4690747625658737E-3</v>
      </c>
    </row>
    <row r="56" spans="1:6" x14ac:dyDescent="0.3">
      <c r="A56">
        <v>54.5</v>
      </c>
      <c r="B56">
        <v>54</v>
      </c>
      <c r="C56">
        <v>55</v>
      </c>
      <c r="D56">
        <f t="shared" si="0"/>
        <v>6.7205512739749756E-2</v>
      </c>
      <c r="E56">
        <f t="shared" si="1"/>
        <v>6.392786120670757E-2</v>
      </c>
      <c r="F56" s="1">
        <f t="shared" si="2"/>
        <v>3.2998859899454635E-3</v>
      </c>
    </row>
    <row r="57" spans="1:6" x14ac:dyDescent="0.3">
      <c r="A57">
        <v>55.5</v>
      </c>
      <c r="B57">
        <v>55</v>
      </c>
      <c r="C57">
        <v>56</v>
      </c>
      <c r="D57">
        <f t="shared" si="0"/>
        <v>6.392786120670757E-2</v>
      </c>
      <c r="E57">
        <f t="shared" si="1"/>
        <v>6.0810062625217973E-2</v>
      </c>
      <c r="F57" s="1">
        <f t="shared" si="2"/>
        <v>3.1389486511337879E-3</v>
      </c>
    </row>
    <row r="58" spans="1:6" x14ac:dyDescent="0.3">
      <c r="A58">
        <v>56.5</v>
      </c>
      <c r="B58">
        <v>56</v>
      </c>
      <c r="C58">
        <v>57</v>
      </c>
      <c r="D58">
        <f t="shared" si="0"/>
        <v>6.0810062625217973E-2</v>
      </c>
      <c r="E58">
        <f t="shared" si="1"/>
        <v>5.7844320874838456E-2</v>
      </c>
      <c r="F58" s="1">
        <f t="shared" si="2"/>
        <v>2.9858603189553095E-3</v>
      </c>
    </row>
    <row r="59" spans="1:6" x14ac:dyDescent="0.3">
      <c r="A59">
        <v>57.5</v>
      </c>
      <c r="B59">
        <v>57</v>
      </c>
      <c r="C59">
        <v>58</v>
      </c>
      <c r="D59">
        <f t="shared" si="0"/>
        <v>5.7844320874838456E-2</v>
      </c>
      <c r="E59">
        <f t="shared" si="1"/>
        <v>5.5023220056407231E-2</v>
      </c>
      <c r="F59" s="1">
        <f t="shared" si="2"/>
        <v>2.8402381928393553E-3</v>
      </c>
    </row>
    <row r="60" spans="1:6" x14ac:dyDescent="0.3">
      <c r="A60">
        <v>58.5</v>
      </c>
      <c r="B60">
        <v>58</v>
      </c>
      <c r="C60">
        <v>59</v>
      </c>
      <c r="D60">
        <f t="shared" si="0"/>
        <v>5.5023220056407231E-2</v>
      </c>
      <c r="E60">
        <f t="shared" si="1"/>
        <v>5.2339705948432381E-2</v>
      </c>
      <c r="F60" s="1">
        <f t="shared" si="2"/>
        <v>2.7017181416195495E-3</v>
      </c>
    </row>
    <row r="61" spans="1:6" x14ac:dyDescent="0.3">
      <c r="A61">
        <v>59.5</v>
      </c>
      <c r="B61">
        <v>59</v>
      </c>
      <c r="C61">
        <v>60</v>
      </c>
      <c r="D61">
        <f t="shared" si="0"/>
        <v>5.2339705948432381E-2</v>
      </c>
      <c r="E61">
        <f t="shared" si="1"/>
        <v>4.9787068367863944E-2</v>
      </c>
      <c r="F61" s="1">
        <f t="shared" si="2"/>
        <v>2.5699537930158767E-3</v>
      </c>
    </row>
    <row r="62" spans="1:6" x14ac:dyDescent="0.3">
      <c r="A62">
        <v>60.5</v>
      </c>
      <c r="B62">
        <v>60</v>
      </c>
      <c r="C62">
        <v>61</v>
      </c>
      <c r="D62">
        <f t="shared" si="0"/>
        <v>4.9787068367863944E-2</v>
      </c>
      <c r="E62">
        <f t="shared" si="1"/>
        <v>4.7358924391140929E-2</v>
      </c>
      <c r="F62" s="1">
        <f t="shared" si="2"/>
        <v>2.4446156675239257E-3</v>
      </c>
    </row>
    <row r="63" spans="1:6" x14ac:dyDescent="0.3">
      <c r="A63">
        <v>61.5</v>
      </c>
      <c r="B63">
        <v>61</v>
      </c>
      <c r="C63">
        <v>62</v>
      </c>
      <c r="D63">
        <f t="shared" si="0"/>
        <v>4.7358924391140929E-2</v>
      </c>
      <c r="E63">
        <f t="shared" si="1"/>
        <v>4.5049202393557801E-2</v>
      </c>
      <c r="F63" s="1">
        <f t="shared" si="2"/>
        <v>2.3253903545442313E-3</v>
      </c>
    </row>
    <row r="64" spans="1:6" x14ac:dyDescent="0.3">
      <c r="A64">
        <v>62.5</v>
      </c>
      <c r="B64">
        <v>62</v>
      </c>
      <c r="C64">
        <v>63</v>
      </c>
      <c r="D64">
        <f t="shared" si="0"/>
        <v>4.5049202393557801E-2</v>
      </c>
      <c r="E64">
        <f t="shared" si="1"/>
        <v>4.2852126867040187E-2</v>
      </c>
      <c r="F64" s="1">
        <f t="shared" si="2"/>
        <v>2.211979728692596E-3</v>
      </c>
    </row>
    <row r="65" spans="1:6" x14ac:dyDescent="0.3">
      <c r="A65">
        <v>63.5</v>
      </c>
      <c r="B65">
        <v>63</v>
      </c>
      <c r="C65">
        <v>64</v>
      </c>
      <c r="D65">
        <f t="shared" si="0"/>
        <v>4.2852126867040187E-2</v>
      </c>
      <c r="E65">
        <f t="shared" si="1"/>
        <v>4.0762203978366211E-2</v>
      </c>
      <c r="F65" s="1">
        <f t="shared" si="2"/>
        <v>2.1041002043315263E-3</v>
      </c>
    </row>
    <row r="66" spans="1:6" x14ac:dyDescent="0.3">
      <c r="A66">
        <v>64.5</v>
      </c>
      <c r="B66">
        <v>64</v>
      </c>
      <c r="C66">
        <v>65</v>
      </c>
      <c r="D66">
        <f t="shared" si="0"/>
        <v>4.0762203978366211E-2</v>
      </c>
      <c r="E66">
        <f t="shared" si="1"/>
        <v>3.8774207831722009E-2</v>
      </c>
      <c r="F66" s="1">
        <f t="shared" si="2"/>
        <v>2.0014820264580993E-3</v>
      </c>
    </row>
    <row r="67" spans="1:6" x14ac:dyDescent="0.3">
      <c r="A67">
        <v>65.5</v>
      </c>
      <c r="B67">
        <v>65</v>
      </c>
      <c r="C67">
        <v>66</v>
      </c>
      <c r="D67">
        <f t="shared" ref="D67:D101" si="13">EXP(-$H$1*B67/$H$2)</f>
        <v>3.8774207831722009E-2</v>
      </c>
      <c r="E67">
        <f t="shared" ref="E67:E101" si="14">EXP(-$H$1*C67/$H$2)</f>
        <v>3.6883167401240015E-2</v>
      </c>
      <c r="F67" s="1">
        <f t="shared" ref="F67:F101" si="15">(D67-E67)/(1-EXP(-$H$1))</f>
        <v>1.9038685961762526E-3</v>
      </c>
    </row>
    <row r="68" spans="1:6" x14ac:dyDescent="0.3">
      <c r="A68">
        <v>66.5</v>
      </c>
      <c r="B68">
        <v>66</v>
      </c>
      <c r="C68">
        <v>67</v>
      </c>
      <c r="D68">
        <f t="shared" si="13"/>
        <v>3.6883167401240015E-2</v>
      </c>
      <c r="E68">
        <f t="shared" si="14"/>
        <v>3.5084354100845025E-2</v>
      </c>
      <c r="F68" s="1">
        <f t="shared" si="15"/>
        <v>1.8110158290657397E-3</v>
      </c>
    </row>
    <row r="69" spans="1:6" x14ac:dyDescent="0.3">
      <c r="A69">
        <v>67.5</v>
      </c>
      <c r="B69">
        <v>67</v>
      </c>
      <c r="C69">
        <v>68</v>
      </c>
      <c r="D69">
        <f t="shared" si="13"/>
        <v>3.5084354100845025E-2</v>
      </c>
      <c r="E69">
        <f t="shared" si="14"/>
        <v>3.337326996032608E-2</v>
      </c>
      <c r="F69" s="1">
        <f t="shared" si="15"/>
        <v>1.7226915448438761E-3</v>
      </c>
    </row>
    <row r="70" spans="1:6" x14ac:dyDescent="0.3">
      <c r="A70">
        <v>68.5</v>
      </c>
      <c r="B70">
        <v>68</v>
      </c>
      <c r="C70">
        <v>69</v>
      </c>
      <c r="D70">
        <f t="shared" si="13"/>
        <v>3.337326996032608E-2</v>
      </c>
      <c r="E70">
        <f t="shared" si="14"/>
        <v>3.1745636378067939E-2</v>
      </c>
      <c r="F70" s="1">
        <f t="shared" si="15"/>
        <v>1.6386748867940918E-3</v>
      </c>
    </row>
    <row r="71" spans="1:6" x14ac:dyDescent="0.3">
      <c r="A71">
        <v>69.5</v>
      </c>
      <c r="B71">
        <v>69</v>
      </c>
      <c r="C71">
        <v>70</v>
      </c>
      <c r="D71">
        <f t="shared" si="13"/>
        <v>3.1745636378067939E-2</v>
      </c>
      <c r="E71">
        <f t="shared" si="14"/>
        <v>3.0197383422318501E-2</v>
      </c>
      <c r="F71" s="1">
        <f t="shared" si="15"/>
        <v>1.5587557695089075E-3</v>
      </c>
    </row>
    <row r="72" spans="1:6" x14ac:dyDescent="0.3">
      <c r="A72">
        <v>70.5</v>
      </c>
      <c r="B72">
        <v>70</v>
      </c>
      <c r="C72">
        <v>71</v>
      </c>
      <c r="D72">
        <f t="shared" si="13"/>
        <v>3.0197383422318501E-2</v>
      </c>
      <c r="E72">
        <f t="shared" si="14"/>
        <v>2.8724639654239433E-2</v>
      </c>
      <c r="F72" s="1">
        <f t="shared" si="15"/>
        <v>1.4827343535671262E-3</v>
      </c>
    </row>
    <row r="73" spans="1:6" x14ac:dyDescent="0.3">
      <c r="A73">
        <v>71.5</v>
      </c>
      <c r="B73">
        <v>71</v>
      </c>
      <c r="C73">
        <v>72</v>
      </c>
      <c r="D73">
        <f t="shared" si="13"/>
        <v>2.8724639654239433E-2</v>
      </c>
      <c r="E73">
        <f t="shared" si="14"/>
        <v>2.7323722447292559E-2</v>
      </c>
      <c r="F73" s="1">
        <f t="shared" si="15"/>
        <v>1.4104205458311055E-3</v>
      </c>
    </row>
    <row r="74" spans="1:6" x14ac:dyDescent="0.3">
      <c r="A74">
        <v>72.5</v>
      </c>
      <c r="B74">
        <v>72</v>
      </c>
      <c r="C74">
        <v>73</v>
      </c>
      <c r="D74">
        <f t="shared" si="13"/>
        <v>2.7323722447292559E-2</v>
      </c>
      <c r="E74">
        <f t="shared" si="14"/>
        <v>2.5991128778755347E-2</v>
      </c>
      <c r="F74" s="1">
        <f t="shared" si="15"/>
        <v>1.3416335241148941E-3</v>
      </c>
    </row>
    <row r="75" spans="1:6" x14ac:dyDescent="0.3">
      <c r="A75">
        <v>73.5</v>
      </c>
      <c r="B75">
        <v>73</v>
      </c>
      <c r="C75">
        <v>74</v>
      </c>
      <c r="D75">
        <f t="shared" si="13"/>
        <v>2.5991128778755347E-2</v>
      </c>
      <c r="E75">
        <f t="shared" si="14"/>
        <v>2.4723526470339388E-2</v>
      </c>
      <c r="F75" s="1">
        <f t="shared" si="15"/>
        <v>1.2762012850346875E-3</v>
      </c>
    </row>
    <row r="76" spans="1:6" x14ac:dyDescent="0.3">
      <c r="A76">
        <v>74.5</v>
      </c>
      <c r="B76">
        <v>74</v>
      </c>
      <c r="C76">
        <v>75</v>
      </c>
      <c r="D76">
        <f t="shared" si="13"/>
        <v>2.4723526470339388E-2</v>
      </c>
      <c r="E76">
        <f t="shared" si="14"/>
        <v>2.3517745856009107E-2</v>
      </c>
      <c r="F76" s="1">
        <f t="shared" si="15"/>
        <v>1.2139602139106093E-3</v>
      </c>
    </row>
    <row r="77" spans="1:6" x14ac:dyDescent="0.3">
      <c r="A77">
        <v>75.5</v>
      </c>
      <c r="B77">
        <v>75</v>
      </c>
      <c r="C77">
        <v>76</v>
      </c>
      <c r="D77">
        <f t="shared" si="13"/>
        <v>2.3517745856009107E-2</v>
      </c>
      <c r="E77">
        <f t="shared" si="14"/>
        <v>2.2370771856165601E-2</v>
      </c>
      <c r="F77" s="1">
        <f t="shared" si="15"/>
        <v>1.1547546756449473E-3</v>
      </c>
    </row>
    <row r="78" spans="1:6" x14ac:dyDescent="0.3">
      <c r="A78">
        <v>76.5</v>
      </c>
      <c r="B78">
        <v>76</v>
      </c>
      <c r="C78">
        <v>77</v>
      </c>
      <c r="D78">
        <f t="shared" si="13"/>
        <v>2.2370771856165601E-2</v>
      </c>
      <c r="E78">
        <f t="shared" si="14"/>
        <v>2.1279736438377168E-2</v>
      </c>
      <c r="F78" s="1">
        <f t="shared" si="15"/>
        <v>1.0984366255532652E-3</v>
      </c>
    </row>
    <row r="79" spans="1:6" x14ac:dyDescent="0.3">
      <c r="A79">
        <v>77.5</v>
      </c>
      <c r="B79">
        <v>77</v>
      </c>
      <c r="C79">
        <v>78</v>
      </c>
      <c r="D79">
        <f t="shared" si="13"/>
        <v>2.1279736438377168E-2</v>
      </c>
      <c r="E79">
        <f t="shared" si="14"/>
        <v>2.0241911445804391E-2</v>
      </c>
      <c r="F79" s="1">
        <f t="shared" si="15"/>
        <v>1.0448652391755286E-3</v>
      </c>
    </row>
    <row r="80" spans="1:6" x14ac:dyDescent="0.3">
      <c r="A80">
        <v>78.5</v>
      </c>
      <c r="B80">
        <v>78</v>
      </c>
      <c r="C80">
        <v>79</v>
      </c>
      <c r="D80">
        <f t="shared" si="13"/>
        <v>2.0241911445804391E-2</v>
      </c>
      <c r="E80">
        <f t="shared" si="14"/>
        <v>1.925470177538692E-2</v>
      </c>
      <c r="F80" s="1">
        <f t="shared" si="15"/>
        <v>9.939065601417493E-4</v>
      </c>
    </row>
    <row r="81" spans="1:6" x14ac:dyDescent="0.3">
      <c r="A81">
        <v>79.5</v>
      </c>
      <c r="B81">
        <v>79</v>
      </c>
      <c r="C81">
        <v>80</v>
      </c>
      <c r="D81">
        <f t="shared" si="13"/>
        <v>1.925470177538692E-2</v>
      </c>
      <c r="E81">
        <f t="shared" si="14"/>
        <v>1.8315638888734179E-2</v>
      </c>
      <c r="F81" s="1">
        <f t="shared" si="15"/>
        <v>9.454331652111118E-4</v>
      </c>
    </row>
    <row r="82" spans="1:6" x14ac:dyDescent="0.3">
      <c r="A82">
        <v>80.5</v>
      </c>
      <c r="B82">
        <v>80</v>
      </c>
      <c r="C82">
        <v>81</v>
      </c>
      <c r="D82">
        <f t="shared" si="13"/>
        <v>1.8315638888734179E-2</v>
      </c>
      <c r="E82">
        <f t="shared" si="14"/>
        <v>1.7422374639493515E-2</v>
      </c>
      <c r="F82" s="1">
        <f t="shared" si="15"/>
        <v>8.9932384564765167E-4</v>
      </c>
    </row>
    <row r="83" spans="1:6" x14ac:dyDescent="0.3">
      <c r="A83">
        <v>81.5</v>
      </c>
      <c r="B83">
        <v>81</v>
      </c>
      <c r="C83">
        <v>82</v>
      </c>
      <c r="D83">
        <f t="shared" si="13"/>
        <v>1.7422374639493515E-2</v>
      </c>
      <c r="E83">
        <f t="shared" si="14"/>
        <v>1.6572675401761255E-2</v>
      </c>
      <c r="F83" s="1">
        <f t="shared" si="15"/>
        <v>8.5546330413518524E-4</v>
      </c>
    </row>
    <row r="84" spans="1:6" x14ac:dyDescent="0.3">
      <c r="A84">
        <v>82.5</v>
      </c>
      <c r="B84">
        <v>82</v>
      </c>
      <c r="C84">
        <v>83</v>
      </c>
      <c r="D84">
        <f t="shared" si="13"/>
        <v>1.6572675401761255E-2</v>
      </c>
      <c r="E84">
        <f t="shared" si="14"/>
        <v>1.5764416484854486E-2</v>
      </c>
      <c r="F84" s="1">
        <f t="shared" si="15"/>
        <v>8.1374186647400722E-4</v>
      </c>
    </row>
    <row r="85" spans="1:6" x14ac:dyDescent="0.3">
      <c r="A85">
        <v>83.5</v>
      </c>
      <c r="B85">
        <v>83</v>
      </c>
      <c r="C85">
        <v>84</v>
      </c>
      <c r="D85">
        <f t="shared" si="13"/>
        <v>1.5764416484854486E-2</v>
      </c>
      <c r="E85">
        <f t="shared" si="14"/>
        <v>1.4995576820477703E-2</v>
      </c>
      <c r="F85" s="1">
        <f t="shared" si="15"/>
        <v>7.7405520733819398E-4</v>
      </c>
    </row>
    <row r="86" spans="1:6" x14ac:dyDescent="0.3">
      <c r="A86">
        <v>84.5</v>
      </c>
      <c r="B86">
        <v>84</v>
      </c>
      <c r="C86">
        <v>85</v>
      </c>
      <c r="D86">
        <f t="shared" si="13"/>
        <v>1.4995576820477703E-2</v>
      </c>
      <c r="E86">
        <f t="shared" si="14"/>
        <v>1.4264233908999256E-2</v>
      </c>
      <c r="F86" s="1">
        <f t="shared" si="15"/>
        <v>7.3630408940808924E-4</v>
      </c>
    </row>
    <row r="87" spans="1:6" x14ac:dyDescent="0.3">
      <c r="A87">
        <v>85.5</v>
      </c>
      <c r="B87">
        <v>85</v>
      </c>
      <c r="C87">
        <v>86</v>
      </c>
      <c r="D87">
        <f t="shared" si="13"/>
        <v>1.4264233908999256E-2</v>
      </c>
      <c r="E87">
        <f t="shared" si="14"/>
        <v>1.3568559012200934E-2</v>
      </c>
      <c r="F87" s="1">
        <f t="shared" si="15"/>
        <v>7.0039411522518033E-4</v>
      </c>
    </row>
    <row r="88" spans="1:6" x14ac:dyDescent="0.3">
      <c r="A88">
        <v>86.5</v>
      </c>
      <c r="B88">
        <v>86</v>
      </c>
      <c r="C88">
        <v>87</v>
      </c>
      <c r="D88">
        <f t="shared" si="13"/>
        <v>1.3568559012200934E-2</v>
      </c>
      <c r="E88">
        <f t="shared" si="14"/>
        <v>1.2906812580479873E-2</v>
      </c>
      <c r="F88" s="1">
        <f t="shared" si="15"/>
        <v>6.6623549114933512E-4</v>
      </c>
    </row>
    <row r="89" spans="1:6" x14ac:dyDescent="0.3">
      <c r="A89">
        <v>87.5</v>
      </c>
      <c r="B89">
        <v>87</v>
      </c>
      <c r="C89">
        <v>88</v>
      </c>
      <c r="D89">
        <f t="shared" si="13"/>
        <v>1.2906812580479873E-2</v>
      </c>
      <c r="E89">
        <f t="shared" si="14"/>
        <v>1.2277339903068436E-2</v>
      </c>
      <c r="F89" s="1">
        <f t="shared" si="15"/>
        <v>6.3374280282794319E-4</v>
      </c>
    </row>
    <row r="90" spans="1:6" x14ac:dyDescent="0.3">
      <c r="A90">
        <v>88.5</v>
      </c>
      <c r="B90">
        <v>88</v>
      </c>
      <c r="C90">
        <v>89</v>
      </c>
      <c r="D90">
        <f t="shared" si="13"/>
        <v>1.2277339903068436E-2</v>
      </c>
      <c r="E90">
        <f t="shared" si="14"/>
        <v>1.1678566970395442E-2</v>
      </c>
      <c r="F90" s="1">
        <f t="shared" si="15"/>
        <v>6.0283480161548288E-4</v>
      </c>
    </row>
    <row r="91" spans="1:6" x14ac:dyDescent="0.3">
      <c r="A91">
        <v>89.5</v>
      </c>
      <c r="B91">
        <v>89</v>
      </c>
      <c r="C91">
        <v>90</v>
      </c>
      <c r="D91">
        <f t="shared" si="13"/>
        <v>1.1678566970395442E-2</v>
      </c>
      <c r="E91">
        <f t="shared" si="14"/>
        <v>1.1108996538242306E-2</v>
      </c>
      <c r="F91" s="1">
        <f t="shared" si="15"/>
        <v>5.7343420140969778E-4</v>
      </c>
    </row>
    <row r="92" spans="1:6" x14ac:dyDescent="0.3">
      <c r="A92">
        <v>90.5</v>
      </c>
      <c r="B92">
        <v>90</v>
      </c>
      <c r="C92">
        <v>91</v>
      </c>
      <c r="D92">
        <f t="shared" si="13"/>
        <v>1.1108996538242306E-2</v>
      </c>
      <c r="E92">
        <f t="shared" si="14"/>
        <v>1.0567204383852655E-2</v>
      </c>
      <c r="F92" s="1">
        <f t="shared" si="15"/>
        <v>5.4546748539597385E-4</v>
      </c>
    </row>
    <row r="93" spans="1:6" x14ac:dyDescent="0.3">
      <c r="A93">
        <v>91.5</v>
      </c>
      <c r="B93">
        <v>91</v>
      </c>
      <c r="C93">
        <v>92</v>
      </c>
      <c r="D93">
        <f t="shared" si="13"/>
        <v>1.0567204383852655E-2</v>
      </c>
      <c r="E93">
        <f t="shared" si="14"/>
        <v>1.0051835744633586E-2</v>
      </c>
      <c r="F93" s="1">
        <f t="shared" si="15"/>
        <v>5.1886472221706248E-4</v>
      </c>
    </row>
    <row r="94" spans="1:6" x14ac:dyDescent="0.3">
      <c r="A94">
        <v>92.5</v>
      </c>
      <c r="B94">
        <v>92</v>
      </c>
      <c r="C94">
        <v>93</v>
      </c>
      <c r="D94">
        <f t="shared" si="13"/>
        <v>1.0051835744633586E-2</v>
      </c>
      <c r="E94">
        <f t="shared" si="14"/>
        <v>9.5616019305435045E-3</v>
      </c>
      <c r="F94" s="1">
        <f t="shared" si="15"/>
        <v>4.9355939110826987E-4</v>
      </c>
    </row>
    <row r="95" spans="1:6" x14ac:dyDescent="0.3">
      <c r="A95">
        <v>93.5</v>
      </c>
      <c r="B95">
        <v>93</v>
      </c>
      <c r="C95">
        <v>94</v>
      </c>
      <c r="D95">
        <f t="shared" si="13"/>
        <v>9.5616019305435045E-3</v>
      </c>
      <c r="E95">
        <f t="shared" si="14"/>
        <v>9.0952771016958155E-3</v>
      </c>
      <c r="F95" s="1">
        <f t="shared" si="15"/>
        <v>4.6948821556083313E-4</v>
      </c>
    </row>
    <row r="96" spans="1:6" x14ac:dyDescent="0.3">
      <c r="A96">
        <v>94.5</v>
      </c>
      <c r="B96">
        <v>94</v>
      </c>
      <c r="C96">
        <v>95</v>
      </c>
      <c r="D96">
        <f t="shared" si="13"/>
        <v>9.0952771016958155E-3</v>
      </c>
      <c r="E96">
        <f t="shared" si="14"/>
        <v>8.6516952031206341E-3</v>
      </c>
      <c r="F96" s="1">
        <f t="shared" si="15"/>
        <v>4.4659100509779874E-4</v>
      </c>
    </row>
    <row r="97" spans="1:6" x14ac:dyDescent="0.3">
      <c r="A97">
        <v>95.5</v>
      </c>
      <c r="B97">
        <v>95</v>
      </c>
      <c r="C97">
        <v>96</v>
      </c>
      <c r="D97">
        <f t="shared" si="13"/>
        <v>8.6516952031206341E-3</v>
      </c>
      <c r="E97">
        <f t="shared" si="14"/>
        <v>8.2297470490200302E-3</v>
      </c>
      <c r="F97" s="1">
        <f t="shared" si="15"/>
        <v>4.248105047663745E-4</v>
      </c>
    </row>
    <row r="98" spans="1:6" x14ac:dyDescent="0.3">
      <c r="A98">
        <v>96.5</v>
      </c>
      <c r="B98">
        <v>96</v>
      </c>
      <c r="C98">
        <v>97</v>
      </c>
      <c r="D98">
        <f t="shared" si="13"/>
        <v>8.2297470490200302E-3</v>
      </c>
      <c r="E98">
        <f t="shared" si="14"/>
        <v>7.8283775492257734E-3</v>
      </c>
      <c r="F98" s="1">
        <f t="shared" si="15"/>
        <v>4.0409225197077692E-4</v>
      </c>
    </row>
    <row r="99" spans="1:6" x14ac:dyDescent="0.3">
      <c r="A99">
        <v>97.5</v>
      </c>
      <c r="B99">
        <v>97</v>
      </c>
      <c r="C99">
        <v>98</v>
      </c>
      <c r="D99">
        <f t="shared" si="13"/>
        <v>7.8283775492257734E-3</v>
      </c>
      <c r="E99">
        <f t="shared" si="14"/>
        <v>7.4465830709243381E-3</v>
      </c>
      <c r="F99" s="1">
        <f t="shared" si="15"/>
        <v>3.8438444028736471E-4</v>
      </c>
    </row>
    <row r="100" spans="1:6" x14ac:dyDescent="0.3">
      <c r="A100">
        <v>98.5</v>
      </c>
      <c r="B100">
        <v>98</v>
      </c>
      <c r="C100">
        <v>99</v>
      </c>
      <c r="D100">
        <f t="shared" si="13"/>
        <v>7.4465830709243381E-3</v>
      </c>
      <c r="E100">
        <f t="shared" si="14"/>
        <v>7.0834089290521185E-3</v>
      </c>
      <c r="F100" s="1">
        <f t="shared" si="15"/>
        <v>3.6563778992157399E-4</v>
      </c>
    </row>
    <row r="101" spans="1:6" x14ac:dyDescent="0.3">
      <c r="A101">
        <v>99.5</v>
      </c>
      <c r="B101">
        <v>99</v>
      </c>
      <c r="C101">
        <v>100</v>
      </c>
      <c r="D101">
        <f t="shared" si="13"/>
        <v>7.0834089290521185E-3</v>
      </c>
      <c r="E101">
        <f t="shared" si="14"/>
        <v>6.737946999085467E-3</v>
      </c>
      <c r="F101" s="1">
        <f t="shared" si="15"/>
        <v>3.4780542448281106E-4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426E-AB8C-404A-84F7-2C1423D31168}">
  <dimension ref="A1:H101"/>
  <sheetViews>
    <sheetView tabSelected="1" workbookViewId="0">
      <selection activeCell="G14" sqref="G14"/>
    </sheetView>
  </sheetViews>
  <sheetFormatPr defaultRowHeight="14" x14ac:dyDescent="0.3"/>
  <sheetData>
    <row r="1" spans="1:8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10</v>
      </c>
    </row>
    <row r="2" spans="1:8" x14ac:dyDescent="0.3">
      <c r="A2">
        <v>0.5</v>
      </c>
      <c r="B2">
        <v>0</v>
      </c>
      <c r="C2">
        <v>1</v>
      </c>
      <c r="D2">
        <f>EXP(-$H$1*B2/$H$2)</f>
        <v>1</v>
      </c>
      <c r="E2">
        <f>EXP(-$H$1*C2/$H$2)</f>
        <v>0.84648172489061413</v>
      </c>
      <c r="F2" s="1">
        <f>(D2-E2)/(1-EXP(-$H$1))</f>
        <v>0.1535252451447322</v>
      </c>
      <c r="G2" t="s">
        <v>6</v>
      </c>
      <c r="H2">
        <v>60</v>
      </c>
    </row>
    <row r="3" spans="1:8" x14ac:dyDescent="0.3">
      <c r="A3">
        <v>1.5</v>
      </c>
      <c r="B3">
        <v>1</v>
      </c>
      <c r="C3">
        <v>2</v>
      </c>
      <c r="D3">
        <f t="shared" ref="D3:E66" si="0">EXP(-$H$1*B3/$H$2)</f>
        <v>0.84648172489061413</v>
      </c>
      <c r="E3">
        <f t="shared" si="0"/>
        <v>0.71653131057378927</v>
      </c>
      <c r="F3" s="1">
        <f t="shared" ref="F3:F66" si="1">(D3-E3)/(1-EXP(-$H$1))</f>
        <v>0.12995631432436738</v>
      </c>
      <c r="G3" t="s">
        <v>7</v>
      </c>
      <c r="H3">
        <f>SUM(F2:F101)</f>
        <v>0.99999999999999978</v>
      </c>
    </row>
    <row r="4" spans="1:8" x14ac:dyDescent="0.3">
      <c r="A4">
        <v>2.5</v>
      </c>
      <c r="B4">
        <v>2</v>
      </c>
      <c r="C4">
        <v>3</v>
      </c>
      <c r="D4">
        <f t="shared" si="0"/>
        <v>0.71653131057378927</v>
      </c>
      <c r="E4">
        <f t="shared" si="0"/>
        <v>0.60653065971263342</v>
      </c>
      <c r="F4" s="1">
        <f t="shared" si="1"/>
        <v>0.1100056451097173</v>
      </c>
    </row>
    <row r="5" spans="1:8" x14ac:dyDescent="0.3">
      <c r="A5">
        <v>3.5</v>
      </c>
      <c r="B5">
        <v>3</v>
      </c>
      <c r="C5">
        <v>4</v>
      </c>
      <c r="D5">
        <f t="shared" si="0"/>
        <v>0.60653065971263342</v>
      </c>
      <c r="E5">
        <f t="shared" si="0"/>
        <v>0.51341711903259202</v>
      </c>
      <c r="F5" s="1">
        <f t="shared" si="1"/>
        <v>9.311776822017824E-2</v>
      </c>
    </row>
    <row r="6" spans="1:8" x14ac:dyDescent="0.3">
      <c r="A6">
        <v>4.5</v>
      </c>
      <c r="B6">
        <v>4</v>
      </c>
      <c r="C6">
        <v>5</v>
      </c>
      <c r="D6">
        <f t="shared" si="0"/>
        <v>0.51341711903259202</v>
      </c>
      <c r="E6">
        <f t="shared" si="0"/>
        <v>0.4345982085070782</v>
      </c>
      <c r="F6" s="1">
        <f t="shared" si="1"/>
        <v>7.8822489060980896E-2</v>
      </c>
    </row>
    <row r="7" spans="1:8" x14ac:dyDescent="0.3">
      <c r="A7">
        <v>5.5</v>
      </c>
      <c r="B7">
        <v>5</v>
      </c>
      <c r="C7">
        <v>6</v>
      </c>
      <c r="D7">
        <f t="shared" si="0"/>
        <v>0.4345982085070782</v>
      </c>
      <c r="E7">
        <f t="shared" si="0"/>
        <v>0.36787944117144233</v>
      </c>
      <c r="F7" s="1">
        <f t="shared" si="1"/>
        <v>6.6721796500510619E-2</v>
      </c>
    </row>
    <row r="8" spans="1:8" x14ac:dyDescent="0.3">
      <c r="A8">
        <v>6.5</v>
      </c>
      <c r="B8">
        <v>6</v>
      </c>
      <c r="C8">
        <v>7</v>
      </c>
      <c r="D8">
        <f t="shared" si="0"/>
        <v>0.36787944117144233</v>
      </c>
      <c r="E8">
        <f t="shared" si="0"/>
        <v>0.31140322391459768</v>
      </c>
      <c r="F8" s="1">
        <f t="shared" si="1"/>
        <v>5.6478781389552805E-2</v>
      </c>
    </row>
    <row r="9" spans="1:8" x14ac:dyDescent="0.3">
      <c r="A9">
        <v>7.5</v>
      </c>
      <c r="B9">
        <v>7</v>
      </c>
      <c r="C9">
        <v>8</v>
      </c>
      <c r="D9">
        <f t="shared" si="0"/>
        <v>0.31140322391459768</v>
      </c>
      <c r="E9">
        <f t="shared" si="0"/>
        <v>0.26359713811572677</v>
      </c>
      <c r="F9" s="1">
        <f t="shared" si="1"/>
        <v>4.7808256290348558E-2</v>
      </c>
    </row>
    <row r="10" spans="1:8" x14ac:dyDescent="0.3">
      <c r="A10">
        <v>8.5</v>
      </c>
      <c r="B10">
        <v>8</v>
      </c>
      <c r="C10">
        <v>9</v>
      </c>
      <c r="D10">
        <f t="shared" si="0"/>
        <v>0.26359713811572677</v>
      </c>
      <c r="E10">
        <f t="shared" si="0"/>
        <v>0.22313016014842982</v>
      </c>
      <c r="F10" s="1">
        <f t="shared" si="1"/>
        <v>4.0468815248666815E-2</v>
      </c>
    </row>
    <row r="11" spans="1:8" x14ac:dyDescent="0.3">
      <c r="A11">
        <v>9.5</v>
      </c>
      <c r="B11">
        <v>9</v>
      </c>
      <c r="C11">
        <v>10</v>
      </c>
      <c r="D11">
        <f t="shared" si="0"/>
        <v>0.22313016014842982</v>
      </c>
      <c r="E11">
        <f t="shared" si="0"/>
        <v>0.18887560283756183</v>
      </c>
      <c r="F11" s="1">
        <f t="shared" si="1"/>
        <v>3.4256112535971057E-2</v>
      </c>
    </row>
    <row r="12" spans="1:8" x14ac:dyDescent="0.3">
      <c r="A12">
        <v>10.5</v>
      </c>
      <c r="B12">
        <v>10</v>
      </c>
      <c r="C12">
        <v>11</v>
      </c>
      <c r="D12">
        <f t="shared" si="0"/>
        <v>0.18887560283756183</v>
      </c>
      <c r="E12">
        <f t="shared" si="0"/>
        <v>0.15987974607969391</v>
      </c>
      <c r="F12" s="1">
        <f t="shared" si="1"/>
        <v>2.8997173227495759E-2</v>
      </c>
    </row>
    <row r="13" spans="1:8" x14ac:dyDescent="0.3">
      <c r="A13">
        <v>11.5</v>
      </c>
      <c r="B13">
        <v>11</v>
      </c>
      <c r="C13">
        <v>12</v>
      </c>
      <c r="D13">
        <f t="shared" si="0"/>
        <v>0.15987974607969391</v>
      </c>
      <c r="E13">
        <f t="shared" si="0"/>
        <v>0.1353352832366127</v>
      </c>
      <c r="F13" s="1">
        <f t="shared" si="1"/>
        <v>2.4545577210562546E-2</v>
      </c>
    </row>
    <row r="14" spans="1:8" x14ac:dyDescent="0.3">
      <c r="A14">
        <v>12.5</v>
      </c>
      <c r="B14">
        <v>12</v>
      </c>
      <c r="C14">
        <v>13</v>
      </c>
      <c r="D14">
        <f t="shared" si="0"/>
        <v>0.1353352832366127</v>
      </c>
      <c r="E14">
        <f t="shared" si="0"/>
        <v>0.11455884399268773</v>
      </c>
      <c r="F14" s="1">
        <f t="shared" si="1"/>
        <v>2.0777382535632737E-2</v>
      </c>
    </row>
    <row r="15" spans="1:8" x14ac:dyDescent="0.3">
      <c r="A15">
        <v>13.5</v>
      </c>
      <c r="B15">
        <v>13</v>
      </c>
      <c r="C15">
        <v>14</v>
      </c>
      <c r="D15">
        <f t="shared" si="0"/>
        <v>0.11455884399268773</v>
      </c>
      <c r="E15">
        <f t="shared" si="0"/>
        <v>9.6971967864405054E-2</v>
      </c>
      <c r="F15" s="1">
        <f t="shared" si="1"/>
        <v>1.7587674607474544E-2</v>
      </c>
    </row>
    <row r="16" spans="1:8" x14ac:dyDescent="0.3">
      <c r="A16">
        <v>14.5</v>
      </c>
      <c r="B16">
        <v>14</v>
      </c>
      <c r="C16">
        <v>15</v>
      </c>
      <c r="D16">
        <f t="shared" si="0"/>
        <v>9.6971967864405054E-2</v>
      </c>
      <c r="E16">
        <f t="shared" si="0"/>
        <v>8.20849986238988E-2</v>
      </c>
      <c r="F16" s="1">
        <f t="shared" si="1"/>
        <v>1.4887645138549873E-2</v>
      </c>
    </row>
    <row r="17" spans="1:6" x14ac:dyDescent="0.3">
      <c r="A17">
        <v>15.5</v>
      </c>
      <c r="B17">
        <v>15</v>
      </c>
      <c r="C17">
        <v>16</v>
      </c>
      <c r="D17">
        <f t="shared" si="0"/>
        <v>8.20849986238988E-2</v>
      </c>
      <c r="E17">
        <f t="shared" si="0"/>
        <v>6.9483451222801543E-2</v>
      </c>
      <c r="F17" s="1">
        <f t="shared" si="1"/>
        <v>1.260211953643907E-2</v>
      </c>
    </row>
    <row r="18" spans="1:6" x14ac:dyDescent="0.3">
      <c r="A18">
        <v>16.5</v>
      </c>
      <c r="B18">
        <v>16</v>
      </c>
      <c r="C18">
        <v>17</v>
      </c>
      <c r="D18">
        <f t="shared" si="0"/>
        <v>6.9483451222801543E-2</v>
      </c>
      <c r="E18">
        <f t="shared" si="0"/>
        <v>5.8816471642429882E-2</v>
      </c>
      <c r="F18" s="1">
        <f t="shared" si="1"/>
        <v>1.0667463882482669E-2</v>
      </c>
    </row>
    <row r="19" spans="1:6" x14ac:dyDescent="0.3">
      <c r="A19">
        <v>17.5</v>
      </c>
      <c r="B19">
        <v>17</v>
      </c>
      <c r="C19">
        <v>18</v>
      </c>
      <c r="D19">
        <f t="shared" si="0"/>
        <v>5.8816471642429882E-2</v>
      </c>
      <c r="E19">
        <f t="shared" si="0"/>
        <v>4.9787068367863944E-2</v>
      </c>
      <c r="F19" s="1">
        <f t="shared" si="1"/>
        <v>9.0298132274522318E-3</v>
      </c>
    </row>
    <row r="20" spans="1:6" x14ac:dyDescent="0.3">
      <c r="A20">
        <v>18.5</v>
      </c>
      <c r="B20">
        <v>18</v>
      </c>
      <c r="C20">
        <v>19</v>
      </c>
      <c r="D20">
        <f t="shared" si="0"/>
        <v>4.9787068367863944E-2</v>
      </c>
      <c r="E20">
        <f t="shared" si="0"/>
        <v>4.2143843509276406E-2</v>
      </c>
      <c r="F20" s="1">
        <f t="shared" si="1"/>
        <v>7.6435718762138533E-3</v>
      </c>
    </row>
    <row r="21" spans="1:6" x14ac:dyDescent="0.3">
      <c r="A21">
        <v>19.5</v>
      </c>
      <c r="B21">
        <v>19</v>
      </c>
      <c r="C21">
        <v>20</v>
      </c>
      <c r="D21">
        <f t="shared" si="0"/>
        <v>4.2143843509276406E-2</v>
      </c>
      <c r="E21">
        <f t="shared" si="0"/>
        <v>3.5673993347252395E-2</v>
      </c>
      <c r="F21" s="1">
        <f t="shared" si="1"/>
        <v>6.4701439061029022E-3</v>
      </c>
    </row>
    <row r="22" spans="1:6" x14ac:dyDescent="0.3">
      <c r="A22">
        <v>20.5</v>
      </c>
      <c r="B22">
        <v>20</v>
      </c>
      <c r="C22">
        <v>21</v>
      </c>
      <c r="D22">
        <f t="shared" si="0"/>
        <v>3.5673993347252395E-2</v>
      </c>
      <c r="E22">
        <f t="shared" si="0"/>
        <v>3.0197383422318501E-2</v>
      </c>
      <c r="F22" s="1">
        <f t="shared" si="1"/>
        <v>5.4768585739284692E-3</v>
      </c>
    </row>
    <row r="23" spans="1:6" x14ac:dyDescent="0.3">
      <c r="A23">
        <v>21.5</v>
      </c>
      <c r="B23">
        <v>21</v>
      </c>
      <c r="C23">
        <v>22</v>
      </c>
      <c r="D23">
        <f t="shared" si="0"/>
        <v>3.0197383422318501E-2</v>
      </c>
      <c r="E23">
        <f t="shared" si="0"/>
        <v>2.5561533206507402E-2</v>
      </c>
      <c r="F23" s="1">
        <f t="shared" si="1"/>
        <v>4.6360606926409195E-3</v>
      </c>
    </row>
    <row r="24" spans="1:6" x14ac:dyDescent="0.3">
      <c r="A24">
        <v>22.5</v>
      </c>
      <c r="B24">
        <v>22</v>
      </c>
      <c r="C24">
        <v>23</v>
      </c>
      <c r="D24">
        <f t="shared" si="0"/>
        <v>2.5561533206507402E-2</v>
      </c>
      <c r="E24">
        <f t="shared" si="0"/>
        <v>2.163737071949309E-2</v>
      </c>
      <c r="F24" s="1">
        <f t="shared" si="1"/>
        <v>3.9243406518042687E-3</v>
      </c>
    </row>
    <row r="25" spans="1:6" x14ac:dyDescent="0.3">
      <c r="A25">
        <v>23.5</v>
      </c>
      <c r="B25">
        <v>23</v>
      </c>
      <c r="C25">
        <v>24</v>
      </c>
      <c r="D25">
        <f t="shared" si="0"/>
        <v>2.163737071949309E-2</v>
      </c>
      <c r="E25">
        <f t="shared" si="0"/>
        <v>1.8315638888734179E-2</v>
      </c>
      <c r="F25" s="1">
        <f t="shared" si="1"/>
        <v>3.3218826439976278E-3</v>
      </c>
    </row>
    <row r="26" spans="1:6" x14ac:dyDescent="0.3">
      <c r="A26">
        <v>24.5</v>
      </c>
      <c r="B26">
        <v>24</v>
      </c>
      <c r="C26">
        <v>25</v>
      </c>
      <c r="D26">
        <f t="shared" si="0"/>
        <v>1.8315638888734179E-2</v>
      </c>
      <c r="E26">
        <f t="shared" si="0"/>
        <v>1.5503853599009314E-2</v>
      </c>
      <c r="F26" s="1">
        <f t="shared" si="1"/>
        <v>2.8119129503753099E-3</v>
      </c>
    </row>
    <row r="27" spans="1:6" x14ac:dyDescent="0.3">
      <c r="A27">
        <v>25.5</v>
      </c>
      <c r="B27">
        <v>25</v>
      </c>
      <c r="C27">
        <v>26</v>
      </c>
      <c r="D27">
        <f t="shared" si="0"/>
        <v>1.5503853599009314E-2</v>
      </c>
      <c r="E27">
        <f t="shared" si="0"/>
        <v>1.3123728736940968E-2</v>
      </c>
      <c r="F27" s="1">
        <f t="shared" si="1"/>
        <v>2.3802329244759358E-3</v>
      </c>
    </row>
    <row r="28" spans="1:6" x14ac:dyDescent="0.3">
      <c r="A28">
        <v>26.5</v>
      </c>
      <c r="B28">
        <v>26</v>
      </c>
      <c r="C28">
        <v>27</v>
      </c>
      <c r="D28">
        <f t="shared" si="0"/>
        <v>1.3123728736940968E-2</v>
      </c>
      <c r="E28">
        <f t="shared" si="0"/>
        <v>1.1108996538242306E-2</v>
      </c>
      <c r="F28" s="1">
        <f t="shared" si="1"/>
        <v>2.0148236715518339E-3</v>
      </c>
    </row>
    <row r="29" spans="1:6" x14ac:dyDescent="0.3">
      <c r="A29">
        <v>27.5</v>
      </c>
      <c r="B29">
        <v>27</v>
      </c>
      <c r="C29">
        <v>28</v>
      </c>
      <c r="D29">
        <f t="shared" si="0"/>
        <v>1.1108996538242306E-2</v>
      </c>
      <c r="E29">
        <f t="shared" si="0"/>
        <v>9.4035625514952061E-3</v>
      </c>
      <c r="F29" s="1">
        <f t="shared" si="1"/>
        <v>1.7055114168456338E-3</v>
      </c>
    </row>
    <row r="30" spans="1:6" x14ac:dyDescent="0.3">
      <c r="A30">
        <v>28.5</v>
      </c>
      <c r="B30">
        <v>28</v>
      </c>
      <c r="C30">
        <v>29</v>
      </c>
      <c r="D30">
        <f t="shared" si="0"/>
        <v>9.4035625514952061E-3</v>
      </c>
      <c r="E30">
        <f t="shared" si="0"/>
        <v>7.9599438487064494E-3</v>
      </c>
      <c r="F30" s="1">
        <f t="shared" si="1"/>
        <v>1.4436842459521221E-3</v>
      </c>
    </row>
    <row r="31" spans="1:6" x14ac:dyDescent="0.3">
      <c r="A31">
        <v>29.5</v>
      </c>
      <c r="B31">
        <v>29</v>
      </c>
      <c r="C31">
        <v>30</v>
      </c>
      <c r="D31">
        <f t="shared" si="0"/>
        <v>7.9599438487064494E-3</v>
      </c>
      <c r="E31">
        <f t="shared" si="0"/>
        <v>6.737946999085467E-3</v>
      </c>
      <c r="F31" s="1">
        <f t="shared" si="1"/>
        <v>1.2220523307109629E-3</v>
      </c>
    </row>
    <row r="32" spans="1:6" x14ac:dyDescent="0.3">
      <c r="A32">
        <v>30.5</v>
      </c>
      <c r="B32">
        <v>30</v>
      </c>
      <c r="C32">
        <v>31</v>
      </c>
      <c r="D32">
        <f t="shared" si="0"/>
        <v>6.737946999085467E-3</v>
      </c>
      <c r="E32">
        <f t="shared" si="0"/>
        <v>5.7035489980074017E-3</v>
      </c>
      <c r="F32" s="1">
        <f t="shared" si="1"/>
        <v>1.0344449648068106E-3</v>
      </c>
    </row>
    <row r="33" spans="1:6" x14ac:dyDescent="0.3">
      <c r="A33">
        <v>31.5</v>
      </c>
      <c r="B33">
        <v>31</v>
      </c>
      <c r="C33">
        <v>32</v>
      </c>
      <c r="D33">
        <f t="shared" si="0"/>
        <v>5.7035489980074017E-3</v>
      </c>
      <c r="E33">
        <f t="shared" si="0"/>
        <v>4.8279499938314414E-3</v>
      </c>
      <c r="F33" s="1">
        <f t="shared" si="1"/>
        <v>8.7563875811407595E-4</v>
      </c>
    </row>
    <row r="34" spans="1:6" x14ac:dyDescent="0.3">
      <c r="A34">
        <v>32.5</v>
      </c>
      <c r="B34">
        <v>32</v>
      </c>
      <c r="C34">
        <v>33</v>
      </c>
      <c r="D34">
        <f t="shared" si="0"/>
        <v>4.8279499938314414E-3</v>
      </c>
      <c r="E34">
        <f t="shared" si="0"/>
        <v>4.0867714384640666E-3</v>
      </c>
      <c r="F34" s="1">
        <f t="shared" si="1"/>
        <v>7.412122063494822E-4</v>
      </c>
    </row>
    <row r="35" spans="1:6" x14ac:dyDescent="0.3">
      <c r="A35">
        <v>33.5</v>
      </c>
      <c r="B35">
        <v>33</v>
      </c>
      <c r="C35">
        <v>34</v>
      </c>
      <c r="D35">
        <f t="shared" si="0"/>
        <v>4.0867714384640666E-3</v>
      </c>
      <c r="E35">
        <f t="shared" si="0"/>
        <v>3.4593773364647584E-3</v>
      </c>
      <c r="F35" s="1">
        <f t="shared" si="1"/>
        <v>6.2742258694068668E-4</v>
      </c>
    </row>
    <row r="36" spans="1:6" x14ac:dyDescent="0.3">
      <c r="A36">
        <v>34.5</v>
      </c>
      <c r="B36">
        <v>34</v>
      </c>
      <c r="C36">
        <v>35</v>
      </c>
      <c r="D36">
        <f t="shared" si="0"/>
        <v>3.4593773364647584E-3</v>
      </c>
      <c r="E36">
        <f t="shared" si="0"/>
        <v>2.9282996948181888E-3</v>
      </c>
      <c r="F36" s="1">
        <f t="shared" si="1"/>
        <v>5.3110175362888117E-4</v>
      </c>
    </row>
    <row r="37" spans="1:6" x14ac:dyDescent="0.3">
      <c r="A37">
        <v>35.5</v>
      </c>
      <c r="B37">
        <v>35</v>
      </c>
      <c r="C37">
        <v>36</v>
      </c>
      <c r="D37">
        <f t="shared" si="0"/>
        <v>2.9282996948181888E-3</v>
      </c>
      <c r="E37">
        <f t="shared" si="0"/>
        <v>2.4787521766663585E-3</v>
      </c>
      <c r="F37" s="1">
        <f t="shared" si="1"/>
        <v>4.4956792850420782E-4</v>
      </c>
    </row>
    <row r="38" spans="1:6" x14ac:dyDescent="0.3">
      <c r="A38">
        <v>36.5</v>
      </c>
      <c r="B38">
        <v>36</v>
      </c>
      <c r="C38">
        <v>37</v>
      </c>
      <c r="D38">
        <f t="shared" si="0"/>
        <v>2.4787521766663585E-3</v>
      </c>
      <c r="E38">
        <f t="shared" si="0"/>
        <v>2.0982184180809026E-3</v>
      </c>
      <c r="F38" s="1">
        <f t="shared" si="1"/>
        <v>3.8055103557574208E-4</v>
      </c>
    </row>
    <row r="39" spans="1:6" x14ac:dyDescent="0.3">
      <c r="A39">
        <v>37.5</v>
      </c>
      <c r="B39">
        <v>37</v>
      </c>
      <c r="C39">
        <v>38</v>
      </c>
      <c r="D39">
        <f t="shared" si="0"/>
        <v>2.0982184180809026E-3</v>
      </c>
      <c r="E39">
        <f t="shared" si="0"/>
        <v>1.7761035457343791E-3</v>
      </c>
      <c r="F39" s="1">
        <f t="shared" si="1"/>
        <v>3.221294970030618E-4</v>
      </c>
    </row>
    <row r="40" spans="1:6" x14ac:dyDescent="0.3">
      <c r="A40">
        <v>38.5</v>
      </c>
      <c r="B40">
        <v>38</v>
      </c>
      <c r="C40">
        <v>39</v>
      </c>
      <c r="D40">
        <f t="shared" si="0"/>
        <v>1.7761035457343791E-3</v>
      </c>
      <c r="E40">
        <f t="shared" si="0"/>
        <v>1.5034391929775724E-3</v>
      </c>
      <c r="F40" s="1">
        <f t="shared" si="1"/>
        <v>2.726767322612993E-4</v>
      </c>
    </row>
    <row r="41" spans="1:6" x14ac:dyDescent="0.3">
      <c r="A41">
        <v>39.5</v>
      </c>
      <c r="B41">
        <v>39</v>
      </c>
      <c r="C41">
        <v>40</v>
      </c>
      <c r="D41">
        <f t="shared" si="0"/>
        <v>1.5034391929775724E-3</v>
      </c>
      <c r="E41">
        <f t="shared" si="0"/>
        <v>1.2726338013398079E-3</v>
      </c>
      <c r="F41" s="1">
        <f t="shared" si="1"/>
        <v>2.3081587066208062E-4</v>
      </c>
    </row>
    <row r="42" spans="1:6" x14ac:dyDescent="0.3">
      <c r="A42">
        <v>40.5</v>
      </c>
      <c r="B42">
        <v>40</v>
      </c>
      <c r="C42">
        <v>41</v>
      </c>
      <c r="D42">
        <f t="shared" si="0"/>
        <v>1.2726338013398079E-3</v>
      </c>
      <c r="E42">
        <f t="shared" si="0"/>
        <v>1.0772612553122203E-3</v>
      </c>
      <c r="F42" s="1">
        <f t="shared" si="1"/>
        <v>1.9538141633016588E-4</v>
      </c>
    </row>
    <row r="43" spans="1:6" x14ac:dyDescent="0.3">
      <c r="A43">
        <v>41.5</v>
      </c>
      <c r="B43">
        <v>41</v>
      </c>
      <c r="C43">
        <v>42</v>
      </c>
      <c r="D43">
        <f t="shared" si="0"/>
        <v>1.0772612553122203E-3</v>
      </c>
      <c r="E43">
        <f t="shared" si="0"/>
        <v>9.1188196555451624E-4</v>
      </c>
      <c r="F43" s="1">
        <f t="shared" si="1"/>
        <v>1.6538679830673081E-4</v>
      </c>
    </row>
    <row r="44" spans="1:6" x14ac:dyDescent="0.3">
      <c r="A44">
        <v>42.5</v>
      </c>
      <c r="B44">
        <v>42</v>
      </c>
      <c r="C44">
        <v>43</v>
      </c>
      <c r="D44">
        <f t="shared" si="0"/>
        <v>9.1188196555451624E-4</v>
      </c>
      <c r="E44">
        <f t="shared" si="0"/>
        <v>7.7189141909923017E-4</v>
      </c>
      <c r="F44" s="1">
        <f t="shared" si="1"/>
        <v>1.3999690230481767E-4</v>
      </c>
    </row>
    <row r="45" spans="1:6" x14ac:dyDescent="0.3">
      <c r="A45">
        <v>43.5</v>
      </c>
      <c r="B45">
        <v>43</v>
      </c>
      <c r="C45">
        <v>44</v>
      </c>
      <c r="D45">
        <f t="shared" si="0"/>
        <v>7.7189141909923017E-4</v>
      </c>
      <c r="E45">
        <f t="shared" si="0"/>
        <v>6.5339197986738061E-4</v>
      </c>
      <c r="F45" s="1">
        <f t="shared" si="1"/>
        <v>1.1850481934232421E-4</v>
      </c>
    </row>
    <row r="46" spans="1:6" x14ac:dyDescent="0.3">
      <c r="A46">
        <v>44.5</v>
      </c>
      <c r="B46">
        <v>44</v>
      </c>
      <c r="C46">
        <v>45</v>
      </c>
      <c r="D46">
        <f t="shared" si="0"/>
        <v>6.5339197986738061E-4</v>
      </c>
      <c r="E46">
        <f t="shared" si="0"/>
        <v>5.5308437014783363E-4</v>
      </c>
      <c r="F46" s="1">
        <f t="shared" si="1"/>
        <v>1.0031216388474167E-4</v>
      </c>
    </row>
    <row r="47" spans="1:6" x14ac:dyDescent="0.3">
      <c r="A47">
        <v>45.5</v>
      </c>
      <c r="B47">
        <v>45</v>
      </c>
      <c r="C47">
        <v>46</v>
      </c>
      <c r="D47">
        <f t="shared" si="0"/>
        <v>5.5308437014783363E-4</v>
      </c>
      <c r="E47">
        <f t="shared" si="0"/>
        <v>4.6817581165277687E-4</v>
      </c>
      <c r="F47" s="1">
        <f t="shared" si="1"/>
        <v>8.4912413512666196E-5</v>
      </c>
    </row>
    <row r="48" spans="1:6" x14ac:dyDescent="0.3">
      <c r="A48">
        <v>46.5</v>
      </c>
      <c r="B48">
        <v>46</v>
      </c>
      <c r="C48">
        <v>47</v>
      </c>
      <c r="D48">
        <f t="shared" si="0"/>
        <v>4.6817581165277687E-4</v>
      </c>
      <c r="E48">
        <f t="shared" si="0"/>
        <v>3.9630226859990606E-4</v>
      </c>
      <c r="F48" s="1">
        <f t="shared" si="1"/>
        <v>7.1876806254826331E-5</v>
      </c>
    </row>
    <row r="49" spans="1:6" x14ac:dyDescent="0.3">
      <c r="A49">
        <v>47.5</v>
      </c>
      <c r="B49">
        <v>47</v>
      </c>
      <c r="C49">
        <v>48</v>
      </c>
      <c r="D49">
        <f t="shared" si="0"/>
        <v>3.9630226859990606E-4</v>
      </c>
      <c r="E49">
        <f t="shared" si="0"/>
        <v>3.3546262790251185E-4</v>
      </c>
      <c r="F49" s="1">
        <f t="shared" si="1"/>
        <v>6.0842402938214178E-5</v>
      </c>
    </row>
    <row r="50" spans="1:6" x14ac:dyDescent="0.3">
      <c r="A50">
        <v>48.5</v>
      </c>
      <c r="B50">
        <v>48</v>
      </c>
      <c r="C50">
        <v>49</v>
      </c>
      <c r="D50">
        <f t="shared" si="0"/>
        <v>3.3546262790251185E-4</v>
      </c>
      <c r="E50">
        <f t="shared" si="0"/>
        <v>2.8396298390325663E-4</v>
      </c>
      <c r="F50" s="1">
        <f t="shared" si="1"/>
        <v>5.150198218562908E-5</v>
      </c>
    </row>
    <row r="51" spans="1:6" x14ac:dyDescent="0.3">
      <c r="A51">
        <v>49.5</v>
      </c>
      <c r="B51">
        <v>49</v>
      </c>
      <c r="C51">
        <v>50</v>
      </c>
      <c r="D51">
        <f t="shared" si="0"/>
        <v>2.8396298390325663E-4</v>
      </c>
      <c r="E51">
        <f t="shared" si="0"/>
        <v>2.4036947641951407E-4</v>
      </c>
      <c r="F51" s="1">
        <f t="shared" si="1"/>
        <v>4.3595486715777414E-5</v>
      </c>
    </row>
    <row r="52" spans="1:6" x14ac:dyDescent="0.3">
      <c r="A52">
        <v>50.5</v>
      </c>
      <c r="B52">
        <v>50</v>
      </c>
      <c r="C52">
        <v>51</v>
      </c>
      <c r="D52">
        <f t="shared" si="0"/>
        <v>2.4036947641951407E-4</v>
      </c>
      <c r="E52">
        <f t="shared" si="0"/>
        <v>2.0346836901064417E-4</v>
      </c>
      <c r="F52" s="1">
        <f t="shared" si="1"/>
        <v>3.6902782792616731E-5</v>
      </c>
    </row>
    <row r="53" spans="1:6" x14ac:dyDescent="0.3">
      <c r="A53">
        <v>51.5</v>
      </c>
      <c r="B53">
        <v>51</v>
      </c>
      <c r="C53">
        <v>52</v>
      </c>
      <c r="D53">
        <f t="shared" si="0"/>
        <v>2.0346836901064417E-4</v>
      </c>
      <c r="E53">
        <f t="shared" si="0"/>
        <v>1.7223225596081014E-4</v>
      </c>
      <c r="F53" s="1">
        <f t="shared" si="1"/>
        <v>3.1237531231557895E-5</v>
      </c>
    </row>
    <row r="54" spans="1:6" x14ac:dyDescent="0.3">
      <c r="A54">
        <v>52.5</v>
      </c>
      <c r="B54">
        <v>52</v>
      </c>
      <c r="C54">
        <v>53</v>
      </c>
      <c r="D54">
        <f t="shared" si="0"/>
        <v>1.7223225596081014E-4</v>
      </c>
      <c r="E54">
        <f t="shared" si="0"/>
        <v>1.4579145710750816E-4</v>
      </c>
      <c r="F54" s="1">
        <f t="shared" si="1"/>
        <v>2.6441999318213801E-5</v>
      </c>
    </row>
    <row r="55" spans="1:6" x14ac:dyDescent="0.3">
      <c r="A55">
        <v>53.5</v>
      </c>
      <c r="B55">
        <v>53</v>
      </c>
      <c r="C55">
        <v>54</v>
      </c>
      <c r="D55">
        <f t="shared" si="0"/>
        <v>1.4579145710750816E-4</v>
      </c>
      <c r="E55">
        <f t="shared" si="0"/>
        <v>1.2340980408667956E-4</v>
      </c>
      <c r="F55" s="1">
        <f t="shared" si="1"/>
        <v>2.2382669192437836E-5</v>
      </c>
    </row>
    <row r="56" spans="1:6" x14ac:dyDescent="0.3">
      <c r="A56">
        <v>54.5</v>
      </c>
      <c r="B56">
        <v>54</v>
      </c>
      <c r="C56">
        <v>55</v>
      </c>
      <c r="D56">
        <f t="shared" si="0"/>
        <v>1.2340980408667956E-4</v>
      </c>
      <c r="E56">
        <f t="shared" si="0"/>
        <v>1.0446414383170532E-4</v>
      </c>
      <c r="F56" s="1">
        <f t="shared" si="1"/>
        <v>1.8946520425670814E-5</v>
      </c>
    </row>
    <row r="57" spans="1:6" x14ac:dyDescent="0.3">
      <c r="A57">
        <v>55.5</v>
      </c>
      <c r="B57">
        <v>55</v>
      </c>
      <c r="C57">
        <v>56</v>
      </c>
      <c r="D57">
        <f t="shared" si="0"/>
        <v>1.0446414383170532E-4</v>
      </c>
      <c r="E57">
        <f t="shared" si="0"/>
        <v>8.8426988659883016E-5</v>
      </c>
      <c r="F57" s="1">
        <f t="shared" si="1"/>
        <v>1.6037883290597232E-5</v>
      </c>
    </row>
    <row r="58" spans="1:6" x14ac:dyDescent="0.3">
      <c r="A58">
        <v>56.5</v>
      </c>
      <c r="B58">
        <v>56</v>
      </c>
      <c r="C58">
        <v>57</v>
      </c>
      <c r="D58">
        <f t="shared" si="0"/>
        <v>8.8426988659883016E-5</v>
      </c>
      <c r="E58">
        <f t="shared" si="0"/>
        <v>7.4851829887700598E-5</v>
      </c>
      <c r="F58" s="1">
        <f t="shared" si="1"/>
        <v>1.3575775111418947E-5</v>
      </c>
    </row>
    <row r="59" spans="1:6" x14ac:dyDescent="0.3">
      <c r="A59">
        <v>57.5</v>
      </c>
      <c r="B59">
        <v>57</v>
      </c>
      <c r="C59">
        <v>58</v>
      </c>
      <c r="D59">
        <f t="shared" si="0"/>
        <v>7.4851829887700598E-5</v>
      </c>
      <c r="E59">
        <f t="shared" si="0"/>
        <v>6.3360706074559649E-5</v>
      </c>
      <c r="F59" s="1">
        <f t="shared" si="1"/>
        <v>1.1491645533041005E-5</v>
      </c>
    </row>
    <row r="60" spans="1:6" x14ac:dyDescent="0.3">
      <c r="A60">
        <v>58.5</v>
      </c>
      <c r="B60">
        <v>58</v>
      </c>
      <c r="C60">
        <v>59</v>
      </c>
      <c r="D60">
        <f t="shared" si="0"/>
        <v>6.3360706074559649E-5</v>
      </c>
      <c r="E60">
        <f t="shared" si="0"/>
        <v>5.3633679768280402E-5</v>
      </c>
      <c r="F60" s="1">
        <f t="shared" si="1"/>
        <v>9.7274679326401559E-6</v>
      </c>
    </row>
    <row r="61" spans="1:6" x14ac:dyDescent="0.3">
      <c r="A61">
        <v>59.5</v>
      </c>
      <c r="B61">
        <v>59</v>
      </c>
      <c r="C61">
        <v>60</v>
      </c>
      <c r="D61">
        <f t="shared" si="0"/>
        <v>5.3633679768280402E-5</v>
      </c>
      <c r="E61">
        <f t="shared" si="0"/>
        <v>4.5399929762484854E-5</v>
      </c>
      <c r="F61" s="1">
        <f t="shared" si="1"/>
        <v>8.234123834439286E-6</v>
      </c>
    </row>
    <row r="62" spans="1:6" x14ac:dyDescent="0.3">
      <c r="F62" s="1"/>
    </row>
    <row r="63" spans="1:6" x14ac:dyDescent="0.3">
      <c r="F63" s="1"/>
    </row>
    <row r="64" spans="1:6" x14ac:dyDescent="0.3">
      <c r="F64" s="1"/>
    </row>
    <row r="65" spans="6:6" x14ac:dyDescent="0.3">
      <c r="F65" s="1"/>
    </row>
    <row r="66" spans="6:6" x14ac:dyDescent="0.3">
      <c r="F66" s="1"/>
    </row>
    <row r="67" spans="6:6" x14ac:dyDescent="0.3">
      <c r="F67" s="1"/>
    </row>
    <row r="68" spans="6:6" x14ac:dyDescent="0.3">
      <c r="F68" s="1"/>
    </row>
    <row r="69" spans="6:6" x14ac:dyDescent="0.3">
      <c r="F69" s="1"/>
    </row>
    <row r="70" spans="6:6" x14ac:dyDescent="0.3">
      <c r="F70" s="1"/>
    </row>
    <row r="71" spans="6:6" x14ac:dyDescent="0.3">
      <c r="F71" s="1"/>
    </row>
    <row r="72" spans="6:6" x14ac:dyDescent="0.3">
      <c r="F72" s="1"/>
    </row>
    <row r="73" spans="6:6" x14ac:dyDescent="0.3">
      <c r="F73" s="1"/>
    </row>
    <row r="74" spans="6:6" x14ac:dyDescent="0.3">
      <c r="F74" s="1"/>
    </row>
    <row r="75" spans="6:6" x14ac:dyDescent="0.3">
      <c r="F75" s="1"/>
    </row>
    <row r="76" spans="6:6" x14ac:dyDescent="0.3">
      <c r="F76" s="1"/>
    </row>
    <row r="77" spans="6:6" x14ac:dyDescent="0.3">
      <c r="F77" s="1"/>
    </row>
    <row r="78" spans="6:6" x14ac:dyDescent="0.3">
      <c r="F78" s="1"/>
    </row>
    <row r="79" spans="6:6" x14ac:dyDescent="0.3">
      <c r="F79" s="1"/>
    </row>
    <row r="80" spans="6:6" x14ac:dyDescent="0.3">
      <c r="F80" s="1"/>
    </row>
    <row r="81" spans="6:6" x14ac:dyDescent="0.3">
      <c r="F81" s="1"/>
    </row>
    <row r="82" spans="6:6" x14ac:dyDescent="0.3">
      <c r="F82" s="1"/>
    </row>
    <row r="83" spans="6:6" x14ac:dyDescent="0.3">
      <c r="F83" s="1"/>
    </row>
    <row r="84" spans="6:6" x14ac:dyDescent="0.3">
      <c r="F84" s="1"/>
    </row>
    <row r="85" spans="6:6" x14ac:dyDescent="0.3">
      <c r="F85" s="1"/>
    </row>
    <row r="86" spans="6:6" x14ac:dyDescent="0.3">
      <c r="F86" s="1"/>
    </row>
    <row r="87" spans="6:6" x14ac:dyDescent="0.3">
      <c r="F87" s="1"/>
    </row>
    <row r="88" spans="6:6" x14ac:dyDescent="0.3">
      <c r="F88" s="1"/>
    </row>
    <row r="89" spans="6:6" x14ac:dyDescent="0.3">
      <c r="F89" s="1"/>
    </row>
    <row r="90" spans="6:6" x14ac:dyDescent="0.3">
      <c r="F90" s="1"/>
    </row>
    <row r="91" spans="6:6" x14ac:dyDescent="0.3">
      <c r="F91" s="1"/>
    </row>
    <row r="92" spans="6:6" x14ac:dyDescent="0.3">
      <c r="F92" s="1"/>
    </row>
    <row r="93" spans="6:6" x14ac:dyDescent="0.3">
      <c r="F93" s="1"/>
    </row>
    <row r="94" spans="6:6" x14ac:dyDescent="0.3">
      <c r="F94" s="1"/>
    </row>
    <row r="95" spans="6:6" x14ac:dyDescent="0.3">
      <c r="F95" s="1"/>
    </row>
    <row r="96" spans="6:6" x14ac:dyDescent="0.3">
      <c r="F96" s="1"/>
    </row>
    <row r="97" spans="6:6" x14ac:dyDescent="0.3">
      <c r="F97" s="1"/>
    </row>
    <row r="98" spans="6:6" x14ac:dyDescent="0.3">
      <c r="F98" s="1"/>
    </row>
    <row r="99" spans="6:6" x14ac:dyDescent="0.3">
      <c r="F99" s="1"/>
    </row>
    <row r="100" spans="6:6" x14ac:dyDescent="0.3">
      <c r="F100" s="1"/>
    </row>
    <row r="101" spans="6:6" x14ac:dyDescent="0.3">
      <c r="F101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BD87-897E-449E-9AD3-229D8F485406}">
  <dimension ref="A1:E102"/>
  <sheetViews>
    <sheetView workbookViewId="0">
      <selection activeCell="K31" sqref="K31"/>
    </sheetView>
  </sheetViews>
  <sheetFormatPr defaultRowHeight="14" x14ac:dyDescent="0.3"/>
  <cols>
    <col min="1" max="1" width="11.25" bestFit="1" customWidth="1"/>
    <col min="5" max="5" width="13.08203125" bestFit="1" customWidth="1"/>
  </cols>
  <sheetData>
    <row r="1" spans="1:5" ht="14.5" x14ac:dyDescent="0.3">
      <c r="A1" s="7" t="s">
        <v>18</v>
      </c>
      <c r="B1" s="7" t="s">
        <v>17</v>
      </c>
      <c r="C1" s="7"/>
      <c r="D1" s="8" t="s">
        <v>22</v>
      </c>
      <c r="E1" s="9" t="s">
        <v>21</v>
      </c>
    </row>
    <row r="2" spans="1:5" x14ac:dyDescent="0.3">
      <c r="A2" t="s">
        <v>20</v>
      </c>
      <c r="B2">
        <v>100</v>
      </c>
      <c r="D2">
        <v>0</v>
      </c>
      <c r="E2">
        <f>$B$3*EXP(-$B$3*D2/$B$2)/$B$2/(1-EXP(-$B$3))</f>
        <v>5.0339182745315215E-2</v>
      </c>
    </row>
    <row r="3" spans="1:5" x14ac:dyDescent="0.3">
      <c r="A3" s="13" t="s">
        <v>226</v>
      </c>
      <c r="B3">
        <v>5</v>
      </c>
      <c r="D3">
        <v>1</v>
      </c>
      <c r="E3">
        <f t="shared" ref="E3:E66" si="0">$B$3*EXP(-$B$3*D3/$B$2)/$B$2/(1-EXP(-$B$3))</f>
        <v>4.7884111832662467E-2</v>
      </c>
    </row>
    <row r="4" spans="1:5" x14ac:dyDescent="0.3">
      <c r="D4">
        <v>2</v>
      </c>
      <c r="E4">
        <f t="shared" si="0"/>
        <v>4.5548776141311337E-2</v>
      </c>
    </row>
    <row r="5" spans="1:5" x14ac:dyDescent="0.3">
      <c r="D5">
        <v>3</v>
      </c>
      <c r="E5">
        <f t="shared" si="0"/>
        <v>4.3327336115611438E-2</v>
      </c>
    </row>
    <row r="6" spans="1:5" x14ac:dyDescent="0.3">
      <c r="D6">
        <v>4</v>
      </c>
      <c r="E6">
        <f t="shared" si="0"/>
        <v>4.1214236998402078E-2</v>
      </c>
    </row>
    <row r="7" spans="1:5" x14ac:dyDescent="0.3">
      <c r="D7">
        <v>5</v>
      </c>
      <c r="E7">
        <f t="shared" si="0"/>
        <v>3.9204194941226039E-2</v>
      </c>
    </row>
    <row r="8" spans="1:5" x14ac:dyDescent="0.3">
      <c r="D8">
        <v>6</v>
      </c>
      <c r="E8">
        <f t="shared" si="0"/>
        <v>3.7292183791956243E-2</v>
      </c>
    </row>
    <row r="9" spans="1:5" x14ac:dyDescent="0.3">
      <c r="D9">
        <v>7</v>
      </c>
      <c r="E9">
        <f t="shared" si="0"/>
        <v>3.5473422526797395E-2</v>
      </c>
    </row>
    <row r="10" spans="1:5" x14ac:dyDescent="0.3">
      <c r="D10">
        <v>8</v>
      </c>
      <c r="E10">
        <f t="shared" si="0"/>
        <v>3.374336329523616E-2</v>
      </c>
    </row>
    <row r="11" spans="1:5" x14ac:dyDescent="0.3">
      <c r="D11">
        <v>9</v>
      </c>
      <c r="E11">
        <f t="shared" si="0"/>
        <v>3.2097680048046001E-2</v>
      </c>
    </row>
    <row r="12" spans="1:5" x14ac:dyDescent="0.3">
      <c r="D12">
        <v>10</v>
      </c>
      <c r="E12">
        <f t="shared" si="0"/>
        <v>3.0532257719910846E-2</v>
      </c>
    </row>
    <row r="13" spans="1:5" x14ac:dyDescent="0.3">
      <c r="D13">
        <v>11</v>
      </c>
      <c r="E13">
        <f t="shared" si="0"/>
        <v>2.9043181939618277E-2</v>
      </c>
    </row>
    <row r="14" spans="1:5" x14ac:dyDescent="0.3">
      <c r="D14">
        <v>12</v>
      </c>
      <c r="E14">
        <f t="shared" si="0"/>
        <v>2.7626729242092626E-2</v>
      </c>
    </row>
    <row r="15" spans="1:5" x14ac:dyDescent="0.3">
      <c r="D15">
        <v>13</v>
      </c>
      <c r="E15">
        <f t="shared" si="0"/>
        <v>2.6279357757792814E-2</v>
      </c>
    </row>
    <row r="16" spans="1:5" x14ac:dyDescent="0.3">
      <c r="D16">
        <v>14</v>
      </c>
      <c r="E16">
        <f t="shared" si="0"/>
        <v>2.4997698356193632E-2</v>
      </c>
    </row>
    <row r="17" spans="4:5" x14ac:dyDescent="0.3">
      <c r="D17">
        <v>15</v>
      </c>
      <c r="E17">
        <f t="shared" si="0"/>
        <v>2.3778546221204518E-2</v>
      </c>
    </row>
    <row r="18" spans="4:5" x14ac:dyDescent="0.3">
      <c r="D18">
        <v>16</v>
      </c>
      <c r="E18">
        <f t="shared" si="0"/>
        <v>2.2618852837459999E-2</v>
      </c>
    </row>
    <row r="19" spans="4:5" x14ac:dyDescent="0.3">
      <c r="D19">
        <v>17</v>
      </c>
      <c r="E19">
        <f t="shared" si="0"/>
        <v>2.1515718367443419E-2</v>
      </c>
    </row>
    <row r="20" spans="4:5" x14ac:dyDescent="0.3">
      <c r="D20">
        <v>18</v>
      </c>
      <c r="E20">
        <f t="shared" si="0"/>
        <v>2.0466384400382644E-2</v>
      </c>
    </row>
    <row r="21" spans="4:5" x14ac:dyDescent="0.3">
      <c r="D21">
        <v>19</v>
      </c>
      <c r="E21">
        <f t="shared" si="0"/>
        <v>1.9468227054786374E-2</v>
      </c>
    </row>
    <row r="22" spans="4:5" x14ac:dyDescent="0.3">
      <c r="D22">
        <v>20</v>
      </c>
      <c r="E22">
        <f t="shared" si="0"/>
        <v>1.8518750417373674E-2</v>
      </c>
    </row>
    <row r="23" spans="4:5" x14ac:dyDescent="0.3">
      <c r="D23">
        <v>21</v>
      </c>
      <c r="E23">
        <f t="shared" si="0"/>
        <v>1.7615580301990712E-2</v>
      </c>
    </row>
    <row r="24" spans="4:5" x14ac:dyDescent="0.3">
      <c r="D24">
        <v>22</v>
      </c>
      <c r="E24">
        <f t="shared" si="0"/>
        <v>1.6756458312908739E-2</v>
      </c>
    </row>
    <row r="25" spans="4:5" x14ac:dyDescent="0.3">
      <c r="D25">
        <v>23</v>
      </c>
      <c r="E25">
        <f t="shared" si="0"/>
        <v>1.5939236197658389E-2</v>
      </c>
    </row>
    <row r="26" spans="4:5" x14ac:dyDescent="0.3">
      <c r="D26">
        <v>24</v>
      </c>
      <c r="E26">
        <f t="shared" si="0"/>
        <v>1.5161870475279539E-2</v>
      </c>
    </row>
    <row r="27" spans="4:5" x14ac:dyDescent="0.3">
      <c r="D27">
        <v>25</v>
      </c>
      <c r="E27">
        <f t="shared" si="0"/>
        <v>1.4422417326554523E-2</v>
      </c>
    </row>
    <row r="28" spans="4:5" x14ac:dyDescent="0.3">
      <c r="D28">
        <v>26</v>
      </c>
      <c r="E28">
        <f t="shared" si="0"/>
        <v>1.3719027733447582E-2</v>
      </c>
    </row>
    <row r="29" spans="4:5" x14ac:dyDescent="0.3">
      <c r="D29">
        <v>27</v>
      </c>
      <c r="E29">
        <f t="shared" si="0"/>
        <v>1.3049942855596679E-2</v>
      </c>
    </row>
    <row r="30" spans="4:5" x14ac:dyDescent="0.3">
      <c r="D30">
        <v>28</v>
      </c>
      <c r="E30">
        <f t="shared" si="0"/>
        <v>1.2413489632296434E-2</v>
      </c>
    </row>
    <row r="31" spans="4:5" x14ac:dyDescent="0.3">
      <c r="D31">
        <v>29</v>
      </c>
      <c r="E31">
        <f t="shared" si="0"/>
        <v>1.1808076598974917E-2</v>
      </c>
    </row>
    <row r="32" spans="4:5" x14ac:dyDescent="0.3">
      <c r="D32">
        <v>30</v>
      </c>
      <c r="E32">
        <f t="shared" si="0"/>
        <v>1.1232189907703258E-2</v>
      </c>
    </row>
    <row r="33" spans="4:5" x14ac:dyDescent="0.3">
      <c r="D33">
        <v>31</v>
      </c>
      <c r="E33">
        <f t="shared" si="0"/>
        <v>1.0684389541787298E-2</v>
      </c>
    </row>
    <row r="34" spans="4:5" x14ac:dyDescent="0.3">
      <c r="D34">
        <v>32</v>
      </c>
      <c r="E34">
        <f t="shared" si="0"/>
        <v>1.0163305714975779E-2</v>
      </c>
    </row>
    <row r="35" spans="4:5" x14ac:dyDescent="0.3">
      <c r="D35">
        <v>33</v>
      </c>
      <c r="E35">
        <f t="shared" si="0"/>
        <v>9.6676354462812298E-3</v>
      </c>
    </row>
    <row r="36" spans="4:5" x14ac:dyDescent="0.3">
      <c r="D36">
        <v>34</v>
      </c>
      <c r="E36">
        <f t="shared" si="0"/>
        <v>9.1961393018487967E-3</v>
      </c>
    </row>
    <row r="37" spans="4:5" x14ac:dyDescent="0.3">
      <c r="D37">
        <v>35</v>
      </c>
      <c r="E37">
        <f t="shared" si="0"/>
        <v>8.747638295726029E-3</v>
      </c>
    </row>
    <row r="38" spans="4:5" x14ac:dyDescent="0.3">
      <c r="D38">
        <v>36</v>
      </c>
      <c r="E38">
        <f t="shared" si="0"/>
        <v>8.3210109417838768E-3</v>
      </c>
    </row>
    <row r="39" spans="4:5" x14ac:dyDescent="0.3">
      <c r="D39">
        <v>37</v>
      </c>
      <c r="E39">
        <f t="shared" si="0"/>
        <v>7.9151904494172212E-3</v>
      </c>
    </row>
    <row r="40" spans="4:5" x14ac:dyDescent="0.3">
      <c r="D40">
        <v>38</v>
      </c>
      <c r="E40">
        <f t="shared" si="0"/>
        <v>7.5291620560126926E-3</v>
      </c>
    </row>
    <row r="41" spans="4:5" x14ac:dyDescent="0.3">
      <c r="D41">
        <v>39</v>
      </c>
      <c r="E41">
        <f t="shared" si="0"/>
        <v>7.161960489513567E-3</v>
      </c>
    </row>
    <row r="42" spans="4:5" x14ac:dyDescent="0.3">
      <c r="D42">
        <v>40</v>
      </c>
      <c r="E42">
        <f t="shared" si="0"/>
        <v>6.8126675547368412E-3</v>
      </c>
    </row>
    <row r="43" spans="4:5" x14ac:dyDescent="0.3">
      <c r="D43">
        <v>41</v>
      </c>
      <c r="E43">
        <f t="shared" si="0"/>
        <v>6.4804098374070121E-3</v>
      </c>
    </row>
    <row r="44" spans="4:5" x14ac:dyDescent="0.3">
      <c r="D44">
        <v>42</v>
      </c>
      <c r="E44">
        <f t="shared" si="0"/>
        <v>6.1643565201654369E-3</v>
      </c>
    </row>
    <row r="45" spans="4:5" x14ac:dyDescent="0.3">
      <c r="D45">
        <v>43</v>
      </c>
      <c r="E45">
        <f t="shared" si="0"/>
        <v>5.8637173050941939E-3</v>
      </c>
    </row>
    <row r="46" spans="4:5" x14ac:dyDescent="0.3">
      <c r="D46">
        <v>44</v>
      </c>
      <c r="E46">
        <f t="shared" si="0"/>
        <v>5.5777404375596269E-3</v>
      </c>
    </row>
    <row r="47" spans="4:5" x14ac:dyDescent="0.3">
      <c r="D47">
        <v>45</v>
      </c>
      <c r="E47">
        <f t="shared" si="0"/>
        <v>5.305710826434204E-3</v>
      </c>
    </row>
    <row r="48" spans="4:5" x14ac:dyDescent="0.3">
      <c r="D48">
        <v>46</v>
      </c>
      <c r="E48">
        <f t="shared" si="0"/>
        <v>5.0469482559962172E-3</v>
      </c>
    </row>
    <row r="49" spans="4:5" x14ac:dyDescent="0.3">
      <c r="D49">
        <v>47</v>
      </c>
      <c r="E49">
        <f t="shared" si="0"/>
        <v>4.8008056850361623E-3</v>
      </c>
    </row>
    <row r="50" spans="4:5" x14ac:dyDescent="0.3">
      <c r="D50">
        <v>48</v>
      </c>
      <c r="E50">
        <f t="shared" si="0"/>
        <v>4.566667628916706E-3</v>
      </c>
    </row>
    <row r="51" spans="4:5" x14ac:dyDescent="0.3">
      <c r="D51">
        <v>49</v>
      </c>
      <c r="E51">
        <f t="shared" si="0"/>
        <v>4.3439486205404769E-3</v>
      </c>
    </row>
    <row r="52" spans="4:5" x14ac:dyDescent="0.3">
      <c r="D52">
        <v>50</v>
      </c>
      <c r="E52">
        <f t="shared" si="0"/>
        <v>4.1320917463773888E-3</v>
      </c>
    </row>
    <row r="53" spans="4:5" x14ac:dyDescent="0.3">
      <c r="D53">
        <v>51</v>
      </c>
      <c r="E53">
        <f t="shared" si="0"/>
        <v>3.9305672538907151E-3</v>
      </c>
    </row>
    <row r="54" spans="4:5" x14ac:dyDescent="0.3">
      <c r="D54">
        <v>52</v>
      </c>
      <c r="E54">
        <f t="shared" si="0"/>
        <v>3.7388712268798161E-3</v>
      </c>
    </row>
    <row r="55" spans="4:5" x14ac:dyDescent="0.3">
      <c r="D55">
        <v>53</v>
      </c>
      <c r="E55">
        <f t="shared" si="0"/>
        <v>3.5565243254271663E-3</v>
      </c>
    </row>
    <row r="56" spans="4:5" x14ac:dyDescent="0.3">
      <c r="D56">
        <v>54</v>
      </c>
      <c r="E56">
        <f t="shared" si="0"/>
        <v>3.3830705872988725E-3</v>
      </c>
    </row>
    <row r="57" spans="4:5" x14ac:dyDescent="0.3">
      <c r="D57">
        <v>55</v>
      </c>
      <c r="E57">
        <f t="shared" si="0"/>
        <v>3.2180762878015997E-3</v>
      </c>
    </row>
    <row r="58" spans="4:5" x14ac:dyDescent="0.3">
      <c r="D58">
        <v>56</v>
      </c>
      <c r="E58">
        <f t="shared" si="0"/>
        <v>3.0611288552449102E-3</v>
      </c>
    </row>
    <row r="59" spans="4:5" x14ac:dyDescent="0.3">
      <c r="D59">
        <v>57</v>
      </c>
      <c r="E59">
        <f t="shared" si="0"/>
        <v>2.911835839297145E-3</v>
      </c>
    </row>
    <row r="60" spans="4:5" x14ac:dyDescent="0.3">
      <c r="D60">
        <v>58</v>
      </c>
      <c r="E60">
        <f t="shared" si="0"/>
        <v>2.7698239296551764E-3</v>
      </c>
    </row>
    <row r="61" spans="4:5" x14ac:dyDescent="0.3">
      <c r="D61">
        <v>59</v>
      </c>
      <c r="E61">
        <f t="shared" si="0"/>
        <v>2.6347380225741992E-3</v>
      </c>
    </row>
    <row r="62" spans="4:5" x14ac:dyDescent="0.3">
      <c r="D62">
        <v>60</v>
      </c>
      <c r="E62">
        <f t="shared" si="0"/>
        <v>2.5062403329234057E-3</v>
      </c>
    </row>
    <row r="63" spans="4:5" x14ac:dyDescent="0.3">
      <c r="D63">
        <v>61</v>
      </c>
      <c r="E63">
        <f t="shared" si="0"/>
        <v>2.3840095495472088E-3</v>
      </c>
    </row>
    <row r="64" spans="4:5" x14ac:dyDescent="0.3">
      <c r="D64">
        <v>62</v>
      </c>
      <c r="E64">
        <f t="shared" si="0"/>
        <v>2.2677400318199975E-3</v>
      </c>
    </row>
    <row r="65" spans="4:5" x14ac:dyDescent="0.3">
      <c r="D65">
        <v>63</v>
      </c>
      <c r="E65">
        <f t="shared" si="0"/>
        <v>2.1571410453853678E-3</v>
      </c>
    </row>
    <row r="66" spans="4:5" x14ac:dyDescent="0.3">
      <c r="D66">
        <v>64</v>
      </c>
      <c r="E66">
        <f t="shared" si="0"/>
        <v>2.0519360351687918E-3</v>
      </c>
    </row>
    <row r="67" spans="4:5" x14ac:dyDescent="0.3">
      <c r="D67">
        <v>65</v>
      </c>
      <c r="E67">
        <f t="shared" ref="E67:E102" si="1">$B$3*EXP(-$B$3*D67/$B$2)/$B$2/(1-EXP(-$B$3))</f>
        <v>1.9518619338458863E-3</v>
      </c>
    </row>
    <row r="68" spans="4:5" x14ac:dyDescent="0.3">
      <c r="D68">
        <v>66</v>
      </c>
      <c r="E68">
        <f t="shared" si="1"/>
        <v>1.8566685040370737E-3</v>
      </c>
    </row>
    <row r="69" spans="4:5" x14ac:dyDescent="0.3">
      <c r="D69">
        <v>67</v>
      </c>
      <c r="E69">
        <f t="shared" si="1"/>
        <v>1.7661177125837869E-3</v>
      </c>
    </row>
    <row r="70" spans="4:5" x14ac:dyDescent="0.3">
      <c r="D70">
        <v>68</v>
      </c>
      <c r="E70">
        <f t="shared" si="1"/>
        <v>1.6799831353415931E-3</v>
      </c>
    </row>
    <row r="71" spans="4:5" x14ac:dyDescent="0.3">
      <c r="D71">
        <v>69</v>
      </c>
      <c r="E71">
        <f t="shared" si="1"/>
        <v>1.5980493910018882E-3</v>
      </c>
    </row>
    <row r="72" spans="4:5" x14ac:dyDescent="0.3">
      <c r="D72">
        <v>70</v>
      </c>
      <c r="E72">
        <f t="shared" si="1"/>
        <v>1.5201116025264432E-3</v>
      </c>
    </row>
    <row r="73" spans="4:5" x14ac:dyDescent="0.3">
      <c r="D73">
        <v>71</v>
      </c>
      <c r="E73">
        <f t="shared" si="1"/>
        <v>1.4459748848480866E-3</v>
      </c>
    </row>
    <row r="74" spans="4:5" x14ac:dyDescent="0.3">
      <c r="D74">
        <v>72</v>
      </c>
      <c r="E74">
        <f t="shared" si="1"/>
        <v>1.3754538575565314E-3</v>
      </c>
    </row>
    <row r="75" spans="4:5" x14ac:dyDescent="0.3">
      <c r="D75">
        <v>73</v>
      </c>
      <c r="E75">
        <f t="shared" si="1"/>
        <v>1.3083721813507867E-3</v>
      </c>
    </row>
    <row r="76" spans="4:5" x14ac:dyDescent="0.3">
      <c r="D76">
        <v>74</v>
      </c>
      <c r="E76">
        <f t="shared" si="1"/>
        <v>1.2445621170990523E-3</v>
      </c>
    </row>
    <row r="77" spans="4:5" x14ac:dyDescent="0.3">
      <c r="D77">
        <v>75</v>
      </c>
      <c r="E77">
        <f t="shared" si="1"/>
        <v>1.183864106403522E-3</v>
      </c>
    </row>
    <row r="78" spans="4:5" x14ac:dyDescent="0.3">
      <c r="D78">
        <v>76</v>
      </c>
      <c r="E78">
        <f t="shared" si="1"/>
        <v>1.1261263726212744E-3</v>
      </c>
    </row>
    <row r="79" spans="4:5" x14ac:dyDescent="0.3">
      <c r="D79">
        <v>77</v>
      </c>
      <c r="E79">
        <f t="shared" si="1"/>
        <v>1.0712045413436113E-3</v>
      </c>
    </row>
    <row r="80" spans="4:5" x14ac:dyDescent="0.3">
      <c r="D80">
        <v>78</v>
      </c>
      <c r="E80">
        <f t="shared" si="1"/>
        <v>1.0189612793848348E-3</v>
      </c>
    </row>
    <row r="81" spans="4:5" x14ac:dyDescent="0.3">
      <c r="D81">
        <v>79</v>
      </c>
      <c r="E81">
        <f t="shared" si="1"/>
        <v>9.6926595137774739E-4</v>
      </c>
    </row>
    <row r="82" spans="4:5" x14ac:dyDescent="0.3">
      <c r="D82">
        <v>80</v>
      </c>
      <c r="E82">
        <f t="shared" si="1"/>
        <v>9.2199429311719185E-4</v>
      </c>
    </row>
    <row r="83" spans="4:5" x14ac:dyDescent="0.3">
      <c r="D83">
        <v>81</v>
      </c>
      <c r="E83">
        <f t="shared" si="1"/>
        <v>8.7702810083480933E-4</v>
      </c>
    </row>
    <row r="84" spans="4:5" x14ac:dyDescent="0.3">
      <c r="D84">
        <v>82</v>
      </c>
      <c r="E84">
        <f t="shared" si="1"/>
        <v>8.3425493562805006E-4</v>
      </c>
    </row>
    <row r="85" spans="4:5" x14ac:dyDescent="0.3">
      <c r="D85">
        <v>83</v>
      </c>
      <c r="E85">
        <f t="shared" si="1"/>
        <v>7.9356784230434965E-4</v>
      </c>
    </row>
    <row r="86" spans="4:5" x14ac:dyDescent="0.3">
      <c r="D86">
        <v>84</v>
      </c>
      <c r="E86">
        <f t="shared" si="1"/>
        <v>7.5486508193743987E-4</v>
      </c>
    </row>
    <row r="87" spans="4:5" x14ac:dyDescent="0.3">
      <c r="D87">
        <v>85</v>
      </c>
      <c r="E87">
        <f t="shared" si="1"/>
        <v>7.1804987746703546E-4</v>
      </c>
    </row>
    <row r="88" spans="4:5" x14ac:dyDescent="0.3">
      <c r="D88">
        <v>86</v>
      </c>
      <c r="E88">
        <f t="shared" si="1"/>
        <v>6.8303017170577649E-4</v>
      </c>
    </row>
    <row r="89" spans="4:5" x14ac:dyDescent="0.3">
      <c r="D89">
        <v>87</v>
      </c>
      <c r="E89">
        <f t="shared" si="1"/>
        <v>6.4971839714830977E-4</v>
      </c>
    </row>
    <row r="90" spans="4:5" x14ac:dyDescent="0.3">
      <c r="D90">
        <v>88</v>
      </c>
      <c r="E90">
        <f t="shared" si="1"/>
        <v>6.1803125700691261E-4</v>
      </c>
    </row>
    <row r="91" spans="4:5" x14ac:dyDescent="0.3">
      <c r="D91">
        <v>89</v>
      </c>
      <c r="E91">
        <f t="shared" si="1"/>
        <v>5.8788951692613836E-4</v>
      </c>
    </row>
    <row r="92" spans="4:5" x14ac:dyDescent="0.3">
      <c r="D92">
        <v>90</v>
      </c>
      <c r="E92">
        <f t="shared" si="1"/>
        <v>5.5921780685565356E-4</v>
      </c>
    </row>
    <row r="93" spans="4:5" x14ac:dyDescent="0.3">
      <c r="D93">
        <v>91</v>
      </c>
      <c r="E93">
        <f t="shared" si="1"/>
        <v>5.3194443258585485E-4</v>
      </c>
    </row>
    <row r="94" spans="4:5" x14ac:dyDescent="0.3">
      <c r="D94">
        <v>92</v>
      </c>
      <c r="E94">
        <f t="shared" si="1"/>
        <v>5.060011964750017E-4</v>
      </c>
    </row>
    <row r="95" spans="4:5" x14ac:dyDescent="0.3">
      <c r="D95">
        <v>93</v>
      </c>
      <c r="E95">
        <f t="shared" si="1"/>
        <v>4.8132322691958818E-4</v>
      </c>
    </row>
    <row r="96" spans="4:5" x14ac:dyDescent="0.3">
      <c r="D96">
        <v>94</v>
      </c>
      <c r="E96">
        <f t="shared" si="1"/>
        <v>4.5784881614154655E-4</v>
      </c>
    </row>
    <row r="97" spans="4:5" x14ac:dyDescent="0.3">
      <c r="D97">
        <v>95</v>
      </c>
      <c r="E97">
        <f t="shared" si="1"/>
        <v>4.3551926588665659E-4</v>
      </c>
    </row>
    <row r="98" spans="4:5" x14ac:dyDescent="0.3">
      <c r="D98">
        <v>96</v>
      </c>
      <c r="E98">
        <f t="shared" si="1"/>
        <v>4.1427874064833793E-4</v>
      </c>
    </row>
    <row r="99" spans="4:5" x14ac:dyDescent="0.3">
      <c r="D99">
        <v>97</v>
      </c>
      <c r="E99">
        <f t="shared" si="1"/>
        <v>3.9407412804979902E-4</v>
      </c>
    </row>
    <row r="100" spans="4:5" x14ac:dyDescent="0.3">
      <c r="D100">
        <v>98</v>
      </c>
      <c r="E100">
        <f t="shared" si="1"/>
        <v>3.7485490603543086E-4</v>
      </c>
    </row>
    <row r="101" spans="4:5" x14ac:dyDescent="0.3">
      <c r="D101">
        <v>99</v>
      </c>
      <c r="E101">
        <f t="shared" si="1"/>
        <v>3.5657301653935208E-4</v>
      </c>
    </row>
    <row r="102" spans="4:5" x14ac:dyDescent="0.3">
      <c r="D102">
        <v>100</v>
      </c>
      <c r="E102">
        <f t="shared" si="1"/>
        <v>3.3918274531521156E-4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A5A9-42B9-4BAE-A3EB-8CBEAF005386}">
  <dimension ref="A1:F102"/>
  <sheetViews>
    <sheetView zoomScaleNormal="100" workbookViewId="0">
      <selection activeCell="N3" sqref="N3"/>
    </sheetView>
  </sheetViews>
  <sheetFormatPr defaultRowHeight="14" x14ac:dyDescent="0.3"/>
  <cols>
    <col min="1" max="1" width="11.25" bestFit="1" customWidth="1"/>
    <col min="5" max="5" width="13.08203125" bestFit="1" customWidth="1"/>
  </cols>
  <sheetData>
    <row r="1" spans="1:6" ht="14.5" x14ac:dyDescent="0.3">
      <c r="A1" s="7" t="s">
        <v>18</v>
      </c>
      <c r="B1" s="7" t="s">
        <v>17</v>
      </c>
      <c r="C1" s="7"/>
      <c r="D1" s="8" t="s">
        <v>22</v>
      </c>
      <c r="E1" s="9" t="s">
        <v>21</v>
      </c>
    </row>
    <row r="2" spans="1:6" x14ac:dyDescent="0.3">
      <c r="A2" t="s">
        <v>20</v>
      </c>
      <c r="B2">
        <v>200</v>
      </c>
      <c r="D2">
        <v>0</v>
      </c>
      <c r="E2">
        <f t="shared" ref="E2:E33" si="0">(1-D2/$B$2)*EXP(-$B$3/$B$2*ABS($B$4-D2))</f>
        <v>0.68728927879097224</v>
      </c>
      <c r="F2">
        <f t="shared" ref="F2:F33" si="1">E2/SUM($E$2:$E$102)</f>
        <v>1.3117929708801778E-2</v>
      </c>
    </row>
    <row r="3" spans="1:6" x14ac:dyDescent="0.3">
      <c r="A3" t="s">
        <v>19</v>
      </c>
      <c r="B3">
        <v>3</v>
      </c>
      <c r="D3">
        <v>1</v>
      </c>
      <c r="E3">
        <f t="shared" si="0"/>
        <v>0.69418794444067589</v>
      </c>
      <c r="F3">
        <f t="shared" si="1"/>
        <v>1.324960091897478E-2</v>
      </c>
    </row>
    <row r="4" spans="1:6" x14ac:dyDescent="0.3">
      <c r="A4" t="s">
        <v>23</v>
      </c>
      <c r="B4">
        <v>25</v>
      </c>
      <c r="D4">
        <v>2</v>
      </c>
      <c r="E4">
        <f t="shared" si="0"/>
        <v>0.70113814993312196</v>
      </c>
      <c r="F4">
        <f t="shared" si="1"/>
        <v>1.3382255843073145E-2</v>
      </c>
    </row>
    <row r="5" spans="1:6" x14ac:dyDescent="0.3">
      <c r="D5">
        <v>3</v>
      </c>
      <c r="E5">
        <f t="shared" si="0"/>
        <v>0.70813987743044726</v>
      </c>
      <c r="F5">
        <f t="shared" si="1"/>
        <v>1.3515894140634937E-2</v>
      </c>
    </row>
    <row r="6" spans="1:6" x14ac:dyDescent="0.3">
      <c r="D6">
        <v>4</v>
      </c>
      <c r="E6">
        <f t="shared" si="0"/>
        <v>0.71519309678367571</v>
      </c>
      <c r="F6">
        <f t="shared" si="1"/>
        <v>1.3650515236222478E-2</v>
      </c>
    </row>
    <row r="7" spans="1:6" x14ac:dyDescent="0.3">
      <c r="D7">
        <v>5</v>
      </c>
      <c r="E7">
        <f t="shared" si="0"/>
        <v>0.72229776516467492</v>
      </c>
      <c r="F7">
        <f t="shared" si="1"/>
        <v>1.3786118312397682E-2</v>
      </c>
    </row>
    <row r="8" spans="1:6" x14ac:dyDescent="0.3">
      <c r="D8">
        <v>6</v>
      </c>
      <c r="E8">
        <f t="shared" si="0"/>
        <v>0.72945382668980108</v>
      </c>
      <c r="F8">
        <f t="shared" si="1"/>
        <v>1.3922702302538777E-2</v>
      </c>
    </row>
    <row r="9" spans="1:6" x14ac:dyDescent="0.3">
      <c r="D9">
        <v>7</v>
      </c>
      <c r="E9">
        <f t="shared" si="0"/>
        <v>0.7366612120350633</v>
      </c>
      <c r="F9">
        <f t="shared" si="1"/>
        <v>1.4060265883495134E-2</v>
      </c>
    </row>
    <row r="10" spans="1:6" x14ac:dyDescent="0.3">
      <c r="D10">
        <v>8</v>
      </c>
      <c r="E10">
        <f t="shared" si="0"/>
        <v>0.74391983804263773</v>
      </c>
      <c r="F10">
        <f t="shared" si="1"/>
        <v>1.4198807468077017E-2</v>
      </c>
    </row>
    <row r="11" spans="1:6" x14ac:dyDescent="0.3">
      <c r="D11">
        <v>9</v>
      </c>
      <c r="E11">
        <f t="shared" si="0"/>
        <v>0.75122960731855848</v>
      </c>
      <c r="F11">
        <f t="shared" si="1"/>
        <v>1.4338325197376925E-2</v>
      </c>
    </row>
    <row r="12" spans="1:6" x14ac:dyDescent="0.3">
      <c r="D12">
        <v>10</v>
      </c>
      <c r="E12">
        <f t="shared" si="0"/>
        <v>0.75859040782140819</v>
      </c>
      <c r="F12">
        <f t="shared" si="1"/>
        <v>1.4478816932919131E-2</v>
      </c>
    </row>
    <row r="13" spans="1:6" x14ac:dyDescent="0.3">
      <c r="D13">
        <v>11</v>
      </c>
      <c r="E13">
        <f t="shared" si="0"/>
        <v>0.7660021124418267</v>
      </c>
      <c r="F13">
        <f t="shared" si="1"/>
        <v>1.4620280248634E-2</v>
      </c>
    </row>
    <row r="14" spans="1:6" x14ac:dyDescent="0.3">
      <c r="D14">
        <v>12</v>
      </c>
      <c r="E14">
        <f t="shared" si="0"/>
        <v>0.77346457857265727</v>
      </c>
      <c r="F14">
        <f t="shared" si="1"/>
        <v>1.4762712422653583E-2</v>
      </c>
    </row>
    <row r="15" spans="1:6" x14ac:dyDescent="0.3">
      <c r="D15">
        <v>13</v>
      </c>
      <c r="E15">
        <f t="shared" si="0"/>
        <v>0.78097764766953937</v>
      </c>
      <c r="F15">
        <f t="shared" si="1"/>
        <v>1.4906110428924891E-2</v>
      </c>
    </row>
    <row r="16" spans="1:6" x14ac:dyDescent="0.3">
      <c r="D16">
        <v>14</v>
      </c>
      <c r="E16">
        <f t="shared" si="0"/>
        <v>0.78854114480176174</v>
      </c>
      <c r="F16">
        <f t="shared" si="1"/>
        <v>1.5050470928637257E-2</v>
      </c>
    </row>
    <row r="17" spans="4:6" x14ac:dyDescent="0.3">
      <c r="D17">
        <v>15</v>
      </c>
      <c r="E17">
        <f t="shared" si="0"/>
        <v>0.79615487819317854</v>
      </c>
      <c r="F17">
        <f t="shared" si="1"/>
        <v>1.519579026146005E-2</v>
      </c>
    </row>
    <row r="18" spans="4:6" x14ac:dyDescent="0.3">
      <c r="D18">
        <v>16</v>
      </c>
      <c r="E18">
        <f t="shared" si="0"/>
        <v>0.80381863875299175</v>
      </c>
      <c r="F18">
        <f t="shared" si="1"/>
        <v>1.5342064436586958E-2</v>
      </c>
    </row>
    <row r="19" spans="4:6" x14ac:dyDescent="0.3">
      <c r="D19">
        <v>17</v>
      </c>
      <c r="E19">
        <f t="shared" si="0"/>
        <v>0.81153219959619916</v>
      </c>
      <c r="F19">
        <f t="shared" si="1"/>
        <v>1.5489289123583036E-2</v>
      </c>
    </row>
    <row r="20" spans="4:6" x14ac:dyDescent="0.3">
      <c r="D20">
        <v>18</v>
      </c>
      <c r="E20">
        <f t="shared" si="0"/>
        <v>0.81929531555350177</v>
      </c>
      <c r="F20">
        <f t="shared" si="1"/>
        <v>1.5637459643030559E-2</v>
      </c>
    </row>
    <row r="21" spans="4:6" x14ac:dyDescent="0.3">
      <c r="D21">
        <v>19</v>
      </c>
      <c r="E21">
        <f t="shared" si="0"/>
        <v>0.82710772267046151</v>
      </c>
      <c r="F21">
        <f t="shared" si="1"/>
        <v>1.5786570956969722E-2</v>
      </c>
    </row>
    <row r="22" spans="4:6" x14ac:dyDescent="0.3">
      <c r="D22">
        <v>20</v>
      </c>
      <c r="E22">
        <f t="shared" si="0"/>
        <v>0.83496913769569758</v>
      </c>
      <c r="F22">
        <f t="shared" si="1"/>
        <v>1.5936617659130091E-2</v>
      </c>
    </row>
    <row r="23" spans="4:6" x14ac:dyDescent="0.3">
      <c r="D23">
        <v>21</v>
      </c>
      <c r="E23">
        <f t="shared" si="0"/>
        <v>0.84287925755790261</v>
      </c>
      <c r="F23">
        <f t="shared" si="1"/>
        <v>1.6087593964948708E-2</v>
      </c>
    </row>
    <row r="24" spans="4:6" x14ac:dyDescent="0.3">
      <c r="D24">
        <v>22</v>
      </c>
      <c r="E24">
        <f t="shared" si="0"/>
        <v>0.85083775883145896</v>
      </c>
      <c r="F24">
        <f t="shared" si="1"/>
        <v>1.6239493701370573E-2</v>
      </c>
    </row>
    <row r="25" spans="4:6" x14ac:dyDescent="0.3">
      <c r="D25">
        <v>23</v>
      </c>
      <c r="E25">
        <f t="shared" si="0"/>
        <v>0.85884429719042976</v>
      </c>
      <c r="F25">
        <f t="shared" si="1"/>
        <v>1.6392310296427261E-2</v>
      </c>
    </row>
    <row r="26" spans="4:6" x14ac:dyDescent="0.3">
      <c r="D26">
        <v>24</v>
      </c>
      <c r="E26">
        <f t="shared" si="0"/>
        <v>0.86689850685069514</v>
      </c>
      <c r="F26">
        <f t="shared" si="1"/>
        <v>1.6546036768589279E-2</v>
      </c>
    </row>
    <row r="27" spans="4:6" x14ac:dyDescent="0.3">
      <c r="D27">
        <v>25</v>
      </c>
      <c r="E27">
        <f t="shared" si="0"/>
        <v>0.875</v>
      </c>
      <c r="F27">
        <f t="shared" si="1"/>
        <v>1.6700665715887675E-2</v>
      </c>
    </row>
    <row r="28" spans="4:6" x14ac:dyDescent="0.3">
      <c r="D28">
        <v>26</v>
      </c>
      <c r="E28">
        <f t="shared" si="0"/>
        <v>0.85704738745466447</v>
      </c>
      <c r="F28">
        <f t="shared" si="1"/>
        <v>1.6358013623491673E-2</v>
      </c>
    </row>
    <row r="29" spans="4:6" x14ac:dyDescent="0.3">
      <c r="D29">
        <v>27</v>
      </c>
      <c r="E29">
        <f t="shared" si="0"/>
        <v>0.83943538651945959</v>
      </c>
      <c r="F29">
        <f t="shared" si="1"/>
        <v>1.6021862606112523E-2</v>
      </c>
    </row>
    <row r="30" spans="4:6" x14ac:dyDescent="0.3">
      <c r="D30">
        <v>28</v>
      </c>
      <c r="E30">
        <f t="shared" si="0"/>
        <v>0.82215783437646595</v>
      </c>
      <c r="F30">
        <f t="shared" si="1"/>
        <v>1.5692095037279429E-2</v>
      </c>
    </row>
    <row r="31" spans="4:6" x14ac:dyDescent="0.3">
      <c r="D31">
        <v>29</v>
      </c>
      <c r="E31">
        <f t="shared" si="0"/>
        <v>0.80520867621453263</v>
      </c>
      <c r="F31">
        <f t="shared" si="1"/>
        <v>1.5368595351990108E-2</v>
      </c>
    </row>
    <row r="32" spans="4:6" x14ac:dyDescent="0.3">
      <c r="D32">
        <v>30</v>
      </c>
      <c r="E32">
        <f t="shared" si="0"/>
        <v>0.78858196337926989</v>
      </c>
      <c r="F32">
        <f t="shared" si="1"/>
        <v>1.5051250011400641E-2</v>
      </c>
    </row>
    <row r="33" spans="4:6" x14ac:dyDescent="0.3">
      <c r="D33">
        <v>31</v>
      </c>
      <c r="E33">
        <f t="shared" si="0"/>
        <v>0.77227185155418776</v>
      </c>
      <c r="F33">
        <f t="shared" si="1"/>
        <v>1.4739947468109849E-2</v>
      </c>
    </row>
    <row r="34" spans="4:6" x14ac:dyDescent="0.3">
      <c r="D34">
        <v>32</v>
      </c>
      <c r="E34">
        <f t="shared" ref="E34:E65" si="2">(1-D34/$B$2)*EXP(-$B$3/$B$2*ABS($B$4-D34))</f>
        <v>0.75627259897246313</v>
      </c>
      <c r="F34">
        <f t="shared" ref="F34:F65" si="3">E34/SUM($E$2:$E$102)</f>
        <v>1.4434578132028208E-2</v>
      </c>
    </row>
    <row r="35" spans="4:6" x14ac:dyDescent="0.3">
      <c r="D35">
        <v>33</v>
      </c>
      <c r="E35">
        <f t="shared" si="2"/>
        <v>0.74057856465882643</v>
      </c>
      <c r="F35">
        <f t="shared" si="3"/>
        <v>1.4135034336821674E-2</v>
      </c>
    </row>
    <row r="36" spans="4:6" x14ac:dyDescent="0.3">
      <c r="D36">
        <v>34</v>
      </c>
      <c r="E36">
        <f t="shared" si="2"/>
        <v>0.72518420670106853</v>
      </c>
      <c r="F36">
        <f t="shared" si="3"/>
        <v>1.3841210306920841E-2</v>
      </c>
    </row>
    <row r="37" spans="4:6" x14ac:dyDescent="0.3">
      <c r="D37">
        <v>35</v>
      </c>
      <c r="E37">
        <f t="shared" si="2"/>
        <v>0.71008408055067262</v>
      </c>
      <c r="F37">
        <f t="shared" si="3"/>
        <v>1.3553002125085988E-2</v>
      </c>
    </row>
    <row r="38" spans="4:6" x14ac:dyDescent="0.3">
      <c r="D38">
        <v>36</v>
      </c>
      <c r="E38">
        <f t="shared" si="2"/>
        <v>0.69527283735209111</v>
      </c>
      <c r="F38">
        <f t="shared" si="3"/>
        <v>1.3270307700518874E-2</v>
      </c>
    </row>
    <row r="39" spans="4:6" x14ac:dyDescent="0.3">
      <c r="D39">
        <v>37</v>
      </c>
      <c r="E39">
        <f t="shared" si="2"/>
        <v>0.68074522230018664</v>
      </c>
      <c r="F39">
        <f t="shared" si="3"/>
        <v>1.2993026737512068E-2</v>
      </c>
    </row>
    <row r="40" spans="4:6" x14ac:dyDescent="0.3">
      <c r="D40">
        <v>38</v>
      </c>
      <c r="E40">
        <f t="shared" si="2"/>
        <v>0.66649607302537495</v>
      </c>
      <c r="F40">
        <f t="shared" si="3"/>
        <v>1.2721060704627024E-2</v>
      </c>
    </row>
    <row r="41" spans="4:6" x14ac:dyDescent="0.3">
      <c r="D41">
        <v>39</v>
      </c>
      <c r="E41">
        <f t="shared" si="2"/>
        <v>0.65252031800600052</v>
      </c>
      <c r="F41">
        <f t="shared" si="3"/>
        <v>1.2454312804391927E-2</v>
      </c>
    </row>
    <row r="42" spans="4:6" x14ac:dyDescent="0.3">
      <c r="D42">
        <v>40</v>
      </c>
      <c r="E42">
        <f t="shared" si="2"/>
        <v>0.63881297500750167</v>
      </c>
      <c r="F42">
        <f t="shared" si="3"/>
        <v>1.2192687943510848E-2</v>
      </c>
    </row>
    <row r="43" spans="4:6" x14ac:dyDescent="0.3">
      <c r="D43">
        <v>41</v>
      </c>
      <c r="E43">
        <f t="shared" si="2"/>
        <v>0.62536914954791001</v>
      </c>
      <c r="F43">
        <f t="shared" si="3"/>
        <v>1.1936092703575556E-2</v>
      </c>
    </row>
    <row r="44" spans="4:6" x14ac:dyDescent="0.3">
      <c r="D44">
        <v>42</v>
      </c>
      <c r="E44">
        <f t="shared" si="2"/>
        <v>0.61218403338925398</v>
      </c>
      <c r="F44">
        <f t="shared" si="3"/>
        <v>1.1684435312271714E-2</v>
      </c>
    </row>
    <row r="45" spans="4:6" x14ac:dyDescent="0.3">
      <c r="D45">
        <v>43</v>
      </c>
      <c r="E45">
        <f t="shared" si="2"/>
        <v>0.5992529030544298</v>
      </c>
      <c r="F45">
        <f t="shared" si="3"/>
        <v>1.1437625615071173E-2</v>
      </c>
    </row>
    <row r="46" spans="4:6" x14ac:dyDescent="0.3">
      <c r="D46">
        <v>44</v>
      </c>
      <c r="E46">
        <f t="shared" si="2"/>
        <v>0.58657111836911846</v>
      </c>
      <c r="F46">
        <f t="shared" si="3"/>
        <v>1.1195575047402317E-2</v>
      </c>
    </row>
    <row r="47" spans="4:6" x14ac:dyDescent="0.3">
      <c r="D47">
        <v>45</v>
      </c>
      <c r="E47">
        <f t="shared" si="2"/>
        <v>0.57413412102833139</v>
      </c>
      <c r="F47">
        <f t="shared" si="3"/>
        <v>1.0958196607290466E-2</v>
      </c>
    </row>
    <row r="48" spans="4:6" x14ac:dyDescent="0.3">
      <c r="D48">
        <v>46</v>
      </c>
      <c r="E48">
        <f t="shared" si="2"/>
        <v>0.56193743318717371</v>
      </c>
      <c r="F48">
        <f t="shared" si="3"/>
        <v>1.0725404828460516E-2</v>
      </c>
    </row>
    <row r="49" spans="4:6" x14ac:dyDescent="0.3">
      <c r="D49">
        <v>47</v>
      </c>
      <c r="E49">
        <f t="shared" si="2"/>
        <v>0.54997665607542356</v>
      </c>
      <c r="F49">
        <f t="shared" si="3"/>
        <v>1.0497115753894139E-2</v>
      </c>
    </row>
    <row r="50" spans="4:6" x14ac:dyDescent="0.3">
      <c r="D50">
        <v>48</v>
      </c>
      <c r="E50">
        <f t="shared" si="2"/>
        <v>0.53824746863552797</v>
      </c>
      <c r="F50">
        <f t="shared" si="3"/>
        <v>1.0273246909833928E-2</v>
      </c>
    </row>
    <row r="51" spans="4:6" x14ac:dyDescent="0.3">
      <c r="D51">
        <v>49</v>
      </c>
      <c r="E51">
        <f t="shared" si="2"/>
        <v>0.52674562618362841</v>
      </c>
      <c r="F51">
        <f t="shared" si="3"/>
        <v>1.0053717280227095E-2</v>
      </c>
    </row>
    <row r="52" spans="4:6" x14ac:dyDescent="0.3">
      <c r="D52">
        <v>50</v>
      </c>
      <c r="E52">
        <f t="shared" si="2"/>
        <v>0.51546695909322915</v>
      </c>
      <c r="F52">
        <f t="shared" si="3"/>
        <v>9.8384472816013327E-3</v>
      </c>
    </row>
    <row r="53" spans="4:6" x14ac:dyDescent="0.3">
      <c r="D53">
        <v>51</v>
      </c>
      <c r="E53">
        <f t="shared" si="2"/>
        <v>0.50440737150113268</v>
      </c>
      <c r="F53">
        <f t="shared" si="3"/>
        <v>9.6273587383656958E-3</v>
      </c>
    </row>
    <row r="54" spans="4:6" x14ac:dyDescent="0.3">
      <c r="D54">
        <v>52</v>
      </c>
      <c r="E54">
        <f t="shared" si="2"/>
        <v>0.49356284003527101</v>
      </c>
      <c r="F54">
        <f t="shared" si="3"/>
        <v>9.4203748585293748E-3</v>
      </c>
    </row>
    <row r="55" spans="4:6" x14ac:dyDescent="0.3">
      <c r="D55">
        <v>53</v>
      </c>
      <c r="E55">
        <f t="shared" si="2"/>
        <v>0.48292941256406668</v>
      </c>
      <c r="F55">
        <f t="shared" si="3"/>
        <v>9.2174202098314079E-3</v>
      </c>
    </row>
    <row r="56" spans="4:6" x14ac:dyDescent="0.3">
      <c r="D56">
        <v>54</v>
      </c>
      <c r="E56">
        <f t="shared" si="2"/>
        <v>0.47250320696696529</v>
      </c>
      <c r="F56">
        <f t="shared" si="3"/>
        <v>9.0184206962744852E-3</v>
      </c>
    </row>
    <row r="57" spans="4:6" x14ac:dyDescent="0.3">
      <c r="D57">
        <v>55</v>
      </c>
      <c r="E57">
        <f t="shared" si="2"/>
        <v>0.46228040992578567</v>
      </c>
      <c r="F57">
        <f t="shared" si="3"/>
        <v>8.8233035350560787E-3</v>
      </c>
    </row>
    <row r="58" spans="4:6" x14ac:dyDescent="0.3">
      <c r="D58">
        <v>56</v>
      </c>
      <c r="E58">
        <f t="shared" si="2"/>
        <v>0.4522572757365414</v>
      </c>
      <c r="F58">
        <f t="shared" si="3"/>
        <v>8.6319972338903036E-3</v>
      </c>
    </row>
    <row r="59" spans="4:6" x14ac:dyDescent="0.3">
      <c r="D59">
        <v>57</v>
      </c>
      <c r="E59">
        <f t="shared" si="2"/>
        <v>0.44243012514139074</v>
      </c>
      <c r="F59">
        <f t="shared" si="3"/>
        <v>8.4444315687139636E-3</v>
      </c>
    </row>
    <row r="60" spans="4:6" x14ac:dyDescent="0.3">
      <c r="D60">
        <v>58</v>
      </c>
      <c r="E60">
        <f t="shared" si="2"/>
        <v>0.43279534418037957</v>
      </c>
      <c r="F60">
        <f t="shared" si="3"/>
        <v>8.2605375617703664E-3</v>
      </c>
    </row>
    <row r="61" spans="4:6" x14ac:dyDescent="0.3">
      <c r="D61">
        <v>59</v>
      </c>
      <c r="E61">
        <f t="shared" si="2"/>
        <v>0.42334938306264752</v>
      </c>
      <c r="F61">
        <f t="shared" si="3"/>
        <v>8.0802474600646344E-3</v>
      </c>
    </row>
    <row r="62" spans="4:6" x14ac:dyDescent="0.3">
      <c r="D62">
        <v>60</v>
      </c>
      <c r="E62">
        <f t="shared" si="2"/>
        <v>0.41408875505677056</v>
      </c>
      <c r="F62">
        <f t="shared" si="3"/>
        <v>7.903494714184247E-3</v>
      </c>
    </row>
    <row r="63" spans="4:6" x14ac:dyDescent="0.3">
      <c r="D63">
        <v>61</v>
      </c>
      <c r="E63">
        <f t="shared" si="2"/>
        <v>0.40501003539992286</v>
      </c>
      <c r="F63">
        <f t="shared" si="3"/>
        <v>7.7302139574787938E-3</v>
      </c>
    </row>
    <row r="64" spans="4:6" x14ac:dyDescent="0.3">
      <c r="D64">
        <v>62</v>
      </c>
      <c r="E64">
        <f t="shared" si="2"/>
        <v>0.39610986022554084</v>
      </c>
      <c r="F64">
        <f t="shared" si="3"/>
        <v>7.5603409855928552E-3</v>
      </c>
    </row>
    <row r="65" spans="4:6" x14ac:dyDescent="0.3">
      <c r="D65">
        <v>63</v>
      </c>
      <c r="E65">
        <f t="shared" si="2"/>
        <v>0.38738492550918291</v>
      </c>
      <c r="F65">
        <f t="shared" si="3"/>
        <v>7.3938127363461842E-3</v>
      </c>
    </row>
    <row r="66" spans="4:6" x14ac:dyDescent="0.3">
      <c r="D66">
        <v>64</v>
      </c>
      <c r="E66">
        <f t="shared" ref="E66:E97" si="4">(1-D66/$B$2)*EXP(-$B$3/$B$2*ABS($B$4-D66))</f>
        <v>0.37883198603227825</v>
      </c>
      <c r="F66">
        <f t="shared" ref="F66:F97" si="5">E66/SUM($E$2:$E$102)</f>
        <v>7.2305672699553231E-3</v>
      </c>
    </row>
    <row r="67" spans="4:6" x14ac:dyDescent="0.3">
      <c r="D67">
        <v>65</v>
      </c>
      <c r="E67">
        <f t="shared" si="4"/>
        <v>0.37044785436346783</v>
      </c>
      <c r="F67">
        <f t="shared" si="5"/>
        <v>7.0705437495909912E-3</v>
      </c>
    </row>
    <row r="68" spans="4:6" x14ac:dyDescent="0.3">
      <c r="D68">
        <v>66</v>
      </c>
      <c r="E68">
        <f t="shared" si="4"/>
        <v>0.36222939985724206</v>
      </c>
      <c r="F68">
        <f t="shared" si="5"/>
        <v>6.9136824222656114E-3</v>
      </c>
    </row>
    <row r="69" spans="4:6" x14ac:dyDescent="0.3">
      <c r="D69">
        <v>67</v>
      </c>
      <c r="E69">
        <f t="shared" si="4"/>
        <v>0.35417354766958664</v>
      </c>
      <c r="F69">
        <f t="shared" si="5"/>
        <v>6.7599246000454565E-3</v>
      </c>
    </row>
    <row r="70" spans="4:6" x14ac:dyDescent="0.3">
      <c r="D70">
        <v>68</v>
      </c>
      <c r="E70">
        <f t="shared" si="4"/>
        <v>0.34627727779035128</v>
      </c>
      <c r="F70">
        <f t="shared" si="5"/>
        <v>6.6092126415819791E-3</v>
      </c>
    </row>
    <row r="71" spans="4:6" x14ac:dyDescent="0.3">
      <c r="D71">
        <v>69</v>
      </c>
      <c r="E71">
        <f t="shared" si="4"/>
        <v>0.33853762409206306</v>
      </c>
      <c r="F71">
        <f t="shared" si="5"/>
        <v>6.4614899339570132E-3</v>
      </c>
    </row>
    <row r="72" spans="4:6" x14ac:dyDescent="0.3">
      <c r="D72">
        <v>70</v>
      </c>
      <c r="E72">
        <f t="shared" si="4"/>
        <v>0.330951673394907</v>
      </c>
      <c r="F72">
        <f t="shared" si="5"/>
        <v>6.3167008748365467E-3</v>
      </c>
    </row>
    <row r="73" spans="4:6" x14ac:dyDescent="0.3">
      <c r="D73">
        <v>71</v>
      </c>
      <c r="E73">
        <f t="shared" si="4"/>
        <v>0.32351656454760586</v>
      </c>
      <c r="F73">
        <f t="shared" si="5"/>
        <v>6.1747908549279577E-3</v>
      </c>
    </row>
    <row r="74" spans="4:6" x14ac:dyDescent="0.3">
      <c r="D74">
        <v>72</v>
      </c>
      <c r="E74">
        <f t="shared" si="4"/>
        <v>0.31622948752393071</v>
      </c>
      <c r="F74">
        <f t="shared" si="5"/>
        <v>6.0357062407355869E-3</v>
      </c>
    </row>
    <row r="75" spans="4:6" x14ac:dyDescent="0.3">
      <c r="D75">
        <v>73</v>
      </c>
      <c r="E75">
        <f t="shared" si="4"/>
        <v>0.30908768253458202</v>
      </c>
      <c r="F75">
        <f t="shared" si="5"/>
        <v>5.8993943576096768E-3</v>
      </c>
    </row>
    <row r="76" spans="4:6" x14ac:dyDescent="0.3">
      <c r="D76">
        <v>74</v>
      </c>
      <c r="E76">
        <f t="shared" si="4"/>
        <v>0.30208843915418326</v>
      </c>
      <c r="F76">
        <f t="shared" si="5"/>
        <v>5.7658034730837578E-3</v>
      </c>
    </row>
    <row r="77" spans="4:6" x14ac:dyDescent="0.3">
      <c r="D77">
        <v>75</v>
      </c>
      <c r="E77">
        <f t="shared" si="4"/>
        <v>0.29522909546313419</v>
      </c>
      <c r="F77">
        <f t="shared" si="5"/>
        <v>5.6348827804956507E-3</v>
      </c>
    </row>
    <row r="78" spans="4:6" x14ac:dyDescent="0.3">
      <c r="D78">
        <v>76</v>
      </c>
      <c r="E78">
        <f t="shared" si="4"/>
        <v>0.28850703720407433</v>
      </c>
      <c r="F78">
        <f t="shared" si="5"/>
        <v>5.5065823828873298E-3</v>
      </c>
    </row>
    <row r="79" spans="4:6" x14ac:dyDescent="0.3">
      <c r="D79">
        <v>77</v>
      </c>
      <c r="E79">
        <f t="shared" si="4"/>
        <v>0.28191969695271246</v>
      </c>
      <c r="F79">
        <f t="shared" si="5"/>
        <v>5.38085327717898E-3</v>
      </c>
    </row>
    <row r="80" spans="4:6" x14ac:dyDescent="0.3">
      <c r="D80">
        <v>78</v>
      </c>
      <c r="E80">
        <f t="shared" si="4"/>
        <v>0.2754645533027813</v>
      </c>
      <c r="F80">
        <f t="shared" si="5"/>
        <v>5.2576473386126543E-3</v>
      </c>
    </row>
    <row r="81" spans="4:6" x14ac:dyDescent="0.3">
      <c r="D81">
        <v>79</v>
      </c>
      <c r="E81">
        <f t="shared" si="4"/>
        <v>0.26913913006487938</v>
      </c>
      <c r="F81">
        <f t="shared" si="5"/>
        <v>5.1369173054609885E-3</v>
      </c>
    </row>
    <row r="82" spans="4:6" x14ac:dyDescent="0.3">
      <c r="D82">
        <v>80</v>
      </c>
      <c r="E82">
        <f t="shared" si="4"/>
        <v>0.26294099547896954</v>
      </c>
      <c r="F82">
        <f t="shared" si="5"/>
        <v>5.0186167639965744E-3</v>
      </c>
    </row>
    <row r="83" spans="4:6" x14ac:dyDescent="0.3">
      <c r="D83">
        <v>81</v>
      </c>
      <c r="E83">
        <f t="shared" si="4"/>
        <v>0.25686776144030243</v>
      </c>
      <c r="F83">
        <f t="shared" si="5"/>
        <v>4.9027001337175686E-3</v>
      </c>
    </row>
    <row r="84" spans="4:6" x14ac:dyDescent="0.3">
      <c r="D84">
        <v>82</v>
      </c>
      <c r="E84">
        <f t="shared" si="4"/>
        <v>0.2509170827385418</v>
      </c>
      <c r="F84">
        <f t="shared" si="5"/>
        <v>4.7891226528252754E-3</v>
      </c>
    </row>
    <row r="85" spans="4:6" x14ac:dyDescent="0.3">
      <c r="D85">
        <v>83</v>
      </c>
      <c r="E85">
        <f t="shared" si="4"/>
        <v>0.24508665630986881</v>
      </c>
      <c r="F85">
        <f t="shared" si="5"/>
        <v>4.677840363949453E-3</v>
      </c>
    </row>
    <row r="86" spans="4:6" x14ac:dyDescent="0.3">
      <c r="D86">
        <v>84</v>
      </c>
      <c r="E86">
        <f t="shared" si="4"/>
        <v>0.23937422050184881</v>
      </c>
      <c r="F86">
        <f t="shared" si="5"/>
        <v>4.5688101001172144E-3</v>
      </c>
    </row>
    <row r="87" spans="4:6" x14ac:dyDescent="0.3">
      <c r="D87">
        <v>85</v>
      </c>
      <c r="E87">
        <f t="shared" si="4"/>
        <v>0.23377755435084449</v>
      </c>
      <c r="F87">
        <f t="shared" si="5"/>
        <v>4.4619894709613892E-3</v>
      </c>
    </row>
    <row r="88" spans="4:6" x14ac:dyDescent="0.3">
      <c r="D88">
        <v>86</v>
      </c>
      <c r="E88">
        <f t="shared" si="4"/>
        <v>0.22829447687176677</v>
      </c>
      <c r="F88">
        <f t="shared" si="5"/>
        <v>4.3573368491643732E-3</v>
      </c>
    </row>
    <row r="89" spans="4:6" x14ac:dyDescent="0.3">
      <c r="D89">
        <v>87</v>
      </c>
      <c r="E89">
        <f t="shared" si="4"/>
        <v>0.22292284635995463</v>
      </c>
      <c r="F89">
        <f t="shared" si="5"/>
        <v>4.2548113571334737E-3</v>
      </c>
    </row>
    <row r="90" spans="4:6" x14ac:dyDescent="0.3">
      <c r="D90">
        <v>88</v>
      </c>
      <c r="E90">
        <f t="shared" si="4"/>
        <v>0.21766055970498172</v>
      </c>
      <c r="F90">
        <f t="shared" si="5"/>
        <v>4.1543728539038972E-3</v>
      </c>
    </row>
    <row r="91" spans="4:6" x14ac:dyDescent="0.3">
      <c r="D91">
        <v>89</v>
      </c>
      <c r="E91">
        <f t="shared" si="4"/>
        <v>0.21250555171618718</v>
      </c>
      <c r="F91">
        <f t="shared" si="5"/>
        <v>4.0559819222655115E-3</v>
      </c>
    </row>
    <row r="92" spans="4:6" x14ac:dyDescent="0.3">
      <c r="D92">
        <v>90</v>
      </c>
      <c r="E92">
        <f t="shared" si="4"/>
        <v>0.20745579445973633</v>
      </c>
      <c r="F92">
        <f t="shared" si="5"/>
        <v>3.9595998561096669E-3</v>
      </c>
    </row>
    <row r="93" spans="4:6" x14ac:dyDescent="0.3">
      <c r="D93">
        <v>91</v>
      </c>
      <c r="E93">
        <f t="shared" si="4"/>
        <v>0.20250929660701489</v>
      </c>
      <c r="F93">
        <f t="shared" si="5"/>
        <v>3.8651886479923445E-3</v>
      </c>
    </row>
    <row r="94" spans="4:6" x14ac:dyDescent="0.3">
      <c r="D94">
        <v>92</v>
      </c>
      <c r="E94">
        <f t="shared" si="4"/>
        <v>0.19766410279416832</v>
      </c>
      <c r="F94">
        <f t="shared" si="5"/>
        <v>3.7727109769100159E-3</v>
      </c>
    </row>
    <row r="95" spans="4:6" x14ac:dyDescent="0.3">
      <c r="D95">
        <v>93</v>
      </c>
      <c r="E95">
        <f t="shared" si="4"/>
        <v>0.19291829299259686</v>
      </c>
      <c r="F95">
        <f t="shared" si="5"/>
        <v>3.6821301962846123E-3</v>
      </c>
    </row>
    <row r="96" spans="4:6" x14ac:dyDescent="0.3">
      <c r="D96">
        <v>94</v>
      </c>
      <c r="E96">
        <f t="shared" si="4"/>
        <v>0.18826998189022431</v>
      </c>
      <c r="F96">
        <f t="shared" si="5"/>
        <v>3.5934103221541285E-3</v>
      </c>
    </row>
    <row r="97" spans="4:6" x14ac:dyDescent="0.3">
      <c r="D97">
        <v>95</v>
      </c>
      <c r="E97">
        <f t="shared" si="4"/>
        <v>0.18371731828335655</v>
      </c>
      <c r="F97">
        <f t="shared" si="5"/>
        <v>3.5065160215653444E-3</v>
      </c>
    </row>
    <row r="98" spans="4:6" x14ac:dyDescent="0.3">
      <c r="D98">
        <v>96</v>
      </c>
      <c r="E98">
        <f t="shared" ref="E98:E102" si="6">(1-D98/$B$2)*EXP(-$B$3/$B$2*ABS($B$4-D98))</f>
        <v>0.17925848447895451</v>
      </c>
      <c r="F98">
        <f t="shared" ref="F98:F101" si="7">E98/SUM($E$2:$E$102)</f>
        <v>3.4214126011653237E-3</v>
      </c>
    </row>
    <row r="99" spans="4:6" x14ac:dyDescent="0.3">
      <c r="D99">
        <v>97</v>
      </c>
      <c r="E99">
        <f t="shared" si="6"/>
        <v>0.17489169570714364</v>
      </c>
      <c r="F99">
        <f t="shared" si="7"/>
        <v>3.3380659959882895E-3</v>
      </c>
    </row>
    <row r="100" spans="4:6" x14ac:dyDescent="0.3">
      <c r="D100">
        <v>98</v>
      </c>
      <c r="E100">
        <f t="shared" si="6"/>
        <v>0.1706151995437899</v>
      </c>
      <c r="F100">
        <f t="shared" si="7"/>
        <v>3.2564427584346359E-3</v>
      </c>
    </row>
    <row r="101" spans="4:6" x14ac:dyDescent="0.3">
      <c r="D101">
        <v>99</v>
      </c>
      <c r="E101">
        <f t="shared" si="6"/>
        <v>0.1664272753429705</v>
      </c>
      <c r="F101">
        <f t="shared" si="7"/>
        <v>3.1765100474387947E-3</v>
      </c>
    </row>
    <row r="102" spans="4:6" x14ac:dyDescent="0.3">
      <c r="D102">
        <v>100</v>
      </c>
      <c r="E102">
        <f t="shared" si="6"/>
        <v>0.16232623367917487</v>
      </c>
      <c r="F102">
        <f t="shared" ref="F102" si="8">E102/SUM($E$2:$E$102)</f>
        <v>3.0982356178228193E-3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4B01-1BE5-40A8-B28C-1EF315ADBFD0}">
  <dimension ref="A1:N101"/>
  <sheetViews>
    <sheetView workbookViewId="0">
      <selection activeCell="L24" sqref="L24"/>
    </sheetView>
  </sheetViews>
  <sheetFormatPr defaultRowHeight="14" x14ac:dyDescent="0.3"/>
  <cols>
    <col min="1" max="1" width="11.25" bestFit="1" customWidth="1"/>
    <col min="2" max="2" width="12.75" bestFit="1" customWidth="1"/>
    <col min="5" max="14" width="10" style="10" bestFit="1" customWidth="1"/>
  </cols>
  <sheetData>
    <row r="1" spans="1:14" ht="14.5" x14ac:dyDescent="0.3">
      <c r="A1" s="7" t="s">
        <v>18</v>
      </c>
      <c r="B1" s="7" t="s">
        <v>17</v>
      </c>
      <c r="D1" s="8" t="s">
        <v>22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</row>
    <row r="2" spans="1:14" x14ac:dyDescent="0.3">
      <c r="A2" t="s">
        <v>24</v>
      </c>
      <c r="B2">
        <v>0.5</v>
      </c>
      <c r="D2">
        <v>2.5</v>
      </c>
      <c r="E2" s="10">
        <f>$B$2*EXP(-$B$3*D2)*$E$1</f>
        <v>0.46387174316427643</v>
      </c>
      <c r="F2" s="10">
        <f>$B$2*EXP(-$B$3*D2)*$F$1</f>
        <v>0.92774348632855286</v>
      </c>
      <c r="G2" s="10">
        <f>$B$2*EXP(-$B$3*D2)*$G$1</f>
        <v>1.3916152294928292</v>
      </c>
      <c r="H2" s="10">
        <f>$B$2*EXP(-$B$3*D2)*$H$1</f>
        <v>1.8554869726571057</v>
      </c>
      <c r="I2" s="10">
        <f>$B$2*EXP(-$B$3*D2)*$I$1</f>
        <v>2.319358715821382</v>
      </c>
      <c r="J2" s="10">
        <f>$B$2*EXP(-$B$3*D2)*$J$1</f>
        <v>2.7832304589856585</v>
      </c>
      <c r="K2" s="10">
        <f>$B$2*EXP(-$B$3*D2)*$K$1</f>
        <v>3.2471022021499349</v>
      </c>
      <c r="L2" s="10">
        <f>$B$2*EXP(-$B$3*D2)*$L$1</f>
        <v>3.7109739453142114</v>
      </c>
      <c r="M2" s="10">
        <f>$B$2*EXP(-$B$3*D2)*$M$1</f>
        <v>4.1748456884784879</v>
      </c>
      <c r="N2" s="10">
        <f>$B$2*EXP(-$B$3*D2)*$N$1</f>
        <v>4.638717431642764</v>
      </c>
    </row>
    <row r="3" spans="1:14" x14ac:dyDescent="0.3">
      <c r="A3" t="s">
        <v>25</v>
      </c>
      <c r="B3">
        <v>0.03</v>
      </c>
      <c r="D3">
        <v>7.5</v>
      </c>
      <c r="E3" s="10">
        <f t="shared" ref="E3:E21" si="0">$B$2*EXP(-$B$3*D3)*$E$1</f>
        <v>0.39925810937968853</v>
      </c>
      <c r="F3" s="10">
        <f t="shared" ref="F3:F21" si="1">$B$2*EXP(-$B$3*D3)*$F$1</f>
        <v>0.79851621875937706</v>
      </c>
      <c r="G3" s="10">
        <f t="shared" ref="G3:G21" si="2">$B$2*EXP(-$B$3*D3)*$G$1</f>
        <v>1.1977743281390656</v>
      </c>
      <c r="H3" s="10">
        <f t="shared" ref="H3:H21" si="3">$B$2*EXP(-$B$3*D3)*$H$1</f>
        <v>1.5970324375187541</v>
      </c>
      <c r="I3" s="10">
        <f t="shared" ref="I3:I21" si="4">$B$2*EXP(-$B$3*D3)*$I$1</f>
        <v>1.9962905468984427</v>
      </c>
      <c r="J3" s="10">
        <f t="shared" ref="J3:J21" si="5">$B$2*EXP(-$B$3*D3)*$J$1</f>
        <v>2.3955486562781312</v>
      </c>
      <c r="K3" s="10">
        <f t="shared" ref="K3:K21" si="6">$B$2*EXP(-$B$3*D3)*$K$1</f>
        <v>2.7948067656578197</v>
      </c>
      <c r="L3" s="10">
        <f t="shared" ref="L3:L21" si="7">$B$2*EXP(-$B$3*D3)*$L$1</f>
        <v>3.1940648750375082</v>
      </c>
      <c r="M3" s="10">
        <f t="shared" ref="M3:M21" si="8">$B$2*EXP(-$B$3*D3)*$M$1</f>
        <v>3.5933229844171968</v>
      </c>
      <c r="N3" s="10">
        <f t="shared" ref="N3:N21" si="9">$B$2*EXP(-$B$3*D3)*$N$1</f>
        <v>3.9925810937968853</v>
      </c>
    </row>
    <row r="4" spans="1:14" x14ac:dyDescent="0.3">
      <c r="D4">
        <v>12.5</v>
      </c>
      <c r="E4" s="10">
        <f t="shared" si="0"/>
        <v>0.34364463939548612</v>
      </c>
      <c r="F4" s="10">
        <f t="shared" si="1"/>
        <v>0.68728927879097224</v>
      </c>
      <c r="G4" s="10">
        <f t="shared" si="2"/>
        <v>1.0309339181864583</v>
      </c>
      <c r="H4" s="10">
        <f t="shared" si="3"/>
        <v>1.3745785575819445</v>
      </c>
      <c r="I4" s="10">
        <f t="shared" si="4"/>
        <v>1.7182231969774306</v>
      </c>
      <c r="J4" s="10">
        <f t="shared" si="5"/>
        <v>2.0618678363729166</v>
      </c>
      <c r="K4" s="10">
        <f t="shared" si="6"/>
        <v>2.4055124757684028</v>
      </c>
      <c r="L4" s="10">
        <f t="shared" si="7"/>
        <v>2.7491571151638889</v>
      </c>
      <c r="M4" s="10">
        <f t="shared" si="8"/>
        <v>3.0928017545593751</v>
      </c>
      <c r="N4" s="10">
        <f t="shared" si="9"/>
        <v>3.4364463939548613</v>
      </c>
    </row>
    <row r="5" spans="1:14" x14ac:dyDescent="0.3">
      <c r="D5">
        <v>17.5</v>
      </c>
      <c r="E5" s="10">
        <f t="shared" si="0"/>
        <v>0.29577768218340755</v>
      </c>
      <c r="F5" s="10">
        <f t="shared" si="1"/>
        <v>0.59155536436681511</v>
      </c>
      <c r="G5" s="10">
        <f t="shared" si="2"/>
        <v>0.88733304655022271</v>
      </c>
      <c r="H5" s="10">
        <f t="shared" si="3"/>
        <v>1.1831107287336302</v>
      </c>
      <c r="I5" s="10">
        <f t="shared" si="4"/>
        <v>1.4788884109170377</v>
      </c>
      <c r="J5" s="10">
        <f t="shared" si="5"/>
        <v>1.7746660931004454</v>
      </c>
      <c r="K5" s="10">
        <f t="shared" si="6"/>
        <v>2.0704437752838527</v>
      </c>
      <c r="L5" s="10">
        <f t="shared" si="7"/>
        <v>2.3662214574672604</v>
      </c>
      <c r="M5" s="10">
        <f t="shared" si="8"/>
        <v>2.6619991396506681</v>
      </c>
      <c r="N5" s="10">
        <f t="shared" si="9"/>
        <v>2.9577768218340754</v>
      </c>
    </row>
    <row r="6" spans="1:14" x14ac:dyDescent="0.3">
      <c r="D6">
        <v>22.5</v>
      </c>
      <c r="E6" s="10">
        <f t="shared" si="0"/>
        <v>0.25457821030377459</v>
      </c>
      <c r="F6" s="10">
        <f t="shared" si="1"/>
        <v>0.50915642060754918</v>
      </c>
      <c r="G6" s="10">
        <f t="shared" si="2"/>
        <v>0.76373463091132376</v>
      </c>
      <c r="H6" s="10">
        <f t="shared" si="3"/>
        <v>1.0183128412150984</v>
      </c>
      <c r="I6" s="10">
        <f t="shared" si="4"/>
        <v>1.2728910515188729</v>
      </c>
      <c r="J6" s="10">
        <f t="shared" si="5"/>
        <v>1.5274692618226475</v>
      </c>
      <c r="K6" s="10">
        <f t="shared" si="6"/>
        <v>1.7820474721264221</v>
      </c>
      <c r="L6" s="10">
        <f t="shared" si="7"/>
        <v>2.0366256824301967</v>
      </c>
      <c r="M6" s="10">
        <f t="shared" si="8"/>
        <v>2.2912038927339715</v>
      </c>
      <c r="N6" s="10">
        <f t="shared" si="9"/>
        <v>2.5457821030377459</v>
      </c>
    </row>
    <row r="7" spans="1:14" x14ac:dyDescent="0.3">
      <c r="D7">
        <v>27.5</v>
      </c>
      <c r="E7" s="10">
        <f t="shared" si="0"/>
        <v>0.21911749623247462</v>
      </c>
      <c r="F7" s="10">
        <f t="shared" si="1"/>
        <v>0.43823499246494924</v>
      </c>
      <c r="G7" s="10">
        <f t="shared" si="2"/>
        <v>0.6573524886974238</v>
      </c>
      <c r="H7" s="10">
        <f t="shared" si="3"/>
        <v>0.87646998492989847</v>
      </c>
      <c r="I7" s="10">
        <f t="shared" si="4"/>
        <v>1.0955874811623731</v>
      </c>
      <c r="J7" s="10">
        <f t="shared" si="5"/>
        <v>1.3147049773948476</v>
      </c>
      <c r="K7" s="10">
        <f t="shared" si="6"/>
        <v>1.5338224736273223</v>
      </c>
      <c r="L7" s="10">
        <f t="shared" si="7"/>
        <v>1.7529399698597969</v>
      </c>
      <c r="M7" s="10">
        <f t="shared" si="8"/>
        <v>1.9720574660922716</v>
      </c>
      <c r="N7" s="10">
        <f t="shared" si="9"/>
        <v>2.1911749623247463</v>
      </c>
    </row>
    <row r="8" spans="1:14" x14ac:dyDescent="0.3">
      <c r="D8">
        <v>32.5</v>
      </c>
      <c r="E8" s="10">
        <f t="shared" si="0"/>
        <v>0.18859617678157847</v>
      </c>
      <c r="F8" s="10">
        <f t="shared" si="1"/>
        <v>0.37719235356315695</v>
      </c>
      <c r="G8" s="10">
        <f t="shared" si="2"/>
        <v>0.56578853034473542</v>
      </c>
      <c r="H8" s="10">
        <f t="shared" si="3"/>
        <v>0.75438470712631389</v>
      </c>
      <c r="I8" s="10">
        <f t="shared" si="4"/>
        <v>0.94298088390789236</v>
      </c>
      <c r="J8" s="10">
        <f t="shared" si="5"/>
        <v>1.1315770606894708</v>
      </c>
      <c r="K8" s="10">
        <f t="shared" si="6"/>
        <v>1.3201732374710493</v>
      </c>
      <c r="L8" s="10">
        <f t="shared" si="7"/>
        <v>1.5087694142526278</v>
      </c>
      <c r="M8" s="10">
        <f t="shared" si="8"/>
        <v>1.6973655910342063</v>
      </c>
      <c r="N8" s="10">
        <f t="shared" si="9"/>
        <v>1.8859617678157847</v>
      </c>
    </row>
    <row r="9" spans="1:14" x14ac:dyDescent="0.3">
      <c r="D9">
        <v>37.5</v>
      </c>
      <c r="E9" s="10">
        <f t="shared" si="0"/>
        <v>0.16232623367917487</v>
      </c>
      <c r="F9" s="10">
        <f t="shared" si="1"/>
        <v>0.32465246735834974</v>
      </c>
      <c r="G9" s="10">
        <f t="shared" si="2"/>
        <v>0.48697870103752461</v>
      </c>
      <c r="H9" s="10">
        <f t="shared" si="3"/>
        <v>0.64930493471669948</v>
      </c>
      <c r="I9" s="10">
        <f t="shared" si="4"/>
        <v>0.81163116839587435</v>
      </c>
      <c r="J9" s="10">
        <f t="shared" si="5"/>
        <v>0.97395740207504922</v>
      </c>
      <c r="K9" s="10">
        <f t="shared" si="6"/>
        <v>1.1362836357542241</v>
      </c>
      <c r="L9" s="10">
        <f t="shared" si="7"/>
        <v>1.298609869433399</v>
      </c>
      <c r="M9" s="10">
        <f t="shared" si="8"/>
        <v>1.4609361031125738</v>
      </c>
      <c r="N9" s="10">
        <f t="shared" si="9"/>
        <v>1.6232623367917487</v>
      </c>
    </row>
    <row r="10" spans="1:14" x14ac:dyDescent="0.3">
      <c r="D10">
        <v>42.5</v>
      </c>
      <c r="E10" s="10">
        <f t="shared" si="0"/>
        <v>0.13971548411070367</v>
      </c>
      <c r="F10" s="10">
        <f t="shared" si="1"/>
        <v>0.27943096822140734</v>
      </c>
      <c r="G10" s="10">
        <f t="shared" si="2"/>
        <v>0.41914645233211101</v>
      </c>
      <c r="H10" s="10">
        <f t="shared" si="3"/>
        <v>0.55886193644281468</v>
      </c>
      <c r="I10" s="10">
        <f t="shared" si="4"/>
        <v>0.69857742055351835</v>
      </c>
      <c r="J10" s="10">
        <f t="shared" si="5"/>
        <v>0.83829290466422202</v>
      </c>
      <c r="K10" s="10">
        <f t="shared" si="6"/>
        <v>0.97800838877492569</v>
      </c>
      <c r="L10" s="10">
        <f t="shared" si="7"/>
        <v>1.1177238728856294</v>
      </c>
      <c r="M10" s="10">
        <f t="shared" si="8"/>
        <v>1.2574393569963331</v>
      </c>
      <c r="N10" s="10">
        <f t="shared" si="9"/>
        <v>1.3971548411070367</v>
      </c>
    </row>
    <row r="11" spans="1:14" x14ac:dyDescent="0.3">
      <c r="D11">
        <v>47.5</v>
      </c>
      <c r="E11" s="10">
        <f t="shared" si="0"/>
        <v>0.12025423160417106</v>
      </c>
      <c r="F11" s="10">
        <f t="shared" si="1"/>
        <v>0.24050846320834213</v>
      </c>
      <c r="G11" s="10">
        <f t="shared" si="2"/>
        <v>0.36076269481251322</v>
      </c>
      <c r="H11" s="10">
        <f t="shared" si="3"/>
        <v>0.48101692641668425</v>
      </c>
      <c r="I11" s="10">
        <f t="shared" si="4"/>
        <v>0.60127115802085529</v>
      </c>
      <c r="J11" s="10">
        <f t="shared" si="5"/>
        <v>0.72152538962502644</v>
      </c>
      <c r="K11" s="10">
        <f t="shared" si="6"/>
        <v>0.84177962122919747</v>
      </c>
      <c r="L11" s="10">
        <f t="shared" si="7"/>
        <v>0.96203385283336851</v>
      </c>
      <c r="M11" s="10">
        <f t="shared" si="8"/>
        <v>1.0822880844375395</v>
      </c>
      <c r="N11" s="10">
        <f t="shared" si="9"/>
        <v>1.2025423160417106</v>
      </c>
    </row>
    <row r="12" spans="1:14" x14ac:dyDescent="0.3">
      <c r="D12">
        <v>52.5</v>
      </c>
      <c r="E12" s="10">
        <f t="shared" si="0"/>
        <v>0.10350377634057632</v>
      </c>
      <c r="F12" s="10">
        <f t="shared" si="1"/>
        <v>0.20700755268115265</v>
      </c>
      <c r="G12" s="10">
        <f t="shared" si="2"/>
        <v>0.31051132902172895</v>
      </c>
      <c r="H12" s="10">
        <f t="shared" si="3"/>
        <v>0.41401510536230529</v>
      </c>
      <c r="I12" s="10">
        <f t="shared" si="4"/>
        <v>0.51751888170288163</v>
      </c>
      <c r="J12" s="10">
        <f t="shared" si="5"/>
        <v>0.62102265804345791</v>
      </c>
      <c r="K12" s="10">
        <f t="shared" si="6"/>
        <v>0.7245264343840343</v>
      </c>
      <c r="L12" s="10">
        <f t="shared" si="7"/>
        <v>0.82803021072461058</v>
      </c>
      <c r="M12" s="10">
        <f t="shared" si="8"/>
        <v>0.93153398706518686</v>
      </c>
      <c r="N12" s="10">
        <f t="shared" si="9"/>
        <v>1.0350377634057633</v>
      </c>
    </row>
    <row r="13" spans="1:14" x14ac:dyDescent="0.3">
      <c r="D13">
        <v>57.5</v>
      </c>
      <c r="E13" s="10">
        <f t="shared" si="0"/>
        <v>8.9086525886449219E-2</v>
      </c>
      <c r="F13" s="10">
        <f t="shared" si="1"/>
        <v>0.17817305177289844</v>
      </c>
      <c r="G13" s="10">
        <f t="shared" si="2"/>
        <v>0.26725957765934766</v>
      </c>
      <c r="H13" s="10">
        <f t="shared" si="3"/>
        <v>0.35634610354579688</v>
      </c>
      <c r="I13" s="10">
        <f t="shared" si="4"/>
        <v>0.4454326294322461</v>
      </c>
      <c r="J13" s="10">
        <f t="shared" si="5"/>
        <v>0.53451915531869532</v>
      </c>
      <c r="K13" s="10">
        <f t="shared" si="6"/>
        <v>0.62360568120514448</v>
      </c>
      <c r="L13" s="10">
        <f t="shared" si="7"/>
        <v>0.71269220709159375</v>
      </c>
      <c r="M13" s="10">
        <f t="shared" si="8"/>
        <v>0.80177873297804303</v>
      </c>
      <c r="N13" s="10">
        <f t="shared" si="9"/>
        <v>0.89086525886449219</v>
      </c>
    </row>
    <row r="14" spans="1:14" x14ac:dyDescent="0.3">
      <c r="D14">
        <v>62.5</v>
      </c>
      <c r="E14" s="10">
        <f t="shared" si="0"/>
        <v>7.6677483422464235E-2</v>
      </c>
      <c r="F14" s="10">
        <f t="shared" si="1"/>
        <v>0.15335496684492847</v>
      </c>
      <c r="G14" s="10">
        <f t="shared" si="2"/>
        <v>0.23003245026739272</v>
      </c>
      <c r="H14" s="10">
        <f t="shared" si="3"/>
        <v>0.30670993368985694</v>
      </c>
      <c r="I14" s="10">
        <f t="shared" si="4"/>
        <v>0.38338741711232116</v>
      </c>
      <c r="J14" s="10">
        <f t="shared" si="5"/>
        <v>0.46006490053478544</v>
      </c>
      <c r="K14" s="10">
        <f t="shared" si="6"/>
        <v>0.5367423839572496</v>
      </c>
      <c r="L14" s="10">
        <f t="shared" si="7"/>
        <v>0.61341986737971388</v>
      </c>
      <c r="M14" s="10">
        <f t="shared" si="8"/>
        <v>0.69009735080217816</v>
      </c>
      <c r="N14" s="10">
        <f t="shared" si="9"/>
        <v>0.76677483422464232</v>
      </c>
    </row>
    <row r="15" spans="1:14" x14ac:dyDescent="0.3">
      <c r="D15">
        <v>67.5</v>
      </c>
      <c r="E15" s="10">
        <f t="shared" si="0"/>
        <v>6.5996921593915112E-2</v>
      </c>
      <c r="F15" s="10">
        <f t="shared" si="1"/>
        <v>0.13199384318783022</v>
      </c>
      <c r="G15" s="10">
        <f t="shared" si="2"/>
        <v>0.19799076478174532</v>
      </c>
      <c r="H15" s="10">
        <f t="shared" si="3"/>
        <v>0.26398768637566045</v>
      </c>
      <c r="I15" s="10">
        <f t="shared" si="4"/>
        <v>0.32998460796957557</v>
      </c>
      <c r="J15" s="10">
        <f t="shared" si="5"/>
        <v>0.39598152956349064</v>
      </c>
      <c r="K15" s="10">
        <f t="shared" si="6"/>
        <v>0.46197845115740577</v>
      </c>
      <c r="L15" s="10">
        <f t="shared" si="7"/>
        <v>0.52797537275132089</v>
      </c>
      <c r="M15" s="10">
        <f t="shared" si="8"/>
        <v>0.59397229434523602</v>
      </c>
      <c r="N15" s="10">
        <f t="shared" si="9"/>
        <v>0.65996921593915114</v>
      </c>
    </row>
    <row r="16" spans="1:14" x14ac:dyDescent="0.3">
      <c r="D16">
        <v>72.5</v>
      </c>
      <c r="E16" s="10">
        <f t="shared" si="0"/>
        <v>5.6804076835381884E-2</v>
      </c>
      <c r="F16" s="10">
        <f t="shared" si="1"/>
        <v>0.11360815367076377</v>
      </c>
      <c r="G16" s="10">
        <f t="shared" si="2"/>
        <v>0.17041223050614565</v>
      </c>
      <c r="H16" s="10">
        <f t="shared" si="3"/>
        <v>0.22721630734152753</v>
      </c>
      <c r="I16" s="10">
        <f t="shared" si="4"/>
        <v>0.28402038417690945</v>
      </c>
      <c r="J16" s="10">
        <f t="shared" si="5"/>
        <v>0.3408244610122913</v>
      </c>
      <c r="K16" s="10">
        <f t="shared" si="6"/>
        <v>0.39762853784767316</v>
      </c>
      <c r="L16" s="10">
        <f t="shared" si="7"/>
        <v>0.45443261468305507</v>
      </c>
      <c r="M16" s="10">
        <f t="shared" si="8"/>
        <v>0.51123669151843698</v>
      </c>
      <c r="N16" s="10">
        <f t="shared" si="9"/>
        <v>0.56804076835381889</v>
      </c>
    </row>
    <row r="17" spans="4:14" x14ac:dyDescent="0.3">
      <c r="D17">
        <v>77.5</v>
      </c>
      <c r="E17" s="10">
        <f t="shared" si="0"/>
        <v>4.8891722025675044E-2</v>
      </c>
      <c r="F17" s="10">
        <f t="shared" si="1"/>
        <v>9.7783444051350088E-2</v>
      </c>
      <c r="G17" s="10">
        <f t="shared" si="2"/>
        <v>0.14667516607702513</v>
      </c>
      <c r="H17" s="10">
        <f t="shared" si="3"/>
        <v>0.19556688810270018</v>
      </c>
      <c r="I17" s="10">
        <f t="shared" si="4"/>
        <v>0.24445861012837522</v>
      </c>
      <c r="J17" s="10">
        <f t="shared" si="5"/>
        <v>0.29335033215405026</v>
      </c>
      <c r="K17" s="10">
        <f t="shared" si="6"/>
        <v>0.34224205417972531</v>
      </c>
      <c r="L17" s="10">
        <f t="shared" si="7"/>
        <v>0.39113377620540035</v>
      </c>
      <c r="M17" s="10">
        <f t="shared" si="8"/>
        <v>0.4400254982310754</v>
      </c>
      <c r="N17" s="10">
        <f t="shared" si="9"/>
        <v>0.48891722025675044</v>
      </c>
    </row>
    <row r="18" spans="4:14" x14ac:dyDescent="0.3">
      <c r="D18">
        <v>82.5</v>
      </c>
      <c r="E18" s="10">
        <f t="shared" si="0"/>
        <v>4.208149512865518E-2</v>
      </c>
      <c r="F18" s="10">
        <f t="shared" si="1"/>
        <v>8.4162990257310361E-2</v>
      </c>
      <c r="G18" s="10">
        <f t="shared" si="2"/>
        <v>0.12624448538596555</v>
      </c>
      <c r="H18" s="10">
        <f t="shared" si="3"/>
        <v>0.16832598051462072</v>
      </c>
      <c r="I18" s="10">
        <f t="shared" si="4"/>
        <v>0.21040747564327589</v>
      </c>
      <c r="J18" s="10">
        <f t="shared" si="5"/>
        <v>0.25248897077193111</v>
      </c>
      <c r="K18" s="10">
        <f t="shared" si="6"/>
        <v>0.29457046590058628</v>
      </c>
      <c r="L18" s="10">
        <f t="shared" si="7"/>
        <v>0.33665196102924144</v>
      </c>
      <c r="M18" s="10">
        <f t="shared" si="8"/>
        <v>0.37873345615789661</v>
      </c>
      <c r="N18" s="10">
        <f t="shared" si="9"/>
        <v>0.42081495128655177</v>
      </c>
    </row>
    <row r="19" spans="4:14" x14ac:dyDescent="0.3">
      <c r="D19">
        <v>87.5</v>
      </c>
      <c r="E19" s="10">
        <f t="shared" si="0"/>
        <v>3.6219878517125728E-2</v>
      </c>
      <c r="F19" s="10">
        <f t="shared" si="1"/>
        <v>7.2439757034251456E-2</v>
      </c>
      <c r="G19" s="10">
        <f t="shared" si="2"/>
        <v>0.10865963555137718</v>
      </c>
      <c r="H19" s="10">
        <f t="shared" si="3"/>
        <v>0.14487951406850291</v>
      </c>
      <c r="I19" s="10">
        <f t="shared" si="4"/>
        <v>0.18109939258562863</v>
      </c>
      <c r="J19" s="10">
        <f t="shared" si="5"/>
        <v>0.21731927110275437</v>
      </c>
      <c r="K19" s="10">
        <f t="shared" si="6"/>
        <v>0.25353914961988011</v>
      </c>
      <c r="L19" s="10">
        <f t="shared" si="7"/>
        <v>0.28975902813700583</v>
      </c>
      <c r="M19" s="10">
        <f t="shared" si="8"/>
        <v>0.32597890665413154</v>
      </c>
      <c r="N19" s="10">
        <f t="shared" si="9"/>
        <v>0.36219878517125725</v>
      </c>
    </row>
    <row r="20" spans="4:14" x14ac:dyDescent="0.3">
      <c r="D20">
        <v>92.5</v>
      </c>
      <c r="E20" s="10">
        <f t="shared" si="0"/>
        <v>3.1174738344836715E-2</v>
      </c>
      <c r="F20" s="10">
        <f t="shared" si="1"/>
        <v>6.234947668967343E-2</v>
      </c>
      <c r="G20" s="10">
        <f t="shared" si="2"/>
        <v>9.3524215034510139E-2</v>
      </c>
      <c r="H20" s="10">
        <f t="shared" si="3"/>
        <v>0.12469895337934686</v>
      </c>
      <c r="I20" s="10">
        <f t="shared" si="4"/>
        <v>0.15587369172418358</v>
      </c>
      <c r="J20" s="10">
        <f t="shared" si="5"/>
        <v>0.18704843006902028</v>
      </c>
      <c r="K20" s="10">
        <f t="shared" si="6"/>
        <v>0.218223168413857</v>
      </c>
      <c r="L20" s="10">
        <f t="shared" si="7"/>
        <v>0.24939790675869372</v>
      </c>
      <c r="M20" s="10">
        <f t="shared" si="8"/>
        <v>0.28057264510353042</v>
      </c>
      <c r="N20" s="10">
        <f t="shared" si="9"/>
        <v>0.31174738344836717</v>
      </c>
    </row>
    <row r="21" spans="4:14" x14ac:dyDescent="0.3">
      <c r="D21">
        <v>97.5</v>
      </c>
      <c r="E21" s="10">
        <f t="shared" si="0"/>
        <v>2.6832345956365068E-2</v>
      </c>
      <c r="F21" s="10">
        <f t="shared" si="1"/>
        <v>5.3664691912730135E-2</v>
      </c>
      <c r="G21" s="10">
        <f t="shared" si="2"/>
        <v>8.0497037869095206E-2</v>
      </c>
      <c r="H21" s="10">
        <f t="shared" si="3"/>
        <v>0.10732938382546027</v>
      </c>
      <c r="I21" s="10">
        <f t="shared" si="4"/>
        <v>0.13416172978182533</v>
      </c>
      <c r="J21" s="10">
        <f t="shared" si="5"/>
        <v>0.16099407573819041</v>
      </c>
      <c r="K21" s="10">
        <f t="shared" si="6"/>
        <v>0.18782642169455546</v>
      </c>
      <c r="L21" s="10">
        <f t="shared" si="7"/>
        <v>0.21465876765092054</v>
      </c>
      <c r="M21" s="10">
        <f t="shared" si="8"/>
        <v>0.24149111360728562</v>
      </c>
      <c r="N21" s="10">
        <f t="shared" si="9"/>
        <v>0.26832345956365067</v>
      </c>
    </row>
    <row r="22" spans="4:14" x14ac:dyDescent="0.3"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4:14" x14ac:dyDescent="0.3"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4:14" x14ac:dyDescent="0.3"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4:14" x14ac:dyDescent="0.3"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4:14" x14ac:dyDescent="0.3"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4:14" x14ac:dyDescent="0.3"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4:14" x14ac:dyDescent="0.3"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4:14" x14ac:dyDescent="0.3"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4:14" x14ac:dyDescent="0.3"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4:14" x14ac:dyDescent="0.3"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4:14" x14ac:dyDescent="0.3"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5:14" x14ac:dyDescent="0.3"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5:14" x14ac:dyDescent="0.3"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5:14" x14ac:dyDescent="0.3"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5:14" x14ac:dyDescent="0.3"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5:14" x14ac:dyDescent="0.3"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5:14" x14ac:dyDescent="0.3"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5:14" x14ac:dyDescent="0.3"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5:14" x14ac:dyDescent="0.3"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5:14" x14ac:dyDescent="0.3"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5:14" x14ac:dyDescent="0.3"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5:14" x14ac:dyDescent="0.3"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5:14" x14ac:dyDescent="0.3"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5:14" x14ac:dyDescent="0.3"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5:14" x14ac:dyDescent="0.3"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5:14" x14ac:dyDescent="0.3"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5:14" x14ac:dyDescent="0.3"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5:14" x14ac:dyDescent="0.3"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5:14" x14ac:dyDescent="0.3"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5:14" x14ac:dyDescent="0.3"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5:14" x14ac:dyDescent="0.3"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5:14" x14ac:dyDescent="0.3"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5:14" x14ac:dyDescent="0.3"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5:14" x14ac:dyDescent="0.3"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5:14" x14ac:dyDescent="0.3"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5:14" x14ac:dyDescent="0.3"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5:14" x14ac:dyDescent="0.3"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5:14" x14ac:dyDescent="0.3"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5:14" x14ac:dyDescent="0.3"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5:14" x14ac:dyDescent="0.3"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5:14" x14ac:dyDescent="0.3"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5:14" x14ac:dyDescent="0.3"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5:14" x14ac:dyDescent="0.3"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5:14" x14ac:dyDescent="0.3"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5:14" x14ac:dyDescent="0.3"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5:14" x14ac:dyDescent="0.3"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5:14" x14ac:dyDescent="0.3"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5:14" x14ac:dyDescent="0.3"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5:14" x14ac:dyDescent="0.3"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5:14" x14ac:dyDescent="0.3"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5:14" x14ac:dyDescent="0.3"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5:14" x14ac:dyDescent="0.3"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5:14" x14ac:dyDescent="0.3"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5:14" x14ac:dyDescent="0.3"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5:14" x14ac:dyDescent="0.3"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5:14" x14ac:dyDescent="0.3"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5:14" x14ac:dyDescent="0.3"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5:14" x14ac:dyDescent="0.3"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5:14" x14ac:dyDescent="0.3"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5:14" x14ac:dyDescent="0.3"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5:14" x14ac:dyDescent="0.3"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5:14" x14ac:dyDescent="0.3"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5:14" x14ac:dyDescent="0.3"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5:14" x14ac:dyDescent="0.3"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5:14" x14ac:dyDescent="0.3"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5:14" x14ac:dyDescent="0.3"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5:14" x14ac:dyDescent="0.3"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5:14" x14ac:dyDescent="0.3"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5:14" x14ac:dyDescent="0.3"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5:14" x14ac:dyDescent="0.3"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5:14" x14ac:dyDescent="0.3"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5:14" x14ac:dyDescent="0.3"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5:14" x14ac:dyDescent="0.3"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5:14" x14ac:dyDescent="0.3"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5:14" x14ac:dyDescent="0.3"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5:14" x14ac:dyDescent="0.3"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5:14" x14ac:dyDescent="0.3"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5:14" x14ac:dyDescent="0.3"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5:14" x14ac:dyDescent="0.3"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5:14" x14ac:dyDescent="0.3"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577D-5CC4-4D5D-A4C4-33EC51FB8DF4}">
  <dimension ref="A1:N101"/>
  <sheetViews>
    <sheetView workbookViewId="0">
      <selection activeCell="F61" sqref="F61"/>
    </sheetView>
  </sheetViews>
  <sheetFormatPr defaultRowHeight="14" x14ac:dyDescent="0.3"/>
  <cols>
    <col min="1" max="1" width="11.25" bestFit="1" customWidth="1"/>
    <col min="2" max="2" width="12.75" bestFit="1" customWidth="1"/>
    <col min="5" max="14" width="10" style="10" bestFit="1" customWidth="1"/>
  </cols>
  <sheetData>
    <row r="1" spans="1:14" ht="14.5" x14ac:dyDescent="0.3">
      <c r="A1" s="7" t="s">
        <v>18</v>
      </c>
      <c r="B1" s="7" t="s">
        <v>17</v>
      </c>
      <c r="D1" s="8" t="s">
        <v>22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</row>
    <row r="2" spans="1:14" x14ac:dyDescent="0.3">
      <c r="A2" t="s">
        <v>24</v>
      </c>
      <c r="B2">
        <v>5.0000000000000001E-4</v>
      </c>
      <c r="D2">
        <v>2.5</v>
      </c>
      <c r="E2"/>
      <c r="F2" s="12"/>
      <c r="G2"/>
      <c r="H2"/>
      <c r="I2"/>
      <c r="J2"/>
      <c r="K2"/>
      <c r="L2"/>
      <c r="M2"/>
      <c r="N2">
        <v>5.1767091616166704E-3</v>
      </c>
    </row>
    <row r="3" spans="1:14" x14ac:dyDescent="0.3">
      <c r="A3" t="s">
        <v>25</v>
      </c>
      <c r="B3">
        <v>0.03</v>
      </c>
      <c r="D3">
        <v>7.5</v>
      </c>
      <c r="E3" s="12"/>
      <c r="F3"/>
      <c r="G3"/>
      <c r="H3"/>
      <c r="I3"/>
      <c r="J3" s="12"/>
      <c r="K3"/>
      <c r="L3" s="12"/>
      <c r="M3"/>
      <c r="N3">
        <v>5.1740262737287896E-3</v>
      </c>
    </row>
    <row r="4" spans="1:14" x14ac:dyDescent="0.3">
      <c r="D4">
        <v>12.5</v>
      </c>
      <c r="E4" s="12"/>
      <c r="F4"/>
      <c r="G4"/>
      <c r="H4"/>
      <c r="I4"/>
      <c r="J4" s="12"/>
      <c r="K4"/>
      <c r="L4"/>
      <c r="M4"/>
      <c r="N4">
        <v>5.3836536572166704E-3</v>
      </c>
    </row>
    <row r="5" spans="1:14" x14ac:dyDescent="0.3">
      <c r="D5">
        <v>17.5</v>
      </c>
      <c r="E5"/>
      <c r="F5"/>
      <c r="G5"/>
      <c r="H5"/>
      <c r="I5"/>
      <c r="J5"/>
      <c r="K5"/>
      <c r="L5" s="12"/>
      <c r="M5"/>
      <c r="N5">
        <v>5.48895051818788E-3</v>
      </c>
    </row>
    <row r="6" spans="1:14" x14ac:dyDescent="0.3">
      <c r="D6">
        <v>22.5</v>
      </c>
      <c r="E6"/>
      <c r="F6"/>
      <c r="G6"/>
      <c r="H6" s="12"/>
      <c r="I6"/>
      <c r="J6"/>
      <c r="K6"/>
      <c r="L6"/>
      <c r="M6"/>
      <c r="N6">
        <v>5.2714451955059097E-3</v>
      </c>
    </row>
    <row r="7" spans="1:14" x14ac:dyDescent="0.3">
      <c r="D7">
        <v>27.5</v>
      </c>
      <c r="E7" s="12"/>
      <c r="F7"/>
      <c r="G7"/>
      <c r="H7"/>
      <c r="I7"/>
      <c r="J7"/>
      <c r="K7"/>
      <c r="L7" s="12"/>
      <c r="M7"/>
      <c r="N7">
        <v>4.9869712124483304E-3</v>
      </c>
    </row>
    <row r="8" spans="1:14" x14ac:dyDescent="0.3">
      <c r="D8">
        <v>32.5</v>
      </c>
      <c r="E8" s="12"/>
      <c r="F8"/>
      <c r="G8"/>
      <c r="H8"/>
      <c r="I8"/>
      <c r="J8"/>
      <c r="K8"/>
      <c r="L8"/>
      <c r="M8"/>
      <c r="N8">
        <v>4.9567335874792402E-3</v>
      </c>
    </row>
    <row r="9" spans="1:14" x14ac:dyDescent="0.3">
      <c r="D9">
        <v>37.5</v>
      </c>
      <c r="E9"/>
      <c r="F9" s="12"/>
      <c r="G9"/>
      <c r="H9"/>
      <c r="I9"/>
      <c r="J9"/>
      <c r="K9"/>
      <c r="L9"/>
      <c r="M9"/>
      <c r="N9">
        <v>5.1563787949083601E-3</v>
      </c>
    </row>
    <row r="10" spans="1:14" x14ac:dyDescent="0.3">
      <c r="D10">
        <v>42.5</v>
      </c>
      <c r="E10" s="12"/>
      <c r="F10"/>
      <c r="G10"/>
      <c r="H10"/>
      <c r="I10"/>
      <c r="J10" s="12"/>
      <c r="K10"/>
      <c r="L10"/>
      <c r="M10"/>
      <c r="N10" s="12">
        <v>4.75397237628485E-3</v>
      </c>
    </row>
    <row r="11" spans="1:14" x14ac:dyDescent="0.3">
      <c r="D11">
        <v>47.5</v>
      </c>
      <c r="E11"/>
      <c r="F11"/>
      <c r="G11"/>
      <c r="H11"/>
      <c r="I11" s="12"/>
      <c r="J11"/>
      <c r="K11"/>
      <c r="L11"/>
      <c r="M11"/>
      <c r="N11">
        <v>4.77544409691212E-3</v>
      </c>
    </row>
    <row r="12" spans="1:14" x14ac:dyDescent="0.3">
      <c r="D12">
        <v>52.5</v>
      </c>
      <c r="E12" s="12"/>
      <c r="F12"/>
      <c r="G12"/>
      <c r="H12"/>
      <c r="I12" s="12"/>
      <c r="J12"/>
      <c r="K12"/>
      <c r="L12"/>
      <c r="M12"/>
      <c r="N12">
        <v>4.7541760340394004E-3</v>
      </c>
    </row>
    <row r="13" spans="1:14" x14ac:dyDescent="0.3">
      <c r="D13">
        <v>57.5</v>
      </c>
      <c r="E13" s="12"/>
      <c r="F13"/>
      <c r="G13" s="12"/>
      <c r="H13" s="12"/>
      <c r="I13" s="12"/>
      <c r="J13"/>
      <c r="K13"/>
      <c r="L13"/>
      <c r="M13"/>
      <c r="N13">
        <v>5.2594362210270796E-3</v>
      </c>
    </row>
    <row r="14" spans="1:14" x14ac:dyDescent="0.3">
      <c r="D14">
        <v>62.5</v>
      </c>
      <c r="E14"/>
      <c r="F14"/>
      <c r="G14" s="12"/>
      <c r="H14"/>
      <c r="I14"/>
      <c r="J14"/>
      <c r="K14" s="12"/>
      <c r="L14" s="12"/>
      <c r="M14" s="12"/>
      <c r="N14">
        <v>5.1861169103060599E-3</v>
      </c>
    </row>
    <row r="15" spans="1:14" x14ac:dyDescent="0.3">
      <c r="D15">
        <v>67.5</v>
      </c>
      <c r="E15"/>
      <c r="F15" s="12"/>
      <c r="G15"/>
      <c r="H15"/>
      <c r="I15"/>
      <c r="J15" s="12"/>
      <c r="K15"/>
      <c r="L15"/>
      <c r="M15"/>
      <c r="N15" s="12">
        <v>5.3126151766822701E-3</v>
      </c>
    </row>
    <row r="16" spans="1:14" x14ac:dyDescent="0.3">
      <c r="D16">
        <v>72.5</v>
      </c>
      <c r="E16" s="12"/>
      <c r="F16"/>
      <c r="G16"/>
      <c r="H16" s="12"/>
      <c r="I16"/>
      <c r="J16"/>
      <c r="K16"/>
      <c r="L16"/>
      <c r="M16"/>
      <c r="N16">
        <v>5.0626831874727302E-3</v>
      </c>
    </row>
    <row r="17" spans="4:14" x14ac:dyDescent="0.3">
      <c r="D17">
        <v>77.5</v>
      </c>
      <c r="E17" s="12"/>
      <c r="F17" s="12"/>
      <c r="G17"/>
      <c r="H17"/>
      <c r="I17"/>
      <c r="J17"/>
      <c r="K17"/>
      <c r="L17"/>
      <c r="M17"/>
      <c r="N17" s="12">
        <v>4.8058092984818203E-3</v>
      </c>
    </row>
    <row r="18" spans="4:14" x14ac:dyDescent="0.3">
      <c r="D18">
        <v>82.5</v>
      </c>
      <c r="E18" s="12"/>
      <c r="F18"/>
      <c r="G18"/>
      <c r="H18"/>
      <c r="I18"/>
      <c r="J18"/>
      <c r="K18" s="12"/>
      <c r="L18"/>
      <c r="M18"/>
      <c r="N18">
        <v>4.6877583620412097E-3</v>
      </c>
    </row>
    <row r="19" spans="4:14" x14ac:dyDescent="0.3">
      <c r="D19">
        <v>87.5</v>
      </c>
      <c r="E19" s="12"/>
      <c r="F19"/>
      <c r="G19"/>
      <c r="H19"/>
      <c r="I19"/>
      <c r="J19"/>
      <c r="K19"/>
      <c r="L19" s="12"/>
      <c r="M19"/>
      <c r="N19">
        <v>5.1379118053212101E-3</v>
      </c>
    </row>
    <row r="20" spans="4:14" x14ac:dyDescent="0.3">
      <c r="D20">
        <v>92.5</v>
      </c>
      <c r="E20" s="12"/>
      <c r="F20" s="12"/>
      <c r="G20"/>
      <c r="H20"/>
      <c r="I20"/>
      <c r="J20"/>
      <c r="K20"/>
      <c r="L20"/>
      <c r="M20"/>
      <c r="N20">
        <v>5.0342080337757601E-3</v>
      </c>
    </row>
    <row r="21" spans="4:14" x14ac:dyDescent="0.3">
      <c r="D21">
        <v>97.5</v>
      </c>
      <c r="E21"/>
      <c r="F21"/>
      <c r="G21"/>
      <c r="H21"/>
      <c r="I21"/>
      <c r="J21"/>
      <c r="K21"/>
      <c r="L21"/>
      <c r="M21"/>
      <c r="N21">
        <v>5.1200332108158504E-3</v>
      </c>
    </row>
    <row r="22" spans="4:14" x14ac:dyDescent="0.3"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4:14" x14ac:dyDescent="0.3"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4:14" x14ac:dyDescent="0.3"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4:14" x14ac:dyDescent="0.3"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4:14" x14ac:dyDescent="0.3"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4:14" x14ac:dyDescent="0.3"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4:14" x14ac:dyDescent="0.3"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4:14" x14ac:dyDescent="0.3"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4:14" x14ac:dyDescent="0.3"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4:14" x14ac:dyDescent="0.3"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4:14" x14ac:dyDescent="0.3"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5:14" x14ac:dyDescent="0.3"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5:14" x14ac:dyDescent="0.3"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5:14" x14ac:dyDescent="0.3"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5:14" x14ac:dyDescent="0.3"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5:14" x14ac:dyDescent="0.3"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5:14" x14ac:dyDescent="0.3"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5:14" x14ac:dyDescent="0.3"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5:14" x14ac:dyDescent="0.3"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5:14" x14ac:dyDescent="0.3"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5:14" x14ac:dyDescent="0.3"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5:14" x14ac:dyDescent="0.3"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5:14" x14ac:dyDescent="0.3"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5:14" x14ac:dyDescent="0.3"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5:14" x14ac:dyDescent="0.3"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5:14" x14ac:dyDescent="0.3"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5:14" x14ac:dyDescent="0.3"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5:14" x14ac:dyDescent="0.3"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5:14" x14ac:dyDescent="0.3"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5:14" x14ac:dyDescent="0.3"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5:14" x14ac:dyDescent="0.3"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5:14" x14ac:dyDescent="0.3"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5:14" x14ac:dyDescent="0.3"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5:14" x14ac:dyDescent="0.3"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5:14" x14ac:dyDescent="0.3"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5:14" x14ac:dyDescent="0.3"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5:14" x14ac:dyDescent="0.3"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5:14" x14ac:dyDescent="0.3"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5:14" x14ac:dyDescent="0.3"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5:14" x14ac:dyDescent="0.3"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5:14" x14ac:dyDescent="0.3"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5:14" x14ac:dyDescent="0.3"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5:14" x14ac:dyDescent="0.3"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5:14" x14ac:dyDescent="0.3"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5:14" x14ac:dyDescent="0.3"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5:14" x14ac:dyDescent="0.3"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5:14" x14ac:dyDescent="0.3"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5:14" x14ac:dyDescent="0.3"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5:14" x14ac:dyDescent="0.3"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5:14" x14ac:dyDescent="0.3"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5:14" x14ac:dyDescent="0.3"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5:14" x14ac:dyDescent="0.3"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5:14" x14ac:dyDescent="0.3"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5:14" x14ac:dyDescent="0.3"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5:14" x14ac:dyDescent="0.3"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5:14" x14ac:dyDescent="0.3"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5:14" x14ac:dyDescent="0.3"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5:14" x14ac:dyDescent="0.3"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5:14" x14ac:dyDescent="0.3"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5:14" x14ac:dyDescent="0.3"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5:14" x14ac:dyDescent="0.3"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5:14" x14ac:dyDescent="0.3"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5:14" x14ac:dyDescent="0.3"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5:14" x14ac:dyDescent="0.3"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5:14" x14ac:dyDescent="0.3"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5:14" x14ac:dyDescent="0.3"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5:14" x14ac:dyDescent="0.3"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5:14" x14ac:dyDescent="0.3"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5:14" x14ac:dyDescent="0.3"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5:14" x14ac:dyDescent="0.3"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5:14" x14ac:dyDescent="0.3"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5:14" x14ac:dyDescent="0.3"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5:14" x14ac:dyDescent="0.3"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5:14" x14ac:dyDescent="0.3"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5:14" x14ac:dyDescent="0.3"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5:14" x14ac:dyDescent="0.3"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5:14" x14ac:dyDescent="0.3"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5:14" x14ac:dyDescent="0.3"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5:14" x14ac:dyDescent="0.3"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5:14" x14ac:dyDescent="0.3"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44DF-462A-42AF-A5AA-64231F0D3F19}">
  <dimension ref="A1:E102"/>
  <sheetViews>
    <sheetView workbookViewId="0">
      <selection activeCell="E6" sqref="E6"/>
    </sheetView>
  </sheetViews>
  <sheetFormatPr defaultRowHeight="14" x14ac:dyDescent="0.3"/>
  <cols>
    <col min="1" max="1" width="11.25" bestFit="1" customWidth="1"/>
    <col min="2" max="2" width="12.75" bestFit="1" customWidth="1"/>
    <col min="5" max="5" width="9.08203125" customWidth="1"/>
  </cols>
  <sheetData>
    <row r="1" spans="1:5" ht="14.5" x14ac:dyDescent="0.3">
      <c r="A1" s="7" t="s">
        <v>18</v>
      </c>
      <c r="B1" s="7" t="s">
        <v>17</v>
      </c>
      <c r="D1" s="8" t="s">
        <v>22</v>
      </c>
      <c r="E1" s="9" t="s">
        <v>21</v>
      </c>
    </row>
    <row r="2" spans="1:5" x14ac:dyDescent="0.3">
      <c r="A2" t="s">
        <v>24</v>
      </c>
      <c r="B2">
        <v>30</v>
      </c>
      <c r="D2">
        <v>0</v>
      </c>
      <c r="E2">
        <f>1/$B$2*EXP(($B$3-D2)/$B$2)</f>
        <v>3.9378680428854861E-2</v>
      </c>
    </row>
    <row r="3" spans="1:5" x14ac:dyDescent="0.3">
      <c r="A3" t="s">
        <v>25</v>
      </c>
      <c r="B3">
        <v>5</v>
      </c>
      <c r="D3">
        <v>1</v>
      </c>
      <c r="E3">
        <f t="shared" ref="E3:E66" si="0">1/$B$2*EXP(($B$3-D3)/$B$2)</f>
        <v>3.808769372652409E-2</v>
      </c>
    </row>
    <row r="4" spans="1:5" x14ac:dyDescent="0.3">
      <c r="D4">
        <v>2</v>
      </c>
      <c r="E4">
        <f t="shared" si="0"/>
        <v>3.683903060252159E-2</v>
      </c>
    </row>
    <row r="5" spans="1:5" x14ac:dyDescent="0.3">
      <c r="D5">
        <v>3</v>
      </c>
      <c r="E5">
        <f t="shared" si="0"/>
        <v>3.563130352490821E-2</v>
      </c>
    </row>
    <row r="6" spans="1:5" x14ac:dyDescent="0.3">
      <c r="D6">
        <v>4</v>
      </c>
      <c r="E6">
        <f t="shared" si="0"/>
        <v>3.4463170450452468E-2</v>
      </c>
    </row>
    <row r="7" spans="1:5" x14ac:dyDescent="0.3">
      <c r="D7">
        <v>5</v>
      </c>
      <c r="E7">
        <f t="shared" si="0"/>
        <v>3.3333333333333333E-2</v>
      </c>
    </row>
    <row r="8" spans="1:5" x14ac:dyDescent="0.3">
      <c r="D8">
        <v>6</v>
      </c>
      <c r="E8">
        <f t="shared" si="0"/>
        <v>3.224053668273353E-2</v>
      </c>
    </row>
    <row r="9" spans="1:5" x14ac:dyDescent="0.3">
      <c r="D9">
        <v>7</v>
      </c>
      <c r="E9">
        <f t="shared" si="0"/>
        <v>3.1183566167720594E-2</v>
      </c>
    </row>
    <row r="10" spans="1:5" x14ac:dyDescent="0.3">
      <c r="D10">
        <v>8</v>
      </c>
      <c r="E10">
        <f t="shared" si="0"/>
        <v>3.0161247267865315E-2</v>
      </c>
    </row>
    <row r="11" spans="1:5" x14ac:dyDescent="0.3">
      <c r="D11">
        <v>9</v>
      </c>
      <c r="E11">
        <f t="shared" si="0"/>
        <v>2.917244396809825E-2</v>
      </c>
    </row>
    <row r="12" spans="1:5" x14ac:dyDescent="0.3">
      <c r="D12">
        <v>10</v>
      </c>
      <c r="E12">
        <f t="shared" si="0"/>
        <v>2.8216057496353805E-2</v>
      </c>
    </row>
    <row r="13" spans="1:5" x14ac:dyDescent="0.3">
      <c r="D13">
        <v>11</v>
      </c>
      <c r="E13">
        <f t="shared" si="0"/>
        <v>2.7291025102599394E-2</v>
      </c>
    </row>
    <row r="14" spans="1:5" x14ac:dyDescent="0.3">
      <c r="D14">
        <v>12</v>
      </c>
      <c r="E14">
        <f t="shared" si="0"/>
        <v>2.6396318877892722E-2</v>
      </c>
    </row>
    <row r="15" spans="1:5" x14ac:dyDescent="0.3">
      <c r="D15">
        <v>13</v>
      </c>
      <c r="E15">
        <f t="shared" si="0"/>
        <v>2.5530944612154955E-2</v>
      </c>
    </row>
    <row r="16" spans="1:5" x14ac:dyDescent="0.3">
      <c r="D16">
        <v>14</v>
      </c>
      <c r="E16">
        <f t="shared" si="0"/>
        <v>2.4693940689390594E-2</v>
      </c>
    </row>
    <row r="17" spans="4:5" x14ac:dyDescent="0.3">
      <c r="D17">
        <v>15</v>
      </c>
      <c r="E17">
        <f t="shared" si="0"/>
        <v>2.388437701912631E-2</v>
      </c>
    </row>
    <row r="18" spans="4:5" x14ac:dyDescent="0.3">
      <c r="D18">
        <v>16</v>
      </c>
      <c r="E18">
        <f t="shared" si="0"/>
        <v>2.3101354002881384E-2</v>
      </c>
    </row>
    <row r="19" spans="4:5" x14ac:dyDescent="0.3">
      <c r="D19">
        <v>17</v>
      </c>
      <c r="E19">
        <f t="shared" si="0"/>
        <v>2.2344001534521311E-2</v>
      </c>
    </row>
    <row r="20" spans="4:5" x14ac:dyDescent="0.3">
      <c r="D20">
        <v>18</v>
      </c>
      <c r="E20">
        <f t="shared" si="0"/>
        <v>2.1611478033383657E-2</v>
      </c>
    </row>
    <row r="21" spans="4:5" x14ac:dyDescent="0.3">
      <c r="D21">
        <v>19</v>
      </c>
      <c r="E21">
        <f t="shared" si="0"/>
        <v>2.0902969509101869E-2</v>
      </c>
    </row>
    <row r="22" spans="4:5" x14ac:dyDescent="0.3">
      <c r="D22">
        <v>20</v>
      </c>
      <c r="E22">
        <f t="shared" si="0"/>
        <v>2.0217688657087781E-2</v>
      </c>
    </row>
    <row r="23" spans="4:5" x14ac:dyDescent="0.3">
      <c r="D23">
        <v>21</v>
      </c>
      <c r="E23">
        <f t="shared" si="0"/>
        <v>1.9554873983667728E-2</v>
      </c>
    </row>
    <row r="24" spans="4:5" x14ac:dyDescent="0.3">
      <c r="D24">
        <v>22</v>
      </c>
      <c r="E24">
        <f t="shared" si="0"/>
        <v>1.8913788959900129E-2</v>
      </c>
    </row>
    <row r="25" spans="4:5" x14ac:dyDescent="0.3">
      <c r="D25">
        <v>23</v>
      </c>
      <c r="E25">
        <f t="shared" si="0"/>
        <v>1.8293721203134213E-2</v>
      </c>
    </row>
    <row r="26" spans="4:5" x14ac:dyDescent="0.3">
      <c r="D26">
        <v>24</v>
      </c>
      <c r="E26">
        <f t="shared" si="0"/>
        <v>1.7693981685400467E-2</v>
      </c>
    </row>
    <row r="27" spans="4:5" x14ac:dyDescent="0.3">
      <c r="D27">
        <v>25</v>
      </c>
      <c r="E27">
        <f t="shared" si="0"/>
        <v>1.7113903967753068E-2</v>
      </c>
    </row>
    <row r="28" spans="4:5" x14ac:dyDescent="0.3">
      <c r="D28">
        <v>26</v>
      </c>
      <c r="E28">
        <f t="shared" si="0"/>
        <v>1.655284345971365E-2</v>
      </c>
    </row>
    <row r="29" spans="4:5" x14ac:dyDescent="0.3">
      <c r="D29">
        <v>27</v>
      </c>
      <c r="E29">
        <f t="shared" si="0"/>
        <v>1.6010176702993314E-2</v>
      </c>
    </row>
    <row r="30" spans="4:5" x14ac:dyDescent="0.3">
      <c r="D30">
        <v>28</v>
      </c>
      <c r="E30">
        <f t="shared" si="0"/>
        <v>1.5485300678697049E-2</v>
      </c>
    </row>
    <row r="31" spans="4:5" x14ac:dyDescent="0.3">
      <c r="D31">
        <v>29</v>
      </c>
      <c r="E31">
        <f t="shared" si="0"/>
        <v>1.4977632137240718E-2</v>
      </c>
    </row>
    <row r="32" spans="4:5" x14ac:dyDescent="0.3">
      <c r="D32">
        <v>30</v>
      </c>
      <c r="E32">
        <f t="shared" si="0"/>
        <v>1.4486606950235939E-2</v>
      </c>
    </row>
    <row r="33" spans="4:5" x14ac:dyDescent="0.3">
      <c r="D33">
        <v>31</v>
      </c>
      <c r="E33">
        <f t="shared" si="0"/>
        <v>1.401167948362273E-2</v>
      </c>
    </row>
    <row r="34" spans="4:5" x14ac:dyDescent="0.3">
      <c r="D34">
        <v>32</v>
      </c>
      <c r="E34">
        <f t="shared" si="0"/>
        <v>1.3552321991353304E-2</v>
      </c>
    </row>
    <row r="35" spans="4:5" x14ac:dyDescent="0.3">
      <c r="D35">
        <v>33</v>
      </c>
      <c r="E35">
        <f t="shared" si="0"/>
        <v>1.3108024028953275E-2</v>
      </c>
    </row>
    <row r="36" spans="4:5" x14ac:dyDescent="0.3">
      <c r="D36">
        <v>34</v>
      </c>
      <c r="E36">
        <f t="shared" si="0"/>
        <v>1.2678291886308618E-2</v>
      </c>
    </row>
    <row r="37" spans="4:5" x14ac:dyDescent="0.3">
      <c r="D37">
        <v>35</v>
      </c>
      <c r="E37">
        <f t="shared" si="0"/>
        <v>1.2262648039048078E-2</v>
      </c>
    </row>
    <row r="38" spans="4:5" x14ac:dyDescent="0.3">
      <c r="D38">
        <v>36</v>
      </c>
      <c r="E38">
        <f t="shared" si="0"/>
        <v>1.1860630617911396E-2</v>
      </c>
    </row>
    <row r="39" spans="4:5" x14ac:dyDescent="0.3">
      <c r="D39">
        <v>37</v>
      </c>
      <c r="E39">
        <f t="shared" si="0"/>
        <v>1.1471792895513746E-2</v>
      </c>
    </row>
    <row r="40" spans="4:5" x14ac:dyDescent="0.3">
      <c r="D40">
        <v>38</v>
      </c>
      <c r="E40">
        <f t="shared" si="0"/>
        <v>1.1095702789935985E-2</v>
      </c>
    </row>
    <row r="41" spans="4:5" x14ac:dyDescent="0.3">
      <c r="D41">
        <v>39</v>
      </c>
      <c r="E41">
        <f t="shared" si="0"/>
        <v>1.0731942384589197E-2</v>
      </c>
    </row>
    <row r="42" spans="4:5" x14ac:dyDescent="0.3">
      <c r="D42">
        <v>40</v>
      </c>
      <c r="E42">
        <f t="shared" si="0"/>
        <v>1.0380107463819923E-2</v>
      </c>
    </row>
    <row r="43" spans="4:5" x14ac:dyDescent="0.3">
      <c r="D43">
        <v>41</v>
      </c>
      <c r="E43">
        <f t="shared" si="0"/>
        <v>1.0039807063740072E-2</v>
      </c>
    </row>
    <row r="44" spans="4:5" x14ac:dyDescent="0.3">
      <c r="D44">
        <v>42</v>
      </c>
      <c r="E44">
        <f t="shared" si="0"/>
        <v>9.7106630377823671E-3</v>
      </c>
    </row>
    <row r="45" spans="4:5" x14ac:dyDescent="0.3">
      <c r="D45">
        <v>43</v>
      </c>
      <c r="E45">
        <f t="shared" si="0"/>
        <v>9.3923096364986122E-3</v>
      </c>
    </row>
    <row r="46" spans="4:5" x14ac:dyDescent="0.3">
      <c r="D46">
        <v>44</v>
      </c>
      <c r="E46">
        <f t="shared" si="0"/>
        <v>9.0843931011337538E-3</v>
      </c>
    </row>
    <row r="47" spans="4:5" x14ac:dyDescent="0.3">
      <c r="D47">
        <v>45</v>
      </c>
      <c r="E47">
        <f t="shared" si="0"/>
        <v>8.7865712705242262E-3</v>
      </c>
    </row>
    <row r="48" spans="4:5" x14ac:dyDescent="0.3">
      <c r="D48">
        <v>46</v>
      </c>
      <c r="E48">
        <f t="shared" si="0"/>
        <v>8.4985132008836648E-3</v>
      </c>
    </row>
    <row r="49" spans="4:5" x14ac:dyDescent="0.3">
      <c r="D49">
        <v>47</v>
      </c>
      <c r="E49">
        <f t="shared" si="0"/>
        <v>8.2198987980535501E-3</v>
      </c>
    </row>
    <row r="50" spans="4:5" x14ac:dyDescent="0.3">
      <c r="D50">
        <v>48</v>
      </c>
      <c r="E50">
        <f t="shared" si="0"/>
        <v>7.9504184618100805E-3</v>
      </c>
    </row>
    <row r="51" spans="4:5" x14ac:dyDescent="0.3">
      <c r="D51">
        <v>49</v>
      </c>
      <c r="E51">
        <f t="shared" si="0"/>
        <v>7.689772741832095E-3</v>
      </c>
    </row>
    <row r="52" spans="4:5" x14ac:dyDescent="0.3">
      <c r="D52">
        <v>50</v>
      </c>
      <c r="E52">
        <f t="shared" si="0"/>
        <v>7.4376720049476605E-3</v>
      </c>
    </row>
    <row r="53" spans="4:5" x14ac:dyDescent="0.3">
      <c r="D53">
        <v>51</v>
      </c>
      <c r="E53">
        <f t="shared" si="0"/>
        <v>7.1938361132896575E-3</v>
      </c>
    </row>
    <row r="54" spans="4:5" x14ac:dyDescent="0.3">
      <c r="D54">
        <v>52</v>
      </c>
      <c r="E54">
        <f t="shared" si="0"/>
        <v>6.9579941130026544E-3</v>
      </c>
    </row>
    <row r="55" spans="4:5" x14ac:dyDescent="0.3">
      <c r="D55">
        <v>53</v>
      </c>
      <c r="E55">
        <f t="shared" si="0"/>
        <v>6.7298839331551797E-3</v>
      </c>
    </row>
    <row r="56" spans="4:5" x14ac:dyDescent="0.3">
      <c r="D56">
        <v>54</v>
      </c>
      <c r="E56">
        <f t="shared" si="0"/>
        <v>6.5092520945228575E-3</v>
      </c>
    </row>
    <row r="57" spans="4:5" x14ac:dyDescent="0.3">
      <c r="D57">
        <v>55</v>
      </c>
      <c r="E57">
        <f t="shared" si="0"/>
        <v>6.2958534279187279E-3</v>
      </c>
    </row>
    <row r="58" spans="4:5" x14ac:dyDescent="0.3">
      <c r="D58">
        <v>56</v>
      </c>
      <c r="E58">
        <f t="shared" si="0"/>
        <v>6.0894508017578222E-3</v>
      </c>
    </row>
    <row r="59" spans="4:5" x14ac:dyDescent="0.3">
      <c r="D59">
        <v>57</v>
      </c>
      <c r="E59">
        <f t="shared" si="0"/>
        <v>5.8898148585532243E-3</v>
      </c>
    </row>
    <row r="60" spans="4:5" x14ac:dyDescent="0.3">
      <c r="D60">
        <v>58</v>
      </c>
      <c r="E60">
        <f t="shared" si="0"/>
        <v>5.6967237600508277E-3</v>
      </c>
    </row>
    <row r="61" spans="4:5" x14ac:dyDescent="0.3">
      <c r="D61">
        <v>59</v>
      </c>
      <c r="E61">
        <f t="shared" si="0"/>
        <v>5.5099629407195511E-3</v>
      </c>
    </row>
    <row r="62" spans="4:5" x14ac:dyDescent="0.3">
      <c r="D62">
        <v>60</v>
      </c>
      <c r="E62">
        <f t="shared" si="0"/>
        <v>5.3293248693231298E-3</v>
      </c>
    </row>
    <row r="63" spans="4:5" x14ac:dyDescent="0.3">
      <c r="D63">
        <v>61</v>
      </c>
      <c r="E63">
        <f t="shared" si="0"/>
        <v>5.1546088183084936E-3</v>
      </c>
    </row>
    <row r="64" spans="4:5" x14ac:dyDescent="0.3">
      <c r="D64">
        <v>62</v>
      </c>
      <c r="E64">
        <f t="shared" si="0"/>
        <v>4.985620640754502E-3</v>
      </c>
    </row>
    <row r="65" spans="4:5" x14ac:dyDescent="0.3">
      <c r="D65">
        <v>63</v>
      </c>
      <c r="E65">
        <f t="shared" si="0"/>
        <v>4.8221725546331688E-3</v>
      </c>
    </row>
    <row r="66" spans="4:5" x14ac:dyDescent="0.3">
      <c r="D66">
        <v>64</v>
      </c>
      <c r="E66">
        <f t="shared" si="0"/>
        <v>4.6640829341436469E-3</v>
      </c>
    </row>
    <row r="67" spans="4:5" x14ac:dyDescent="0.3">
      <c r="D67">
        <v>65</v>
      </c>
      <c r="E67">
        <f t="shared" ref="E67:E102" si="1">1/$B$2*EXP(($B$3-D67)/$B$2)</f>
        <v>4.5111761078870903E-3</v>
      </c>
    </row>
    <row r="68" spans="4:5" x14ac:dyDescent="0.3">
      <c r="D68">
        <v>66</v>
      </c>
      <c r="E68">
        <f t="shared" si="1"/>
        <v>4.3632821636581439E-3</v>
      </c>
    </row>
    <row r="69" spans="4:5" x14ac:dyDescent="0.3">
      <c r="D69">
        <v>67</v>
      </c>
      <c r="E69">
        <f t="shared" si="1"/>
        <v>4.2202367596361184E-3</v>
      </c>
    </row>
    <row r="70" spans="4:5" x14ac:dyDescent="0.3">
      <c r="D70">
        <v>68</v>
      </c>
      <c r="E70">
        <f t="shared" si="1"/>
        <v>4.0818809417660631E-3</v>
      </c>
    </row>
    <row r="71" spans="4:5" x14ac:dyDescent="0.3">
      <c r="D71">
        <v>69</v>
      </c>
      <c r="E71">
        <f t="shared" si="1"/>
        <v>3.9480609671267899E-3</v>
      </c>
    </row>
    <row r="72" spans="4:5" x14ac:dyDescent="0.3">
      <c r="D72">
        <v>70</v>
      </c>
      <c r="E72">
        <f t="shared" si="1"/>
        <v>3.8186281330895911E-3</v>
      </c>
    </row>
    <row r="73" spans="4:5" x14ac:dyDescent="0.3">
      <c r="D73">
        <v>71</v>
      </c>
      <c r="E73">
        <f t="shared" si="1"/>
        <v>3.6934386120777954E-3</v>
      </c>
    </row>
    <row r="74" spans="4:5" x14ac:dyDescent="0.3">
      <c r="D74">
        <v>72</v>
      </c>
      <c r="E74">
        <f t="shared" si="1"/>
        <v>3.572353291743558E-3</v>
      </c>
    </row>
    <row r="75" spans="4:5" x14ac:dyDescent="0.3">
      <c r="D75">
        <v>73</v>
      </c>
      <c r="E75">
        <f t="shared" si="1"/>
        <v>3.4552376203842616E-3</v>
      </c>
    </row>
    <row r="76" spans="4:5" x14ac:dyDescent="0.3">
      <c r="D76">
        <v>74</v>
      </c>
      <c r="E76">
        <f t="shared" si="1"/>
        <v>3.3419614574267914E-3</v>
      </c>
    </row>
    <row r="77" spans="4:5" x14ac:dyDescent="0.3">
      <c r="D77">
        <v>75</v>
      </c>
      <c r="E77">
        <f t="shared" si="1"/>
        <v>3.2323989288135018E-3</v>
      </c>
    </row>
    <row r="78" spans="4:5" x14ac:dyDescent="0.3">
      <c r="D78">
        <v>76</v>
      </c>
      <c r="E78">
        <f t="shared" si="1"/>
        <v>3.1264282871292085E-3</v>
      </c>
    </row>
    <row r="79" spans="4:5" x14ac:dyDescent="0.3">
      <c r="D79">
        <v>77</v>
      </c>
      <c r="E79">
        <f t="shared" si="1"/>
        <v>3.0239317763137504E-3</v>
      </c>
    </row>
    <row r="80" spans="4:5" x14ac:dyDescent="0.3">
      <c r="D80">
        <v>78</v>
      </c>
      <c r="E80">
        <f t="shared" si="1"/>
        <v>2.9247955008098112E-3</v>
      </c>
    </row>
    <row r="81" spans="4:5" x14ac:dyDescent="0.3">
      <c r="D81">
        <v>79</v>
      </c>
      <c r="E81">
        <f t="shared" si="1"/>
        <v>2.82890929900058E-3</v>
      </c>
    </row>
    <row r="82" spans="4:5" x14ac:dyDescent="0.3">
      <c r="D82">
        <v>80</v>
      </c>
      <c r="E82">
        <f t="shared" si="1"/>
        <v>2.7361666207966267E-3</v>
      </c>
    </row>
    <row r="83" spans="4:5" x14ac:dyDescent="0.3">
      <c r="D83">
        <v>81</v>
      </c>
      <c r="E83">
        <f t="shared" si="1"/>
        <v>2.6464644092359406E-3</v>
      </c>
    </row>
    <row r="84" spans="4:5" x14ac:dyDescent="0.3">
      <c r="D84">
        <v>82</v>
      </c>
      <c r="E84">
        <f t="shared" si="1"/>
        <v>2.5597029859656009E-3</v>
      </c>
    </row>
    <row r="85" spans="4:5" x14ac:dyDescent="0.3">
      <c r="D85">
        <v>83</v>
      </c>
      <c r="E85">
        <f t="shared" si="1"/>
        <v>2.4757859404777958E-3</v>
      </c>
    </row>
    <row r="86" spans="4:5" x14ac:dyDescent="0.3">
      <c r="D86">
        <v>84</v>
      </c>
      <c r="E86">
        <f t="shared" si="1"/>
        <v>2.3946200229771094E-3</v>
      </c>
    </row>
    <row r="87" spans="4:5" x14ac:dyDescent="0.3">
      <c r="D87">
        <v>85</v>
      </c>
      <c r="E87">
        <f t="shared" si="1"/>
        <v>2.3161150407600513E-3</v>
      </c>
    </row>
    <row r="88" spans="4:5" x14ac:dyDescent="0.3">
      <c r="D88">
        <v>86</v>
      </c>
      <c r="E88">
        <f t="shared" si="1"/>
        <v>2.2401837579916583E-3</v>
      </c>
    </row>
    <row r="89" spans="4:5" x14ac:dyDescent="0.3">
      <c r="D89">
        <v>87</v>
      </c>
      <c r="E89">
        <f t="shared" si="1"/>
        <v>2.1667417987678178E-3</v>
      </c>
    </row>
    <row r="90" spans="4:5" x14ac:dyDescent="0.3">
      <c r="D90">
        <v>88</v>
      </c>
      <c r="E90">
        <f t="shared" si="1"/>
        <v>2.0957075533555762E-3</v>
      </c>
    </row>
    <row r="91" spans="4:5" x14ac:dyDescent="0.3">
      <c r="D91">
        <v>89</v>
      </c>
      <c r="E91">
        <f t="shared" si="1"/>
        <v>2.0270020875072657E-3</v>
      </c>
    </row>
    <row r="92" spans="4:5" x14ac:dyDescent="0.3">
      <c r="D92">
        <v>90</v>
      </c>
      <c r="E92">
        <f t="shared" si="1"/>
        <v>1.9605490547476628E-3</v>
      </c>
    </row>
    <row r="93" spans="4:5" x14ac:dyDescent="0.3">
      <c r="D93">
        <v>91</v>
      </c>
      <c r="E93">
        <f t="shared" si="1"/>
        <v>1.8962746115367172E-3</v>
      </c>
    </row>
    <row r="94" spans="4:5" x14ac:dyDescent="0.3">
      <c r="D94">
        <v>92</v>
      </c>
      <c r="E94">
        <f t="shared" si="1"/>
        <v>1.8341073352135743E-3</v>
      </c>
    </row>
    <row r="95" spans="4:5" x14ac:dyDescent="0.3">
      <c r="D95">
        <v>93</v>
      </c>
      <c r="E95">
        <f t="shared" si="1"/>
        <v>1.773978144630717E-3</v>
      </c>
    </row>
    <row r="96" spans="4:5" x14ac:dyDescent="0.3">
      <c r="D96">
        <v>94</v>
      </c>
      <c r="E96">
        <f t="shared" si="1"/>
        <v>1.7158202233900253E-3</v>
      </c>
    </row>
    <row r="97" spans="4:5" x14ac:dyDescent="0.3">
      <c r="D97">
        <v>95</v>
      </c>
      <c r="E97">
        <f t="shared" si="1"/>
        <v>1.6595689455954647E-3</v>
      </c>
    </row>
    <row r="98" spans="4:5" x14ac:dyDescent="0.3">
      <c r="D98">
        <v>96</v>
      </c>
      <c r="E98">
        <f t="shared" si="1"/>
        <v>1.6051618040398799E-3</v>
      </c>
    </row>
    <row r="99" spans="4:5" x14ac:dyDescent="0.3">
      <c r="D99">
        <v>97</v>
      </c>
      <c r="E99">
        <f t="shared" si="1"/>
        <v>1.5525383407461138E-3</v>
      </c>
    </row>
    <row r="100" spans="4:5" x14ac:dyDescent="0.3">
      <c r="D100">
        <v>98</v>
      </c>
      <c r="E100">
        <f t="shared" si="1"/>
        <v>1.50164007978526E-3</v>
      </c>
    </row>
    <row r="101" spans="4:5" x14ac:dyDescent="0.3">
      <c r="D101">
        <v>99</v>
      </c>
      <c r="E101">
        <f t="shared" si="1"/>
        <v>1.4524104622973878E-3</v>
      </c>
    </row>
    <row r="102" spans="4:5" x14ac:dyDescent="0.3">
      <c r="D102">
        <v>100</v>
      </c>
      <c r="E102">
        <f t="shared" si="1"/>
        <v>1.4047947836425469E-3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523C-D51A-456C-96B6-88B931C3D21E}">
  <dimension ref="A1:T10"/>
  <sheetViews>
    <sheetView workbookViewId="0">
      <selection activeCell="L38" sqref="L38"/>
    </sheetView>
  </sheetViews>
  <sheetFormatPr defaultColWidth="8.75" defaultRowHeight="14" x14ac:dyDescent="0.3"/>
  <cols>
    <col min="1" max="100" width="10" style="10" bestFit="1" customWidth="1"/>
    <col min="101" max="16384" width="8.75" style="10"/>
  </cols>
  <sheetData>
    <row r="1" spans="1:20" x14ac:dyDescent="0.3">
      <c r="A1" s="10">
        <v>4.6387174316427646E-4</v>
      </c>
      <c r="B1" s="10">
        <v>3.9925810937968851E-4</v>
      </c>
      <c r="C1" s="10">
        <v>3.4364463939548615E-4</v>
      </c>
      <c r="D1" s="10">
        <v>2.9577768218340758E-4</v>
      </c>
      <c r="E1" s="10">
        <v>2.545782103037746E-4</v>
      </c>
      <c r="F1" s="10">
        <v>2.1911749623247461E-4</v>
      </c>
      <c r="G1" s="10">
        <v>1.8859617678157847E-4</v>
      </c>
      <c r="H1" s="10">
        <v>1.6232623367917488E-4</v>
      </c>
      <c r="I1" s="10">
        <v>1.3971548411070367E-4</v>
      </c>
      <c r="J1" s="10">
        <v>1.2025423160417107E-4</v>
      </c>
      <c r="K1" s="10">
        <v>1.0350377634057633E-4</v>
      </c>
      <c r="L1" s="10">
        <v>8.9086525886449222E-5</v>
      </c>
      <c r="M1" s="10">
        <v>7.6677483422464234E-5</v>
      </c>
      <c r="N1" s="10">
        <v>6.5996921593915111E-5</v>
      </c>
      <c r="O1" s="10">
        <v>5.6804076835381882E-5</v>
      </c>
      <c r="P1" s="10">
        <v>4.8891722025675044E-5</v>
      </c>
      <c r="Q1" s="10">
        <v>4.2081495128655184E-5</v>
      </c>
      <c r="R1" s="10">
        <v>3.6219878517125732E-5</v>
      </c>
      <c r="S1" s="10">
        <v>3.1174738344836717E-5</v>
      </c>
      <c r="T1" s="10">
        <v>2.6832345956365067E-5</v>
      </c>
    </row>
    <row r="2" spans="1:20" x14ac:dyDescent="0.3">
      <c r="A2" s="10">
        <v>9.2774348632855292E-4</v>
      </c>
      <c r="B2" s="10">
        <v>7.9851621875937702E-4</v>
      </c>
      <c r="C2" s="10">
        <v>6.8728927879097229E-4</v>
      </c>
      <c r="D2" s="10">
        <v>5.9155536436681516E-4</v>
      </c>
      <c r="E2" s="10">
        <v>5.091564206075492E-4</v>
      </c>
      <c r="F2" s="10">
        <v>4.3823499246494922E-4</v>
      </c>
      <c r="G2" s="10">
        <v>3.7719235356315693E-4</v>
      </c>
      <c r="H2" s="10">
        <v>3.2465246735834976E-4</v>
      </c>
      <c r="I2" s="10">
        <v>2.7943096822140735E-4</v>
      </c>
      <c r="J2" s="10">
        <v>2.4050846320834213E-4</v>
      </c>
      <c r="K2" s="10">
        <v>2.0700755268115265E-4</v>
      </c>
      <c r="L2" s="10">
        <v>1.7817305177289844E-4</v>
      </c>
      <c r="M2" s="10">
        <v>1.5335496684492847E-4</v>
      </c>
      <c r="N2" s="10">
        <v>1.3199384318783022E-4</v>
      </c>
      <c r="O2" s="10">
        <v>1.1360815367076376E-4</v>
      </c>
      <c r="P2" s="10">
        <v>9.7783444051350088E-5</v>
      </c>
      <c r="Q2" s="10">
        <v>8.4162990257310367E-5</v>
      </c>
      <c r="R2" s="10">
        <v>7.2439757034251464E-5</v>
      </c>
      <c r="S2" s="10">
        <v>6.2349476689673434E-5</v>
      </c>
      <c r="T2" s="10">
        <v>5.3664691912730134E-5</v>
      </c>
    </row>
    <row r="3" spans="1:20" x14ac:dyDescent="0.3">
      <c r="A3" s="10">
        <v>1.3916152294928294E-3</v>
      </c>
      <c r="B3" s="10">
        <v>1.1977743281390656E-3</v>
      </c>
      <c r="C3" s="10">
        <v>1.0309339181864584E-3</v>
      </c>
      <c r="D3" s="10">
        <v>8.8733304655022279E-4</v>
      </c>
      <c r="E3" s="10">
        <v>7.637346309113238E-4</v>
      </c>
      <c r="F3" s="10">
        <v>6.5735248869742383E-4</v>
      </c>
      <c r="G3" s="10">
        <v>5.6578853034473537E-4</v>
      </c>
      <c r="H3" s="10">
        <v>4.8697870103752463E-4</v>
      </c>
      <c r="I3" s="10">
        <v>4.1914645233211102E-4</v>
      </c>
      <c r="J3" s="10">
        <v>3.6076269481251323E-4</v>
      </c>
      <c r="K3" s="10">
        <v>3.1051132902172899E-4</v>
      </c>
      <c r="L3" s="10">
        <v>2.6725957765934765E-4</v>
      </c>
      <c r="M3" s="10">
        <v>2.300324502673927E-4</v>
      </c>
      <c r="N3" s="10">
        <v>1.9799076478174533E-4</v>
      </c>
      <c r="O3" s="10">
        <v>1.7041223050614563E-4</v>
      </c>
      <c r="P3" s="10">
        <v>1.4667516607702513E-4</v>
      </c>
      <c r="Q3" s="10">
        <v>1.2624448538596554E-4</v>
      </c>
      <c r="R3" s="10">
        <v>1.086596355513772E-4</v>
      </c>
      <c r="S3" s="10">
        <v>9.3524215034510158E-5</v>
      </c>
      <c r="T3" s="10">
        <v>8.0497037869095201E-5</v>
      </c>
    </row>
    <row r="4" spans="1:20" x14ac:dyDescent="0.3">
      <c r="A4" s="10">
        <v>1.8554869726571058E-3</v>
      </c>
      <c r="B4" s="10">
        <v>1.597032437518754E-3</v>
      </c>
      <c r="C4" s="10">
        <v>1.3745785575819446E-3</v>
      </c>
      <c r="D4" s="10">
        <v>1.1831107287336303E-3</v>
      </c>
      <c r="E4" s="10">
        <v>1.0183128412150984E-3</v>
      </c>
      <c r="F4" s="10">
        <v>8.7646998492989844E-4</v>
      </c>
      <c r="G4" s="10">
        <v>7.5438470712631386E-4</v>
      </c>
      <c r="H4" s="10">
        <v>6.4930493471669951E-4</v>
      </c>
      <c r="I4" s="10">
        <v>5.5886193644281469E-4</v>
      </c>
      <c r="J4" s="10">
        <v>4.8101692641668427E-4</v>
      </c>
      <c r="K4" s="10">
        <v>4.1401510536230531E-4</v>
      </c>
      <c r="L4" s="10">
        <v>3.5634610354579689E-4</v>
      </c>
      <c r="M4" s="10">
        <v>3.0670993368985694E-4</v>
      </c>
      <c r="N4" s="10">
        <v>2.6398768637566044E-4</v>
      </c>
      <c r="O4" s="10">
        <v>2.2721630734152753E-4</v>
      </c>
      <c r="P4" s="10">
        <v>1.9556688810270018E-4</v>
      </c>
      <c r="Q4" s="10">
        <v>1.6832598051462073E-4</v>
      </c>
      <c r="R4" s="10">
        <v>1.4487951406850293E-4</v>
      </c>
      <c r="S4" s="10">
        <v>1.2469895337934687E-4</v>
      </c>
      <c r="T4" s="10">
        <v>1.0732938382546027E-4</v>
      </c>
    </row>
    <row r="5" spans="1:20" x14ac:dyDescent="0.3">
      <c r="A5" s="10">
        <v>2.3193587158213823E-3</v>
      </c>
      <c r="B5" s="10">
        <v>1.9962905468984427E-3</v>
      </c>
      <c r="C5" s="10">
        <v>1.7182231969774307E-3</v>
      </c>
      <c r="D5" s="10">
        <v>1.4788884109170378E-3</v>
      </c>
      <c r="E5" s="10">
        <v>1.2728910515188729E-3</v>
      </c>
      <c r="F5" s="10">
        <v>1.095587481162373E-3</v>
      </c>
      <c r="G5" s="10">
        <v>9.4298088390789236E-4</v>
      </c>
      <c r="H5" s="10">
        <v>8.1163116839587444E-4</v>
      </c>
      <c r="I5" s="10">
        <v>6.9857742055351836E-4</v>
      </c>
      <c r="J5" s="10">
        <v>6.0127115802085531E-4</v>
      </c>
      <c r="K5" s="10">
        <v>5.1751888170288162E-4</v>
      </c>
      <c r="L5" s="10">
        <v>4.4543262943224612E-4</v>
      </c>
      <c r="M5" s="10">
        <v>3.8338741711232114E-4</v>
      </c>
      <c r="N5" s="10">
        <v>3.2998460796957558E-4</v>
      </c>
      <c r="O5" s="10">
        <v>2.8402038417690942E-4</v>
      </c>
      <c r="P5" s="10">
        <v>2.444586101283752E-4</v>
      </c>
      <c r="Q5" s="10">
        <v>2.1040747564327593E-4</v>
      </c>
      <c r="R5" s="10">
        <v>1.8109939258562866E-4</v>
      </c>
      <c r="S5" s="10">
        <v>1.5587369172418358E-4</v>
      </c>
      <c r="T5" s="10">
        <v>1.3416172978182535E-4</v>
      </c>
    </row>
    <row r="6" spans="1:20" x14ac:dyDescent="0.3">
      <c r="A6" s="10">
        <v>2.7832304589856588E-3</v>
      </c>
      <c r="B6" s="10">
        <v>2.3955486562781312E-3</v>
      </c>
      <c r="C6" s="10">
        <v>2.0618678363729169E-3</v>
      </c>
      <c r="D6" s="10">
        <v>1.7746660931004456E-3</v>
      </c>
      <c r="E6" s="10">
        <v>1.5274692618226476E-3</v>
      </c>
      <c r="F6" s="10">
        <v>1.3147049773948477E-3</v>
      </c>
      <c r="G6" s="10">
        <v>1.1315770606894707E-3</v>
      </c>
      <c r="H6" s="10">
        <v>9.7395740207504927E-4</v>
      </c>
      <c r="I6" s="10">
        <v>8.3829290466422204E-4</v>
      </c>
      <c r="J6" s="10">
        <v>7.2152538962502646E-4</v>
      </c>
      <c r="K6" s="10">
        <v>6.2102265804345799E-4</v>
      </c>
      <c r="L6" s="10">
        <v>5.3451915531869531E-4</v>
      </c>
      <c r="M6" s="10">
        <v>4.6006490053478541E-4</v>
      </c>
      <c r="N6" s="10">
        <v>3.9598152956349066E-4</v>
      </c>
      <c r="O6" s="10">
        <v>3.4082446101229126E-4</v>
      </c>
      <c r="P6" s="10">
        <v>2.9335033215405025E-4</v>
      </c>
      <c r="Q6" s="10">
        <v>2.5248897077193109E-4</v>
      </c>
      <c r="R6" s="10">
        <v>2.1731927110275439E-4</v>
      </c>
      <c r="S6" s="10">
        <v>1.8704843006902032E-4</v>
      </c>
      <c r="T6" s="10">
        <v>1.609940757381904E-4</v>
      </c>
    </row>
    <row r="7" spans="1:20" x14ac:dyDescent="0.3">
      <c r="A7" s="10">
        <v>3.2471022021499352E-3</v>
      </c>
      <c r="B7" s="10">
        <v>2.7948067656578196E-3</v>
      </c>
      <c r="C7" s="10">
        <v>2.4055124757684032E-3</v>
      </c>
      <c r="D7" s="10">
        <v>2.0704437752838531E-3</v>
      </c>
      <c r="E7" s="10">
        <v>1.7820474721264223E-3</v>
      </c>
      <c r="F7" s="10">
        <v>1.5338224736273223E-3</v>
      </c>
      <c r="G7" s="10">
        <v>1.3201732374710493E-3</v>
      </c>
      <c r="H7" s="10">
        <v>1.1362836357542241E-3</v>
      </c>
      <c r="I7" s="10">
        <v>9.7800838877492571E-4</v>
      </c>
      <c r="J7" s="10">
        <v>8.417796212291975E-4</v>
      </c>
      <c r="K7" s="10">
        <v>7.2452643438403424E-4</v>
      </c>
      <c r="L7" s="10">
        <v>6.2360568120514454E-4</v>
      </c>
      <c r="M7" s="10">
        <v>5.3674238395724967E-4</v>
      </c>
      <c r="N7" s="10">
        <v>4.6197845115740575E-4</v>
      </c>
      <c r="O7" s="10">
        <v>3.9762853784767316E-4</v>
      </c>
      <c r="P7" s="10">
        <v>3.422420541797253E-4</v>
      </c>
      <c r="Q7" s="10">
        <v>2.9457046590058631E-4</v>
      </c>
      <c r="R7" s="10">
        <v>2.5353914961988012E-4</v>
      </c>
      <c r="S7" s="10">
        <v>2.1822316841385703E-4</v>
      </c>
      <c r="T7" s="10">
        <v>1.8782642169455546E-4</v>
      </c>
    </row>
    <row r="8" spans="1:20" x14ac:dyDescent="0.3">
      <c r="A8" s="10">
        <v>3.7109739453142117E-3</v>
      </c>
      <c r="B8" s="10">
        <v>3.1940648750375081E-3</v>
      </c>
      <c r="C8" s="10">
        <v>2.7491571151638892E-3</v>
      </c>
      <c r="D8" s="10">
        <v>2.3662214574672606E-3</v>
      </c>
      <c r="E8" s="10">
        <v>2.0366256824301968E-3</v>
      </c>
      <c r="F8" s="10">
        <v>1.7529399698597969E-3</v>
      </c>
      <c r="G8" s="10">
        <v>1.5087694142526277E-3</v>
      </c>
      <c r="H8" s="10">
        <v>1.298609869433399E-3</v>
      </c>
      <c r="I8" s="10">
        <v>1.1177238728856294E-3</v>
      </c>
      <c r="J8" s="10">
        <v>9.6203385283336854E-4</v>
      </c>
      <c r="K8" s="10">
        <v>8.2803021072461061E-4</v>
      </c>
      <c r="L8" s="10">
        <v>7.1269220709159378E-4</v>
      </c>
      <c r="M8" s="10">
        <v>6.1341986737971387E-4</v>
      </c>
      <c r="N8" s="10">
        <v>5.2797537275132088E-4</v>
      </c>
      <c r="O8" s="10">
        <v>4.5443261468305505E-4</v>
      </c>
      <c r="P8" s="10">
        <v>3.9113377620540035E-4</v>
      </c>
      <c r="Q8" s="10">
        <v>3.3665196102924147E-4</v>
      </c>
      <c r="R8" s="10">
        <v>2.8975902813700586E-4</v>
      </c>
      <c r="S8" s="10">
        <v>2.4939790675869374E-4</v>
      </c>
      <c r="T8" s="10">
        <v>2.1465876765092054E-4</v>
      </c>
    </row>
    <row r="9" spans="1:20" x14ac:dyDescent="0.3">
      <c r="A9" s="10">
        <v>4.1748456884784877E-3</v>
      </c>
      <c r="B9" s="10">
        <v>3.5933229844171966E-3</v>
      </c>
      <c r="C9" s="10">
        <v>3.0928017545593751E-3</v>
      </c>
      <c r="D9" s="10">
        <v>2.6619991396506682E-3</v>
      </c>
      <c r="E9" s="10">
        <v>2.2912038927339713E-3</v>
      </c>
      <c r="F9" s="10">
        <v>1.9720574660922717E-3</v>
      </c>
      <c r="G9" s="10">
        <v>1.6973655910342061E-3</v>
      </c>
      <c r="H9" s="10">
        <v>1.460936103112574E-3</v>
      </c>
      <c r="I9" s="10">
        <v>1.2574393569963331E-3</v>
      </c>
      <c r="J9" s="10">
        <v>1.0822880844375397E-3</v>
      </c>
      <c r="K9" s="10">
        <v>9.3153398706518698E-4</v>
      </c>
      <c r="L9" s="10">
        <v>8.0177873297804301E-4</v>
      </c>
      <c r="M9" s="10">
        <v>6.9009735080217808E-4</v>
      </c>
      <c r="N9" s="10">
        <v>5.9397229434523602E-4</v>
      </c>
      <c r="O9" s="10">
        <v>5.112366915184369E-4</v>
      </c>
      <c r="P9" s="10">
        <v>4.400254982310754E-4</v>
      </c>
      <c r="Q9" s="10">
        <v>3.7873345615789663E-4</v>
      </c>
      <c r="R9" s="10">
        <v>3.2597890665413159E-4</v>
      </c>
      <c r="S9" s="10">
        <v>2.8057264510353047E-4</v>
      </c>
      <c r="T9" s="10">
        <v>2.4149111360728562E-4</v>
      </c>
    </row>
    <row r="10" spans="1:20" x14ac:dyDescent="0.3">
      <c r="A10" s="10">
        <v>4.6387174316427646E-3</v>
      </c>
      <c r="B10" s="10">
        <v>3.9925810937968854E-3</v>
      </c>
      <c r="C10" s="10">
        <v>3.4364463939548615E-3</v>
      </c>
      <c r="D10" s="10">
        <v>2.9577768218340757E-3</v>
      </c>
      <c r="E10" s="10">
        <v>2.5457821030377458E-3</v>
      </c>
      <c r="F10" s="10">
        <v>2.1911749623247461E-3</v>
      </c>
      <c r="G10" s="10">
        <v>1.8859617678157847E-3</v>
      </c>
      <c r="H10" s="10">
        <v>1.6232623367917489E-3</v>
      </c>
      <c r="I10" s="10">
        <v>1.3971548411070367E-3</v>
      </c>
      <c r="J10" s="10">
        <v>1.2025423160417106E-3</v>
      </c>
      <c r="K10" s="10">
        <v>1.0350377634057632E-3</v>
      </c>
      <c r="L10" s="10">
        <v>8.9086525886449225E-4</v>
      </c>
      <c r="M10" s="10">
        <v>7.6677483422464229E-4</v>
      </c>
      <c r="N10" s="10">
        <v>6.5996921593915116E-4</v>
      </c>
      <c r="O10" s="10">
        <v>5.6804076835381885E-4</v>
      </c>
      <c r="P10" s="10">
        <v>4.889172202567504E-4</v>
      </c>
      <c r="Q10" s="10">
        <v>4.2081495128655185E-4</v>
      </c>
      <c r="R10" s="10">
        <v>3.6219878517125732E-4</v>
      </c>
      <c r="S10" s="10">
        <v>3.1174738344836716E-4</v>
      </c>
      <c r="T10" s="10">
        <v>2.683234595636507E-4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Gale &amp; Grigal</vt:lpstr>
      <vt:lpstr>Sheet1</vt:lpstr>
      <vt:lpstr>指数模型</vt:lpstr>
      <vt:lpstr>Novak</vt:lpstr>
      <vt:lpstr>Vrugt RWU-1D</vt:lpstr>
      <vt:lpstr>Sheet3</vt:lpstr>
      <vt:lpstr>Sheet3 (2)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黄仲冬</dc:creator>
  <cp:lastModifiedBy>黄仲冬</cp:lastModifiedBy>
  <dcterms:created xsi:type="dcterms:W3CDTF">2018-06-26T12:18:02Z</dcterms:created>
  <dcterms:modified xsi:type="dcterms:W3CDTF">2020-08-11T02:45:27Z</dcterms:modified>
</cp:coreProperties>
</file>