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l\Desktop\"/>
    </mc:Choice>
  </mc:AlternateContent>
  <bookViews>
    <workbookView xWindow="0" yWindow="0" windowWidth="23040" windowHeight="9288" activeTab="1"/>
  </bookViews>
  <sheets>
    <sheet name="Sheet1" sheetId="1" r:id="rId1"/>
    <sheet name="Sheet2" sheetId="2" r:id="rId2"/>
  </sheets>
  <externalReferences>
    <externalReference r:id="rId3"/>
  </externalReferences>
  <definedNames>
    <definedName name="PBStatus">[1]SETUP!$J$2:$J$4</definedName>
    <definedName name="PBType">[1]SETUP!$J$15:$J$20</definedName>
    <definedName name="People">[1]SETUP!$A$20:$A$29</definedName>
    <definedName name="ReferenceID">'[1]PROJECT BACKLOG'!$C$6:$C$13</definedName>
  </definedNames>
  <calcPr calcId="162913" calcCompleted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2" l="1"/>
  <c r="G16" i="2"/>
  <c r="F16" i="2"/>
  <c r="H3" i="2"/>
  <c r="F3" i="2"/>
  <c r="C3" i="2"/>
  <c r="C2" i="2"/>
  <c r="H1" i="2"/>
  <c r="C1" i="2"/>
  <c r="N9" i="1"/>
  <c r="N8" i="1"/>
  <c r="N7" i="1"/>
  <c r="N6" i="1"/>
  <c r="N5" i="1"/>
  <c r="N3" i="1"/>
</calcChain>
</file>

<file path=xl/comments1.xml><?xml version="1.0" encoding="utf-8"?>
<comments xmlns="http://schemas.openxmlformats.org/spreadsheetml/2006/main">
  <authors>
    <author>Luc Segers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reference ID should be unique.   This number is used throughout the whole worksheet so be aware.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release where the story will be developped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sprint where the story will be developped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a category to which the story belongs.
Example : Infrastrucuture, Back-End, Animation, ...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Type of the story.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Status of the story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column is calculated:
Ideal Hours * Adjustment Factor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M = Must Have
S = Should Have
C = Could Have
W = Won't have this time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0 = Lowest Business Value
100 = Highest Business Value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Enter here the new ideal estimates which are done with planningpoker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column is calculated based on the values of complexity and information.  The data is looked up in the setup tab.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Luc Segers: Complexity</t>
        </r>
        <r>
          <rPr>
            <sz val="9"/>
            <color indexed="81"/>
            <rFont val="Tahoma"/>
            <family val="2"/>
          </rPr>
          <t xml:space="preserve">
0 = Not Defined
1 = Very Simple
2 = Simple
3 = Moderate
4 = Complex
5 = Extreme Complex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Luc Segers: Information</t>
        </r>
        <r>
          <rPr>
            <sz val="9"/>
            <color indexed="81"/>
            <rFont val="Tahoma"/>
            <family val="2"/>
          </rPr>
          <t xml:space="preserve">
0 = Not Defined
1 = No information
2 = Little information
3 = Moderate information
4 = Much information
5 = All information</t>
        </r>
      </text>
    </comment>
  </commentList>
</comments>
</file>

<file path=xl/sharedStrings.xml><?xml version="1.0" encoding="utf-8"?>
<sst xmlns="http://schemas.openxmlformats.org/spreadsheetml/2006/main" count="94" uniqueCount="70">
  <si>
    <t>引用编号</t>
    <phoneticPr fontId="3" type="noConversion"/>
  </si>
  <si>
    <t>版本</t>
    <phoneticPr fontId="3" type="noConversion"/>
  </si>
  <si>
    <t>冲刺号</t>
    <phoneticPr fontId="3" type="noConversion"/>
  </si>
  <si>
    <t>分类</t>
    <phoneticPr fontId="3" type="noConversion"/>
  </si>
  <si>
    <t>标题</t>
    <phoneticPr fontId="3" type="noConversion"/>
  </si>
  <si>
    <t>故事</t>
    <phoneticPr fontId="3" type="noConversion"/>
  </si>
  <si>
    <t>类型</t>
    <phoneticPr fontId="3" type="noConversion"/>
  </si>
  <si>
    <t>进度</t>
    <phoneticPr fontId="3" type="noConversion"/>
  </si>
  <si>
    <t>初始估计（h）</t>
    <phoneticPr fontId="3" type="noConversion"/>
  </si>
  <si>
    <t>优先级</t>
    <phoneticPr fontId="3" type="noConversion"/>
  </si>
  <si>
    <t>如何演示</t>
    <phoneticPr fontId="3" type="noConversion"/>
  </si>
  <si>
    <t>商业价值</t>
    <phoneticPr fontId="3" type="noConversion"/>
  </si>
  <si>
    <t>理想时间（h）</t>
    <phoneticPr fontId="3" type="noConversion"/>
  </si>
  <si>
    <t>调整因子</t>
    <phoneticPr fontId="3" type="noConversion"/>
  </si>
  <si>
    <t>复杂度</t>
    <phoneticPr fontId="3" type="noConversion"/>
  </si>
  <si>
    <t>信息度</t>
    <phoneticPr fontId="3" type="noConversion"/>
  </si>
  <si>
    <t>备注</t>
    <phoneticPr fontId="3" type="noConversion"/>
  </si>
  <si>
    <t>user story</t>
    <phoneticPr fontId="3" type="noConversion"/>
  </si>
  <si>
    <t>受欢迎图书推荐</t>
    <phoneticPr fontId="3" type="noConversion"/>
  </si>
  <si>
    <t>在图书馆选书的同学们，如果没有什么目标的话，可能需要花很长时间来借书，我们希望能给他一些建议，被借次数比较多的图书推荐给他</t>
    <phoneticPr fontId="3" type="noConversion"/>
  </si>
  <si>
    <t>Initial Feature</t>
  </si>
  <si>
    <t>Not Done</t>
    <phoneticPr fontId="3" type="noConversion"/>
  </si>
  <si>
    <t>锁定图书</t>
    <phoneticPr fontId="3" type="noConversion"/>
  </si>
  <si>
    <t>作为一个大学生，我希望在他明确借书名称后，能给他准确的地点，让他来找到图书，节省时间</t>
    <phoneticPr fontId="3" type="noConversion"/>
  </si>
  <si>
    <t>Initial Feature</t>
    <phoneticPr fontId="3" type="noConversion"/>
  </si>
  <si>
    <t>维护图书列表</t>
    <phoneticPr fontId="3" type="noConversion"/>
  </si>
  <si>
    <t>作为一个大学生，我希望能够维护自己的图书借阅列表，以便给予他人借书学习的参考。</t>
    <phoneticPr fontId="3" type="noConversion"/>
  </si>
  <si>
    <t>借书成功确认</t>
    <phoneticPr fontId="3" type="noConversion"/>
  </si>
  <si>
    <t>作为运营商，我希望图书被借阅之后，其他人不会因为，系统显示错误，让其他人误以为图书未被借阅。</t>
    <phoneticPr fontId="3" type="noConversion"/>
  </si>
  <si>
    <t>可借阅图书提醒</t>
    <phoneticPr fontId="3" type="noConversion"/>
  </si>
  <si>
    <t>作为运营商，我希望同学能够及时的收到预定书籍可借阅的消息，提高书籍的借阅效率。</t>
    <phoneticPr fontId="3" type="noConversion"/>
  </si>
  <si>
    <t>还书成功确认</t>
    <phoneticPr fontId="3" type="noConversion"/>
  </si>
  <si>
    <t>作为一个大学生，我希望我们按照图书馆的规定，按时还书，避免产生不良的借书记录</t>
    <phoneticPr fontId="3" type="noConversion"/>
  </si>
  <si>
    <t>预定书籍</t>
    <phoneticPr fontId="3" type="noConversion"/>
  </si>
  <si>
    <t>作为一个大学生，我希望，图书管理系统可以帮我预定想要借阅的书籍，以免下一次在被其他人借走，而我无书可看</t>
    <phoneticPr fontId="3" type="noConversion"/>
  </si>
  <si>
    <t>搜索图书</t>
    <phoneticPr fontId="3" type="noConversion"/>
  </si>
  <si>
    <t>作为一个大学生，我希望，图书管理系统可以帮我搜索我的意向图书，搜索，图书馆中是否有我的意向图书，减少自己盲目的图书翻找的时间</t>
    <phoneticPr fontId="3" type="noConversion"/>
  </si>
  <si>
    <t>Initial Feature</t>
    <phoneticPr fontId="3" type="noConversion"/>
  </si>
  <si>
    <t>TODAY:</t>
  </si>
  <si>
    <t>Ideal Curve</t>
  </si>
  <si>
    <t>SPRINT NAME:</t>
  </si>
  <si>
    <t># Days / Sprint:</t>
  </si>
  <si>
    <t>Total Baseline  Hours :</t>
  </si>
  <si>
    <t>Remaining :</t>
  </si>
  <si>
    <t>备录编号</t>
    <phoneticPr fontId="3" type="noConversion"/>
  </si>
  <si>
    <t>冲刺备录项</t>
    <phoneticPr fontId="3" type="noConversion"/>
  </si>
  <si>
    <t xml:space="preserve">   </t>
    <phoneticPr fontId="3" type="noConversion"/>
  </si>
  <si>
    <t>责任人</t>
    <phoneticPr fontId="3" type="noConversion"/>
  </si>
  <si>
    <t>状态</t>
    <phoneticPr fontId="3" type="noConversion"/>
  </si>
  <si>
    <t>预期</t>
    <phoneticPr fontId="3" type="noConversion"/>
  </si>
  <si>
    <t>剩余</t>
    <phoneticPr fontId="3" type="noConversion"/>
  </si>
  <si>
    <t>底线</t>
    <phoneticPr fontId="3" type="noConversion"/>
  </si>
  <si>
    <t>作为一个大学生，我希望能够有一个最热图书推荐，以便于减轻我选书的困惑。</t>
    <phoneticPr fontId="3" type="noConversion"/>
  </si>
  <si>
    <t>后台</t>
    <phoneticPr fontId="3" type="noConversion"/>
  </si>
  <si>
    <t>李硕</t>
    <phoneticPr fontId="3" type="noConversion"/>
  </si>
  <si>
    <t>Done</t>
  </si>
  <si>
    <t>前端界面</t>
    <phoneticPr fontId="3" type="noConversion"/>
  </si>
  <si>
    <t>琚晶鑫</t>
    <phoneticPr fontId="3" type="noConversion"/>
  </si>
  <si>
    <t>界面实现</t>
    <phoneticPr fontId="3" type="noConversion"/>
  </si>
  <si>
    <t>杜世龙</t>
    <phoneticPr fontId="3" type="noConversion"/>
  </si>
  <si>
    <t>学生卡片登录系统</t>
    <phoneticPr fontId="3" type="noConversion"/>
  </si>
  <si>
    <t>张树林</t>
    <phoneticPr fontId="3" type="noConversion"/>
  </si>
  <si>
    <t>作为一个大学生，我希望我的借阅记录可以给到他人参考</t>
    <phoneticPr fontId="3" type="noConversion"/>
  </si>
  <si>
    <t>借阅列表</t>
    <phoneticPr fontId="3" type="noConversion"/>
  </si>
  <si>
    <t>作为一个大学生，我希望能快速知道，图书馆中是否有我想要借阅的图书</t>
    <phoneticPr fontId="3" type="noConversion"/>
  </si>
  <si>
    <t>图书搜索</t>
    <phoneticPr fontId="3" type="noConversion"/>
  </si>
  <si>
    <t>图书借阅</t>
    <phoneticPr fontId="3" type="noConversion"/>
  </si>
  <si>
    <t>图书预定</t>
    <phoneticPr fontId="3" type="noConversion"/>
  </si>
  <si>
    <t>图书归还</t>
    <phoneticPr fontId="3" type="noConversion"/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</si>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</sst>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;\-0;;@\ "/>
    <numFmt numFmtId="177" formatCode="0.00;\-0.00;;@\ "/>
    <numFmt numFmtId="178" formatCode="[$-409]d\-mmm\-yy;@"/>
    <numFmt numFmtId="179" formatCode="_-\ #,##0_-;\-\ #,##0_-;_-\ &quot;-&quot;??_-;_-@_-"/>
  </numFmts>
  <fonts count="10" x14ac:knownFonts="1">
    <font>
      <sz val="11"/>
      <color theme="1"/>
      <name val="等线"/>
      <family val="2"/>
      <charset val="134"/>
      <scheme val="minor"/>
    </font>
    <font>
      <b/>
      <sz val="10"/>
      <color indexed="8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44"/>
      <name val="宋体"/>
      <family val="3"/>
      <charset val="134"/>
    </font>
    <font>
      <sz val="10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1" fillId="2" borderId="2" xfId="0" applyFont="1" applyFill="1" applyBorder="1" applyAlignment="1"/>
    <xf numFmtId="0" fontId="4" fillId="2" borderId="2" xfId="0" applyFont="1" applyFill="1" applyBorder="1" applyAlignment="1">
      <alignment horizontal="center" textRotation="90"/>
    </xf>
    <xf numFmtId="0" fontId="4" fillId="2" borderId="3" xfId="0" applyFont="1" applyFill="1" applyBorder="1" applyAlignment="1">
      <alignment horizontal="center" textRotation="90" wrapText="1"/>
    </xf>
    <xf numFmtId="0" fontId="4" fillId="2" borderId="4" xfId="0" applyFont="1" applyFill="1" applyBorder="1" applyAlignment="1">
      <alignment horizontal="center" textRotation="90" wrapText="1"/>
    </xf>
    <xf numFmtId="0" fontId="1" fillId="2" borderId="5" xfId="0" applyFont="1" applyFill="1" applyBorder="1" applyAlignment="1">
      <alignment horizontal="center" textRotation="90" wrapText="1"/>
    </xf>
    <xf numFmtId="0" fontId="1" fillId="2" borderId="6" xfId="0" applyFont="1" applyFill="1" applyBorder="1" applyAlignment="1">
      <alignment horizontal="center" textRotation="90" wrapText="1"/>
    </xf>
    <xf numFmtId="0" fontId="1" fillId="2" borderId="7" xfId="0" applyFont="1" applyFill="1" applyBorder="1" applyAlignment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/>
    <xf numFmtId="0" fontId="5" fillId="0" borderId="9" xfId="0" applyFont="1" applyBorder="1" applyAlignment="1">
      <alignment wrapText="1"/>
    </xf>
    <xf numFmtId="0" fontId="5" fillId="3" borderId="9" xfId="0" applyFont="1" applyFill="1" applyBorder="1" applyAlignment="1"/>
    <xf numFmtId="176" fontId="5" fillId="4" borderId="9" xfId="0" applyNumberFormat="1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177" fontId="5" fillId="4" borderId="13" xfId="0" applyNumberFormat="1" applyFont="1" applyFill="1" applyBorder="1" applyAlignment="1">
      <alignment horizontal="center"/>
    </xf>
    <xf numFmtId="0" fontId="5" fillId="3" borderId="14" xfId="0" applyFont="1" applyFill="1" applyBorder="1" applyAlignment="1"/>
    <xf numFmtId="0" fontId="5" fillId="3" borderId="9" xfId="0" applyFont="1" applyFill="1" applyBorder="1" applyAlignment="1">
      <alignment wrapText="1"/>
    </xf>
    <xf numFmtId="0" fontId="5" fillId="0" borderId="9" xfId="0" applyFont="1" applyFill="1" applyBorder="1" applyAlignment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/>
    <xf numFmtId="0" fontId="5" fillId="0" borderId="9" xfId="0" applyFont="1" applyFill="1" applyBorder="1" applyAlignment="1">
      <alignment wrapText="1"/>
    </xf>
    <xf numFmtId="0" fontId="1" fillId="2" borderId="15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178" fontId="1" fillId="2" borderId="0" xfId="0" applyNumberFormat="1" applyFont="1" applyFill="1" applyBorder="1" applyAlignment="1">
      <alignment horizontal="left"/>
    </xf>
    <xf numFmtId="178" fontId="1" fillId="2" borderId="0" xfId="0" applyNumberFormat="1" applyFont="1" applyFill="1" applyBorder="1" applyAlignment="1">
      <alignment horizontal="right"/>
    </xf>
    <xf numFmtId="0" fontId="8" fillId="2" borderId="0" xfId="0" applyFont="1" applyFill="1" applyBorder="1" applyAlignment="1">
      <alignment horizontal="right" vertical="center"/>
    </xf>
    <xf numFmtId="0" fontId="8" fillId="2" borderId="16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/>
    <xf numFmtId="0" fontId="9" fillId="2" borderId="16" xfId="0" applyFont="1" applyFill="1" applyBorder="1" applyAlignment="1"/>
    <xf numFmtId="0" fontId="1" fillId="2" borderId="17" xfId="0" applyFont="1" applyFill="1" applyBorder="1" applyAlignment="1">
      <alignment horizontal="right"/>
    </xf>
    <xf numFmtId="14" fontId="1" fillId="2" borderId="18" xfId="0" applyNumberFormat="1" applyFont="1" applyFill="1" applyBorder="1" applyAlignment="1">
      <alignment horizontal="right" vertical="center" wrapText="1"/>
    </xf>
    <xf numFmtId="0" fontId="0" fillId="0" borderId="18" xfId="0" applyBorder="1" applyAlignment="1">
      <alignment vertical="center" wrapText="1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16" xfId="0" applyFont="1" applyFill="1" applyBorder="1" applyAlignment="1">
      <alignment horizontal="left" vertical="center"/>
    </xf>
    <xf numFmtId="0" fontId="1" fillId="2" borderId="19" xfId="0" applyFont="1" applyFill="1" applyBorder="1" applyAlignment="1" applyProtection="1">
      <alignment horizontal="center" vertical="center"/>
    </xf>
    <xf numFmtId="0" fontId="1" fillId="2" borderId="20" xfId="0" applyFont="1" applyFill="1" applyBorder="1" applyAlignment="1" applyProtection="1">
      <alignment horizontal="center" vertical="center"/>
    </xf>
    <xf numFmtId="0" fontId="1" fillId="2" borderId="21" xfId="0" applyFont="1" applyFill="1" applyBorder="1" applyAlignment="1" applyProtection="1">
      <alignment horizontal="center" vertical="center"/>
    </xf>
    <xf numFmtId="0" fontId="1" fillId="2" borderId="20" xfId="0" applyFont="1" applyFill="1" applyBorder="1" applyAlignment="1" applyProtection="1">
      <alignment horizontal="center" vertical="center" textRotation="90"/>
    </xf>
    <xf numFmtId="0" fontId="1" fillId="2" borderId="20" xfId="0" applyFont="1" applyFill="1" applyBorder="1" applyAlignment="1" applyProtection="1">
      <alignment horizontal="center" vertical="center" textRotation="90" wrapText="1"/>
    </xf>
    <xf numFmtId="0" fontId="9" fillId="0" borderId="8" xfId="0" applyFont="1" applyFill="1" applyBorder="1" applyAlignment="1" applyProtection="1">
      <alignment horizontal="left" vertical="center" wrapText="1" indent="2"/>
    </xf>
    <xf numFmtId="0" fontId="5" fillId="0" borderId="9" xfId="0" applyFont="1" applyBorder="1" applyAlignment="1">
      <alignment horizontal="left" wrapText="1"/>
    </xf>
    <xf numFmtId="179" fontId="9" fillId="5" borderId="9" xfId="0" applyNumberFormat="1" applyFont="1" applyFill="1" applyBorder="1" applyAlignment="1" applyProtection="1">
      <alignment horizontal="center" vertical="center" wrapText="1"/>
    </xf>
    <xf numFmtId="179" fontId="9" fillId="0" borderId="9" xfId="0" applyNumberFormat="1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>
      <alignment horizontal="left"/>
    </xf>
    <xf numFmtId="0" fontId="5" fillId="0" borderId="8" xfId="0" applyFont="1" applyBorder="1" applyAlignment="1">
      <alignment horizontal="left"/>
    </xf>
    <xf numFmtId="0" fontId="9" fillId="0" borderId="19" xfId="0" applyFont="1" applyFill="1" applyBorder="1" applyAlignment="1" applyProtection="1">
      <alignment horizontal="left" vertical="center" wrapText="1" indent="2"/>
    </xf>
    <xf numFmtId="0" fontId="5" fillId="3" borderId="8" xfId="0" applyFont="1" applyFill="1" applyBorder="1" applyAlignment="1">
      <alignment horizontal="center"/>
    </xf>
    <xf numFmtId="179" fontId="9" fillId="5" borderId="21" xfId="0" applyNumberFormat="1" applyFont="1" applyFill="1" applyBorder="1" applyAlignment="1" applyProtection="1">
      <alignment horizontal="center" vertical="center" wrapText="1"/>
    </xf>
    <xf numFmtId="0" fontId="9" fillId="2" borderId="22" xfId="0" applyFont="1" applyFill="1" applyBorder="1" applyAlignment="1" applyProtection="1">
      <alignment horizontal="left" vertical="center" wrapText="1"/>
    </xf>
    <xf numFmtId="0" fontId="9" fillId="2" borderId="23" xfId="0" applyFont="1" applyFill="1" applyBorder="1" applyAlignment="1" applyProtection="1">
      <alignment horizontal="left" vertical="center" wrapText="1"/>
    </xf>
    <xf numFmtId="0" fontId="9" fillId="2" borderId="23" xfId="0" applyFont="1" applyFill="1" applyBorder="1" applyAlignment="1">
      <alignment horizontal="left" vertical="center" wrapText="1"/>
    </xf>
    <xf numFmtId="179" fontId="9" fillId="2" borderId="23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常规" xfId="0" builtinId="0"/>
  </cellStyles>
  <dxfs count="21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 val="0"/>
      </font>
      <fill>
        <patternFill>
          <bgColor theme="9" tint="0.39994506668294322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9979;&#36733;&#20869;&#23481;\&#25442;&#20070;&#32593;%20Product%20Backlo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C6">
            <v>1</v>
          </cell>
        </row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1</v>
          </cell>
        </row>
        <row r="13">
          <cell r="C13">
            <v>1</v>
          </cell>
        </row>
      </sheetData>
      <sheetData sheetId="5">
        <row r="24">
          <cell r="G24">
            <v>0</v>
          </cell>
          <cell r="H24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D2" t="str">
            <v/>
          </cell>
          <cell r="E2" t="str">
            <v/>
          </cell>
          <cell r="G2">
            <v>0</v>
          </cell>
          <cell r="J2" t="str">
            <v>Done</v>
          </cell>
        </row>
        <row r="3">
          <cell r="D3" t="str">
            <v/>
          </cell>
          <cell r="E3" t="str">
            <v/>
          </cell>
          <cell r="G3">
            <v>0</v>
          </cell>
          <cell r="J3" t="str">
            <v>Not Done</v>
          </cell>
        </row>
        <row r="4">
          <cell r="D4" t="str">
            <v/>
          </cell>
          <cell r="E4" t="str">
            <v/>
          </cell>
          <cell r="G4">
            <v>0</v>
          </cell>
          <cell r="J4" t="str">
            <v>Withdrawn</v>
          </cell>
        </row>
        <row r="5">
          <cell r="D5" t="str">
            <v/>
          </cell>
          <cell r="E5" t="str">
            <v/>
          </cell>
          <cell r="G5">
            <v>0</v>
          </cell>
        </row>
        <row r="6">
          <cell r="D6" t="str">
            <v/>
          </cell>
          <cell r="E6" t="str">
            <v/>
          </cell>
          <cell r="G6">
            <v>0</v>
          </cell>
        </row>
        <row r="7">
          <cell r="D7" t="str">
            <v/>
          </cell>
          <cell r="E7" t="str">
            <v/>
          </cell>
          <cell r="G7">
            <v>0</v>
          </cell>
        </row>
        <row r="8">
          <cell r="D8" t="str">
            <v/>
          </cell>
          <cell r="E8" t="str">
            <v/>
          </cell>
          <cell r="G8">
            <v>0</v>
          </cell>
        </row>
        <row r="15">
          <cell r="J15" t="str">
            <v>Initial Feature</v>
          </cell>
        </row>
        <row r="16">
          <cell r="J16" t="str">
            <v>New Feature</v>
          </cell>
        </row>
        <row r="17">
          <cell r="J17" t="str">
            <v>Enhancement</v>
          </cell>
        </row>
        <row r="18">
          <cell r="J18" t="str">
            <v>Infrastructure</v>
          </cell>
        </row>
        <row r="19">
          <cell r="J19" t="str">
            <v>Data</v>
          </cell>
        </row>
        <row r="20">
          <cell r="A20" t="str">
            <v>赵林林</v>
          </cell>
          <cell r="J20" t="str">
            <v>Defect</v>
          </cell>
        </row>
        <row r="21">
          <cell r="A21" t="str">
            <v>刘专</v>
          </cell>
        </row>
        <row r="22">
          <cell r="A22" t="str">
            <v>刘焕兴</v>
          </cell>
        </row>
        <row r="23">
          <cell r="A23" t="str">
            <v>王秋爽</v>
          </cell>
        </row>
        <row r="24">
          <cell r="A24" t="str">
            <v>单博</v>
          </cell>
        </row>
        <row r="32">
          <cell r="C32">
            <v>1.3</v>
          </cell>
        </row>
        <row r="35">
          <cell r="B35">
            <v>0</v>
          </cell>
          <cell r="C35">
            <v>0</v>
          </cell>
        </row>
        <row r="36">
          <cell r="B36">
            <v>1</v>
          </cell>
          <cell r="C36">
            <v>0.1</v>
          </cell>
        </row>
        <row r="37">
          <cell r="B37">
            <v>2</v>
          </cell>
          <cell r="C37">
            <v>0.2</v>
          </cell>
        </row>
        <row r="38">
          <cell r="B38">
            <v>3</v>
          </cell>
          <cell r="C38">
            <v>0.4</v>
          </cell>
        </row>
        <row r="39">
          <cell r="B39">
            <v>4</v>
          </cell>
          <cell r="C39">
            <v>0.6</v>
          </cell>
        </row>
        <row r="40">
          <cell r="B40">
            <v>5</v>
          </cell>
          <cell r="C40">
            <v>0.8</v>
          </cell>
        </row>
        <row r="43">
          <cell r="B43">
            <v>0</v>
          </cell>
          <cell r="C43">
            <v>0</v>
          </cell>
        </row>
        <row r="44">
          <cell r="B44">
            <v>1</v>
          </cell>
          <cell r="C44">
            <v>0.8</v>
          </cell>
        </row>
        <row r="45">
          <cell r="B45">
            <v>2</v>
          </cell>
          <cell r="C45">
            <v>0.6</v>
          </cell>
        </row>
        <row r="46">
          <cell r="B46">
            <v>3</v>
          </cell>
          <cell r="C46">
            <v>0.4</v>
          </cell>
        </row>
        <row r="47">
          <cell r="B47">
            <v>4</v>
          </cell>
          <cell r="C47">
            <v>0.2</v>
          </cell>
        </row>
        <row r="48">
          <cell r="B48">
            <v>5</v>
          </cell>
          <cell r="C48">
            <v>0.1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workbookViewId="0">
      <selection activeCell="S2" sqref="S2"/>
    </sheetView>
  </sheetViews>
  <sheetFormatPr defaultRowHeight="13.8" x14ac:dyDescent="0.25"/>
  <cols>
    <col min="1" max="1" width="10.33203125" customWidth="1"/>
    <col min="2" max="3" width="7.21875" customWidth="1"/>
    <col min="4" max="4" width="13.33203125" customWidth="1"/>
    <col min="5" max="5" width="21" customWidth="1"/>
    <col min="6" max="6" width="61.5546875" customWidth="1"/>
  </cols>
  <sheetData>
    <row r="1" spans="1:17" ht="76.2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2" t="s">
        <v>16</v>
      </c>
    </row>
    <row r="2" spans="1:17" ht="47.4" customHeight="1" x14ac:dyDescent="0.15">
      <c r="A2" s="13">
        <v>1</v>
      </c>
      <c r="B2" s="13">
        <v>1</v>
      </c>
      <c r="C2" s="14">
        <v>1</v>
      </c>
      <c r="D2" s="14" t="s">
        <v>17</v>
      </c>
      <c r="E2" s="14" t="s">
        <v>18</v>
      </c>
      <c r="F2" s="15" t="s">
        <v>19</v>
      </c>
      <c r="G2" s="14" t="s">
        <v>20</v>
      </c>
      <c r="H2" s="16" t="s">
        <v>21</v>
      </c>
      <c r="I2" s="17">
        <v>2</v>
      </c>
      <c r="J2" s="18">
        <v>98</v>
      </c>
      <c r="K2" s="19"/>
      <c r="L2" s="20"/>
      <c r="M2" s="21">
        <v>2</v>
      </c>
      <c r="N2" s="22"/>
      <c r="O2" s="21"/>
      <c r="P2" s="21"/>
      <c r="Q2" s="23"/>
    </row>
    <row r="3" spans="1:17" ht="48.6" customHeight="1" x14ac:dyDescent="0.15">
      <c r="A3" s="13">
        <v>2</v>
      </c>
      <c r="B3" s="13">
        <v>1</v>
      </c>
      <c r="C3" s="14">
        <v>1</v>
      </c>
      <c r="D3" s="16" t="s">
        <v>17</v>
      </c>
      <c r="E3" s="16" t="s">
        <v>22</v>
      </c>
      <c r="F3" s="24" t="s">
        <v>23</v>
      </c>
      <c r="G3" s="16" t="s">
        <v>24</v>
      </c>
      <c r="H3" s="16" t="s">
        <v>21</v>
      </c>
      <c r="I3" s="17">
        <v>1</v>
      </c>
      <c r="J3" s="18">
        <v>96</v>
      </c>
      <c r="K3" s="19"/>
      <c r="L3" s="20"/>
      <c r="M3" s="21">
        <v>1</v>
      </c>
      <c r="N3" s="22" t="e">
        <f>IF('[1]PROJECT BACKLOG'!#REF!=0,0,VLOOKUP('[1]PROJECT BACKLOG'!#REF!,[1]SETUP!$B$35:$C$40,2)+VLOOKUP('[1]PROJECT BACKLOG'!#REF!,[1]SETUP!$B$43:$C$48,2)+[1]SETUP!$C$32:$C$32)</f>
        <v>#REF!</v>
      </c>
      <c r="O3" s="21"/>
      <c r="P3" s="21"/>
      <c r="Q3" s="23"/>
    </row>
    <row r="4" spans="1:17" ht="46.8" customHeight="1" x14ac:dyDescent="0.15">
      <c r="A4" s="13">
        <v>3</v>
      </c>
      <c r="B4" s="13">
        <v>1</v>
      </c>
      <c r="C4" s="14">
        <v>1</v>
      </c>
      <c r="D4" s="14" t="s">
        <v>17</v>
      </c>
      <c r="E4" s="25" t="s">
        <v>25</v>
      </c>
      <c r="F4" s="15" t="s">
        <v>26</v>
      </c>
      <c r="G4" s="14" t="s">
        <v>24</v>
      </c>
      <c r="H4" s="14" t="s">
        <v>21</v>
      </c>
      <c r="I4" s="17">
        <v>3</v>
      </c>
      <c r="J4" s="26">
        <v>95</v>
      </c>
      <c r="K4" s="27"/>
      <c r="L4" s="28"/>
      <c r="M4" s="29">
        <v>3</v>
      </c>
      <c r="N4" s="22"/>
      <c r="O4" s="29"/>
      <c r="P4" s="29"/>
      <c r="Q4" s="30"/>
    </row>
    <row r="5" spans="1:17" ht="51" customHeight="1" x14ac:dyDescent="0.15">
      <c r="A5" s="13">
        <v>4</v>
      </c>
      <c r="B5" s="13">
        <v>1</v>
      </c>
      <c r="C5" s="14">
        <v>1</v>
      </c>
      <c r="D5" s="14" t="s">
        <v>17</v>
      </c>
      <c r="E5" s="25" t="s">
        <v>27</v>
      </c>
      <c r="F5" s="31" t="s">
        <v>28</v>
      </c>
      <c r="G5" s="14" t="s">
        <v>24</v>
      </c>
      <c r="H5" s="14" t="s">
        <v>21</v>
      </c>
      <c r="I5" s="17">
        <v>1</v>
      </c>
      <c r="J5" s="26">
        <v>93</v>
      </c>
      <c r="K5" s="27"/>
      <c r="L5" s="28"/>
      <c r="M5" s="29">
        <v>1</v>
      </c>
      <c r="N5" s="22" t="e">
        <f>IF('[1]PROJECT BACKLOG'!#REF!=0,0,VLOOKUP('[1]PROJECT BACKLOG'!#REF!,[1]SETUP!$B$35:$C$40,2)+VLOOKUP('[1]PROJECT BACKLOG'!#REF!,[1]SETUP!$B$43:$C$48,2)+[1]SETUP!$C$32:$C$32)</f>
        <v>#REF!</v>
      </c>
      <c r="O5" s="29"/>
      <c r="P5" s="29"/>
      <c r="Q5" s="30"/>
    </row>
    <row r="6" spans="1:17" ht="36.6" customHeight="1" x14ac:dyDescent="0.15">
      <c r="A6" s="13">
        <v>5</v>
      </c>
      <c r="B6" s="13">
        <v>1</v>
      </c>
      <c r="C6" s="14">
        <v>1</v>
      </c>
      <c r="D6" s="14" t="s">
        <v>17</v>
      </c>
      <c r="E6" s="25" t="s">
        <v>29</v>
      </c>
      <c r="F6" s="31" t="s">
        <v>30</v>
      </c>
      <c r="G6" s="14" t="s">
        <v>24</v>
      </c>
      <c r="H6" s="14" t="s">
        <v>21</v>
      </c>
      <c r="I6" s="17">
        <v>1</v>
      </c>
      <c r="J6" s="26">
        <v>93</v>
      </c>
      <c r="K6" s="27"/>
      <c r="L6" s="28"/>
      <c r="M6" s="29">
        <v>2</v>
      </c>
      <c r="N6" s="22" t="e">
        <f>IF('[1]PROJECT BACKLOG'!#REF!=0,0,VLOOKUP('[1]PROJECT BACKLOG'!#REF!,[1]SETUP!$B$35:$C$40,2)+VLOOKUP('[1]PROJECT BACKLOG'!#REF!,[1]SETUP!$B$43:$C$48,2)+[1]SETUP!$C$32:$C$32)</f>
        <v>#REF!</v>
      </c>
      <c r="O6" s="29"/>
      <c r="P6" s="29"/>
      <c r="Q6" s="30"/>
    </row>
    <row r="7" spans="1:17" ht="33.6" customHeight="1" x14ac:dyDescent="0.15">
      <c r="A7" s="13">
        <v>6</v>
      </c>
      <c r="B7" s="13">
        <v>1</v>
      </c>
      <c r="C7" s="14">
        <v>1</v>
      </c>
      <c r="D7" s="14" t="s">
        <v>17</v>
      </c>
      <c r="E7" s="25" t="s">
        <v>31</v>
      </c>
      <c r="F7" s="31" t="s">
        <v>32</v>
      </c>
      <c r="G7" s="14" t="s">
        <v>24</v>
      </c>
      <c r="H7" s="14" t="s">
        <v>21</v>
      </c>
      <c r="I7" s="17">
        <v>0.5</v>
      </c>
      <c r="J7" s="26">
        <v>90</v>
      </c>
      <c r="K7" s="27"/>
      <c r="L7" s="28"/>
      <c r="M7" s="29">
        <v>1</v>
      </c>
      <c r="N7" s="22" t="e">
        <f>IF('[1]PROJECT BACKLOG'!#REF!=0,0,VLOOKUP('[1]PROJECT BACKLOG'!#REF!,[1]SETUP!$B$35:$C$40,2)+VLOOKUP('[1]PROJECT BACKLOG'!#REF!,[1]SETUP!$B$43:$C$48,2)+[1]SETUP!$C$32:$C$32)</f>
        <v>#REF!</v>
      </c>
      <c r="O7" s="29"/>
      <c r="P7" s="29"/>
      <c r="Q7" s="30"/>
    </row>
    <row r="8" spans="1:17" ht="39" customHeight="1" x14ac:dyDescent="0.15">
      <c r="A8" s="13">
        <v>7</v>
      </c>
      <c r="B8" s="13">
        <v>1</v>
      </c>
      <c r="C8" s="14">
        <v>1</v>
      </c>
      <c r="D8" s="16" t="s">
        <v>17</v>
      </c>
      <c r="E8" s="25" t="s">
        <v>33</v>
      </c>
      <c r="F8" s="31" t="s">
        <v>34</v>
      </c>
      <c r="G8" s="16" t="s">
        <v>24</v>
      </c>
      <c r="H8" s="16" t="s">
        <v>21</v>
      </c>
      <c r="I8" s="17">
        <v>2</v>
      </c>
      <c r="J8" s="18">
        <v>90</v>
      </c>
      <c r="K8" s="19"/>
      <c r="L8" s="20"/>
      <c r="M8" s="21">
        <v>2</v>
      </c>
      <c r="N8" s="22" t="e">
        <f>IF('[1]PROJECT BACKLOG'!#REF!=0,0,VLOOKUP('[1]PROJECT BACKLOG'!#REF!,[1]SETUP!$B$35:$C$40,2)+VLOOKUP('[1]PROJECT BACKLOG'!#REF!,[1]SETUP!$B$43:$C$48,2)+[1]SETUP!$C$32:$C$32)</f>
        <v>#REF!</v>
      </c>
      <c r="O8" s="21"/>
      <c r="P8" s="21"/>
      <c r="Q8" s="23"/>
    </row>
    <row r="9" spans="1:17" ht="36.6" customHeight="1" x14ac:dyDescent="0.15">
      <c r="A9" s="13">
        <v>8</v>
      </c>
      <c r="B9" s="13">
        <v>1</v>
      </c>
      <c r="C9" s="14">
        <v>1</v>
      </c>
      <c r="D9" s="16" t="s">
        <v>17</v>
      </c>
      <c r="E9" s="25" t="s">
        <v>35</v>
      </c>
      <c r="F9" s="31" t="s">
        <v>36</v>
      </c>
      <c r="G9" s="16" t="s">
        <v>37</v>
      </c>
      <c r="H9" s="16" t="s">
        <v>21</v>
      </c>
      <c r="I9" s="17">
        <v>3</v>
      </c>
      <c r="J9" s="18">
        <v>88</v>
      </c>
      <c r="K9" s="19"/>
      <c r="L9" s="20"/>
      <c r="M9" s="21">
        <v>3</v>
      </c>
      <c r="N9" s="22" t="e">
        <f>IF('[1]PROJECT BACKLOG'!#REF!=0,0,VLOOKUP('[1]PROJECT BACKLOG'!#REF!,[1]SETUP!$B$35:$C$40,2)+VLOOKUP('[1]PROJECT BACKLOG'!#REF!,[1]SETUP!$B$43:$C$48,2)+[1]SETUP!$C$32:$C$32)</f>
        <v>#REF!</v>
      </c>
      <c r="O9" s="21"/>
      <c r="P9" s="21"/>
      <c r="Q9" s="23"/>
    </row>
  </sheetData>
  <phoneticPr fontId="2" type="noConversion"/>
  <conditionalFormatting sqref="F4 F6 F8 F2 A2:C4 G2:Q9 A5:D9">
    <cfRule type="expression" dxfId="20" priority="9">
      <formula>$H2="WITHDRAWN"</formula>
    </cfRule>
  </conditionalFormatting>
  <conditionalFormatting sqref="O2:O9">
    <cfRule type="dataBar" priority="8">
      <dataBar>
        <cfvo type="num" val="1"/>
        <cfvo type="num" val="5"/>
        <color theme="9"/>
      </dataBar>
    </cfRule>
  </conditionalFormatting>
  <conditionalFormatting sqref="P2:P9">
    <cfRule type="dataBar" priority="7">
      <dataBar>
        <cfvo type="num" val="1"/>
        <cfvo type="num" val="5"/>
        <color rgb="FF638EC6"/>
      </dataBar>
    </cfRule>
  </conditionalFormatting>
  <conditionalFormatting sqref="F8">
    <cfRule type="expression" dxfId="19" priority="10">
      <formula>#REF!="WITHDRAWN"</formula>
    </cfRule>
  </conditionalFormatting>
  <conditionalFormatting sqref="E4:E5">
    <cfRule type="expression" dxfId="18" priority="6">
      <formula>$H4="WITHDRAWN"</formula>
    </cfRule>
  </conditionalFormatting>
  <conditionalFormatting sqref="E2">
    <cfRule type="expression" dxfId="17" priority="5">
      <formula>$H2="WITHDRAWN"</formula>
    </cfRule>
  </conditionalFormatting>
  <conditionalFormatting sqref="E6">
    <cfRule type="expression" dxfId="16" priority="4">
      <formula>$H6="WITHDRAWN"</formula>
    </cfRule>
  </conditionalFormatting>
  <conditionalFormatting sqref="F3">
    <cfRule type="expression" dxfId="15" priority="3">
      <formula>$H3="WITHDRAWN"</formula>
    </cfRule>
  </conditionalFormatting>
  <conditionalFormatting sqref="E3">
    <cfRule type="expression" dxfId="14" priority="2">
      <formula>$H3="WITHDRAWN"</formula>
    </cfRule>
  </conditionalFormatting>
  <conditionalFormatting sqref="D3">
    <cfRule type="expression" dxfId="13" priority="1">
      <formula>$H3="WITHDRAWN"</formula>
    </cfRule>
  </conditionalFormatting>
  <conditionalFormatting sqref="A7:B7">
    <cfRule type="expression" dxfId="12" priority="11">
      <formula>#REF!="WITHDRAWN"</formula>
    </cfRule>
  </conditionalFormatting>
  <conditionalFormatting sqref="L2:L9">
    <cfRule type="dataBar" priority="12">
      <dataBar>
        <cfvo type="percent" val="0"/>
        <cfvo type="percent" val="100"/>
        <color rgb="FFFF0000"/>
      </dataBar>
    </cfRule>
  </conditionalFormatting>
  <dataValidations count="2">
    <dataValidation type="list" allowBlank="1" showInputMessage="1" showErrorMessage="1" sqref="H2:H9">
      <formula1>PBStatus</formula1>
    </dataValidation>
    <dataValidation type="list" allowBlank="1" showInputMessage="1" showErrorMessage="1" sqref="G2:G9">
      <formula1>PBType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D19" sqref="D19"/>
    </sheetView>
  </sheetViews>
  <sheetFormatPr defaultRowHeight="13.8" x14ac:dyDescent="0.25"/>
  <cols>
    <col min="2" max="2" width="63.88671875" customWidth="1"/>
    <col min="3" max="3" width="25.44140625" customWidth="1"/>
    <col min="4" max="4" width="17" customWidth="1"/>
  </cols>
  <sheetData>
    <row r="1" spans="1:8" x14ac:dyDescent="0.15">
      <c r="A1" s="32"/>
      <c r="B1" s="33" t="s">
        <v>38</v>
      </c>
      <c r="C1" s="34">
        <f ca="1">TODAY()</f>
        <v>44182</v>
      </c>
      <c r="D1" s="33"/>
      <c r="E1" s="35"/>
      <c r="F1" s="36" t="s">
        <v>39</v>
      </c>
      <c r="G1" s="36"/>
      <c r="H1" s="37">
        <f>'[1]SPRINT 1'!$H$24</f>
        <v>0</v>
      </c>
    </row>
    <row r="2" spans="1:8" x14ac:dyDescent="0.15">
      <c r="A2" s="32"/>
      <c r="B2" s="33" t="s">
        <v>40</v>
      </c>
      <c r="C2" s="38" t="e">
        <f ca="1">MID(CELL("filename",C2),FIND("]",CELL("filename"))+1,256)</f>
        <v>#VALUE!</v>
      </c>
      <c r="D2" s="33"/>
      <c r="E2" s="39"/>
      <c r="F2" s="40"/>
      <c r="G2" s="41"/>
      <c r="H2" s="42"/>
    </row>
    <row r="3" spans="1:8" x14ac:dyDescent="0.15">
      <c r="A3" s="43"/>
      <c r="B3" s="33" t="s">
        <v>41</v>
      </c>
      <c r="C3" s="38" t="e">
        <f>VLOOKUP($C$10,[1]SETUP!$A$2:$H$8,3)</f>
        <v>#N/A</v>
      </c>
      <c r="D3" s="44" t="s">
        <v>42</v>
      </c>
      <c r="E3" s="45"/>
      <c r="F3" s="46">
        <f>'[1]SPRINT 1'!$H$24</f>
        <v>0</v>
      </c>
      <c r="G3" s="47" t="s">
        <v>43</v>
      </c>
      <c r="H3" s="48">
        <f>'[1]SPRINT 1'!$G$24</f>
        <v>0</v>
      </c>
    </row>
    <row r="4" spans="1:8" ht="26.4" thickBot="1" x14ac:dyDescent="0.3">
      <c r="A4" s="49" t="s">
        <v>44</v>
      </c>
      <c r="B4" s="50" t="s">
        <v>45</v>
      </c>
      <c r="C4" s="51" t="s">
        <v>46</v>
      </c>
      <c r="D4" s="51" t="s">
        <v>47</v>
      </c>
      <c r="E4" s="51" t="s">
        <v>48</v>
      </c>
      <c r="F4" s="52" t="s">
        <v>49</v>
      </c>
      <c r="G4" s="52" t="s">
        <v>50</v>
      </c>
      <c r="H4" s="53" t="s">
        <v>51</v>
      </c>
    </row>
    <row r="5" spans="1:8" ht="51.6" customHeight="1" x14ac:dyDescent="0.15">
      <c r="A5" s="54"/>
      <c r="B5" s="55" t="s">
        <v>52</v>
      </c>
      <c r="C5" s="14" t="s">
        <v>53</v>
      </c>
      <c r="D5" s="14" t="s">
        <v>54</v>
      </c>
      <c r="E5" s="14" t="s">
        <v>55</v>
      </c>
      <c r="F5" s="56"/>
      <c r="G5" s="56"/>
      <c r="H5" s="57"/>
    </row>
    <row r="6" spans="1:8" x14ac:dyDescent="0.15">
      <c r="A6" s="54"/>
      <c r="B6" s="58"/>
      <c r="C6" s="16" t="s">
        <v>56</v>
      </c>
      <c r="D6" s="16" t="s">
        <v>57</v>
      </c>
      <c r="E6" s="16"/>
      <c r="F6" s="56"/>
      <c r="G6" s="56"/>
      <c r="H6" s="57"/>
    </row>
    <row r="7" spans="1:8" x14ac:dyDescent="0.15">
      <c r="A7" s="54"/>
      <c r="B7" s="55"/>
      <c r="C7" s="14" t="s">
        <v>58</v>
      </c>
      <c r="D7" s="14" t="s">
        <v>59</v>
      </c>
      <c r="E7" s="14"/>
      <c r="F7" s="56"/>
      <c r="G7" s="56"/>
      <c r="H7" s="57"/>
    </row>
    <row r="8" spans="1:8" x14ac:dyDescent="0.15">
      <c r="A8" s="54"/>
      <c r="B8" s="58"/>
      <c r="C8" s="16" t="s">
        <v>60</v>
      </c>
      <c r="D8" s="16" t="s">
        <v>61</v>
      </c>
      <c r="E8" s="16"/>
      <c r="F8" s="56"/>
      <c r="G8" s="56"/>
      <c r="H8" s="57"/>
    </row>
    <row r="9" spans="1:8" ht="21.6" customHeight="1" x14ac:dyDescent="0.15">
      <c r="A9" s="54"/>
      <c r="B9" s="55" t="s">
        <v>62</v>
      </c>
      <c r="C9" s="16" t="s">
        <v>63</v>
      </c>
      <c r="D9" s="16" t="s">
        <v>57</v>
      </c>
      <c r="E9" s="16"/>
      <c r="F9" s="56"/>
      <c r="G9" s="56"/>
      <c r="H9" s="57"/>
    </row>
    <row r="10" spans="1:8" x14ac:dyDescent="0.15">
      <c r="A10" s="54"/>
      <c r="B10" s="59" t="s">
        <v>64</v>
      </c>
      <c r="C10" s="14" t="s">
        <v>65</v>
      </c>
      <c r="D10" s="14" t="s">
        <v>59</v>
      </c>
      <c r="E10" s="14"/>
      <c r="F10" s="56"/>
      <c r="G10" s="56"/>
      <c r="H10" s="57"/>
    </row>
    <row r="11" spans="1:8" x14ac:dyDescent="0.15">
      <c r="A11" s="54"/>
      <c r="B11" s="58"/>
      <c r="C11" s="16" t="s">
        <v>66</v>
      </c>
      <c r="D11" s="16" t="s">
        <v>61</v>
      </c>
      <c r="E11" s="16"/>
      <c r="F11" s="56"/>
      <c r="G11" s="56"/>
      <c r="H11" s="57"/>
    </row>
    <row r="12" spans="1:8" x14ac:dyDescent="0.15">
      <c r="A12" s="54"/>
      <c r="B12" s="59"/>
      <c r="C12" s="14" t="s">
        <v>67</v>
      </c>
      <c r="D12" s="14" t="s">
        <v>54</v>
      </c>
      <c r="E12" s="14"/>
      <c r="F12" s="56"/>
      <c r="G12" s="56"/>
      <c r="H12" s="57"/>
    </row>
    <row r="13" spans="1:8" x14ac:dyDescent="0.15">
      <c r="A13" s="54"/>
      <c r="B13" s="58"/>
      <c r="C13" s="16" t="s">
        <v>68</v>
      </c>
      <c r="D13" s="16" t="s">
        <v>57</v>
      </c>
      <c r="E13" s="16"/>
      <c r="F13" s="56"/>
      <c r="G13" s="56"/>
      <c r="H13" s="57"/>
    </row>
    <row r="14" spans="1:8" x14ac:dyDescent="0.15">
      <c r="A14" s="54"/>
      <c r="B14" s="13"/>
      <c r="C14" s="14"/>
      <c r="D14" s="14"/>
      <c r="E14" s="14"/>
      <c r="F14" s="56"/>
      <c r="G14" s="56"/>
      <c r="H14" s="57"/>
    </row>
    <row r="15" spans="1:8" ht="14.4" thickBot="1" x14ac:dyDescent="0.2">
      <c r="A15" s="60"/>
      <c r="B15" s="61"/>
      <c r="C15" s="16"/>
      <c r="D15" s="16"/>
      <c r="E15" s="16"/>
      <c r="F15" s="56"/>
      <c r="G15" s="62"/>
      <c r="H15" s="57"/>
    </row>
    <row r="16" spans="1:8" ht="14.4" thickBot="1" x14ac:dyDescent="0.3">
      <c r="A16" s="63" t="s">
        <v>69</v>
      </c>
      <c r="B16" s="64"/>
      <c r="C16" s="64"/>
      <c r="D16" s="65"/>
      <c r="E16" s="64"/>
      <c r="F16" s="66">
        <f>SUMIF(E5:E15,"&lt;&gt;Withdrawn",F5:F15)</f>
        <v>0</v>
      </c>
      <c r="G16" s="66">
        <f>SUMIF(E5:E15,"&lt;&gt;Withdrawn",G5:G15)</f>
        <v>0</v>
      </c>
      <c r="H16" s="66">
        <f>SUMIF(E5:E15,"&lt;&gt;Withdrawn",H5:H15)</f>
        <v>0</v>
      </c>
    </row>
    <row r="17" spans="1:8" x14ac:dyDescent="0.25">
      <c r="A17" s="67"/>
      <c r="B17" s="67"/>
      <c r="C17" s="67"/>
      <c r="D17" s="67"/>
      <c r="E17" s="68"/>
      <c r="F17" s="68"/>
      <c r="G17" s="68"/>
      <c r="H17" s="67"/>
    </row>
  </sheetData>
  <mergeCells count="3">
    <mergeCell ref="F1:G1"/>
    <mergeCell ref="F2:H2"/>
    <mergeCell ref="D3:E3"/>
  </mergeCells>
  <phoneticPr fontId="2" type="noConversion"/>
  <conditionalFormatting sqref="E5:E15">
    <cfRule type="cellIs" dxfId="11" priority="10" operator="equal">
      <formula>"Not Done"</formula>
    </cfRule>
    <cfRule type="expression" dxfId="10" priority="11">
      <formula>$E5="WITHDRAWN"</formula>
    </cfRule>
  </conditionalFormatting>
  <conditionalFormatting sqref="B5:B6 A5:A15 B8:B15 C5:H15">
    <cfRule type="expression" dxfId="9" priority="9">
      <formula>$E5="WITHDRAWN"</formula>
    </cfRule>
  </conditionalFormatting>
  <conditionalFormatting sqref="C11">
    <cfRule type="expression" dxfId="8" priority="12">
      <formula>$E11="WITHDRAWN"</formula>
    </cfRule>
  </conditionalFormatting>
  <conditionalFormatting sqref="B5:B6">
    <cfRule type="expression" dxfId="7" priority="8">
      <formula>$E5="WITHDRAWN"</formula>
    </cfRule>
  </conditionalFormatting>
  <conditionalFormatting sqref="C11">
    <cfRule type="expression" dxfId="6" priority="7">
      <formula>$E11="WITHDRAWN"</formula>
    </cfRule>
  </conditionalFormatting>
  <conditionalFormatting sqref="B12:C14 E12:E15 C5:C7 B5:B6 B15:D15 E5:E8 B8:D11">
    <cfRule type="expression" dxfId="5" priority="6">
      <formula>$F5="WITHDRAWN"</formula>
    </cfRule>
  </conditionalFormatting>
  <conditionalFormatting sqref="B9">
    <cfRule type="expression" dxfId="4" priority="5">
      <formula>$F13="WITHDRAWN"</formula>
    </cfRule>
  </conditionalFormatting>
  <conditionalFormatting sqref="E9">
    <cfRule type="expression" dxfId="3" priority="4">
      <formula>$F10="WITHDRAWN"</formula>
    </cfRule>
  </conditionalFormatting>
  <conditionalFormatting sqref="E10:E11">
    <cfRule type="expression" dxfId="2" priority="3">
      <formula>#REF!="WITHDRAWN"</formula>
    </cfRule>
  </conditionalFormatting>
  <conditionalFormatting sqref="B5">
    <cfRule type="expression" dxfId="1" priority="2">
      <formula>$G5="WITHDRAWN"</formula>
    </cfRule>
  </conditionalFormatting>
  <conditionalFormatting sqref="B9">
    <cfRule type="expression" dxfId="0" priority="1">
      <formula>$G9="WITHDRAWN"</formula>
    </cfRule>
  </conditionalFormatting>
  <dataValidations count="3">
    <dataValidation type="list" allowBlank="1" showInputMessage="1" showErrorMessage="1" sqref="D5:D15">
      <formula1>People</formula1>
    </dataValidation>
    <dataValidation type="list" allowBlank="1" showInputMessage="1" showErrorMessage="1" sqref="A5:A15">
      <formula1>ReferenceID</formula1>
    </dataValidation>
    <dataValidation type="list" allowBlank="1" showInputMessage="1" showErrorMessage="1" sqref="E5:E15">
      <formula1>PBStatus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2020-12-17T03:55:02Z</dcterms:created>
  <dcterms:modified xsi:type="dcterms:W3CDTF">2020-12-17T04:34:09Z</dcterms:modified>
</cp:coreProperties>
</file>