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ongh\Desktop\OpenSourceAssetPricing\02.Signals\"/>
    </mc:Choice>
  </mc:AlternateContent>
  <xr:revisionPtr revIDLastSave="0" documentId="13_ncr:1_{94F4CCE7-2C63-485B-BEAE-91F3CB1E65BC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EW" sheetId="1" r:id="rId1"/>
    <sheet name="VW" sheetId="2" r:id="rId2"/>
    <sheet name="cou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2" l="1"/>
  <c r="A67" i="2"/>
  <c r="A66" i="2"/>
  <c r="A65" i="2"/>
  <c r="A64" i="2"/>
  <c r="A63" i="2"/>
  <c r="A62" i="2"/>
  <c r="A61" i="2"/>
  <c r="A60" i="2"/>
  <c r="A59" i="2"/>
  <c r="A58" i="2"/>
  <c r="U54" i="2"/>
  <c r="M54" i="2"/>
  <c r="E54" i="2"/>
  <c r="E68" i="2" s="1"/>
  <c r="M68" i="2" s="1"/>
  <c r="A54" i="2"/>
  <c r="V53" i="2"/>
  <c r="N53" i="2"/>
  <c r="F53" i="2"/>
  <c r="F67" i="2" s="1"/>
  <c r="N67" i="2" s="1"/>
  <c r="A53" i="2"/>
  <c r="W52" i="2"/>
  <c r="O52" i="2"/>
  <c r="G52" i="2"/>
  <c r="G66" i="2" s="1"/>
  <c r="O66" i="2" s="1"/>
  <c r="A52" i="2"/>
  <c r="X51" i="2"/>
  <c r="P51" i="2"/>
  <c r="H51" i="2"/>
  <c r="H65" i="2" s="1"/>
  <c r="P65" i="2" s="1"/>
  <c r="A51" i="2"/>
  <c r="Y50" i="2"/>
  <c r="Q50" i="2"/>
  <c r="I50" i="2"/>
  <c r="I64" i="2" s="1"/>
  <c r="Q64" i="2" s="1"/>
  <c r="A50" i="2"/>
  <c r="R49" i="2"/>
  <c r="J49" i="2"/>
  <c r="B49" i="2"/>
  <c r="B63" i="2" s="1"/>
  <c r="J63" i="2" s="1"/>
  <c r="A49" i="2"/>
  <c r="S48" i="2"/>
  <c r="K48" i="2"/>
  <c r="C48" i="2"/>
  <c r="C62" i="2" s="1"/>
  <c r="K62" i="2" s="1"/>
  <c r="A48" i="2"/>
  <c r="T47" i="2"/>
  <c r="L47" i="2"/>
  <c r="D47" i="2"/>
  <c r="D61" i="2" s="1"/>
  <c r="L61" i="2" s="1"/>
  <c r="A47" i="2"/>
  <c r="U46" i="2"/>
  <c r="M46" i="2"/>
  <c r="E46" i="2"/>
  <c r="E60" i="2" s="1"/>
  <c r="M60" i="2" s="1"/>
  <c r="A46" i="2"/>
  <c r="V45" i="2"/>
  <c r="N45" i="2"/>
  <c r="F45" i="2"/>
  <c r="F59" i="2" s="1"/>
  <c r="N59" i="2" s="1"/>
  <c r="A45" i="2"/>
  <c r="W44" i="2"/>
  <c r="O44" i="2"/>
  <c r="G44" i="2"/>
  <c r="G58" i="2" s="1"/>
  <c r="O58" i="2" s="1"/>
  <c r="A44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Y28" i="2"/>
  <c r="Y54" i="2" s="1"/>
  <c r="X28" i="2"/>
  <c r="X54" i="2" s="1"/>
  <c r="W28" i="2"/>
  <c r="W54" i="2" s="1"/>
  <c r="V28" i="2"/>
  <c r="V54" i="2" s="1"/>
  <c r="U28" i="2"/>
  <c r="T28" i="2"/>
  <c r="T54" i="2" s="1"/>
  <c r="S28" i="2"/>
  <c r="S54" i="2" s="1"/>
  <c r="R28" i="2"/>
  <c r="R54" i="2" s="1"/>
  <c r="Q28" i="2"/>
  <c r="Q54" i="2" s="1"/>
  <c r="P28" i="2"/>
  <c r="P54" i="2" s="1"/>
  <c r="O28" i="2"/>
  <c r="O54" i="2" s="1"/>
  <c r="N28" i="2"/>
  <c r="N54" i="2" s="1"/>
  <c r="M28" i="2"/>
  <c r="L28" i="2"/>
  <c r="L54" i="2" s="1"/>
  <c r="K28" i="2"/>
  <c r="K54" i="2" s="1"/>
  <c r="J28" i="2"/>
  <c r="J54" i="2" s="1"/>
  <c r="I28" i="2"/>
  <c r="I54" i="2" s="1"/>
  <c r="I68" i="2" s="1"/>
  <c r="Q68" i="2" s="1"/>
  <c r="H28" i="2"/>
  <c r="H54" i="2" s="1"/>
  <c r="G28" i="2"/>
  <c r="G54" i="2" s="1"/>
  <c r="G68" i="2" s="1"/>
  <c r="O68" i="2" s="1"/>
  <c r="F28" i="2"/>
  <c r="F54" i="2" s="1"/>
  <c r="F68" i="2" s="1"/>
  <c r="N68" i="2" s="1"/>
  <c r="E28" i="2"/>
  <c r="D28" i="2"/>
  <c r="D54" i="2" s="1"/>
  <c r="D68" i="2" s="1"/>
  <c r="L68" i="2" s="1"/>
  <c r="C28" i="2"/>
  <c r="C54" i="2" s="1"/>
  <c r="C68" i="2" s="1"/>
  <c r="K68" i="2" s="1"/>
  <c r="B28" i="2"/>
  <c r="B54" i="2" s="1"/>
  <c r="B68" i="2" s="1"/>
  <c r="J68" i="2" s="1"/>
  <c r="A28" i="2"/>
  <c r="Y27" i="2"/>
  <c r="Y53" i="2" s="1"/>
  <c r="X27" i="2"/>
  <c r="X53" i="2" s="1"/>
  <c r="W27" i="2"/>
  <c r="W53" i="2" s="1"/>
  <c r="V27" i="2"/>
  <c r="U27" i="2"/>
  <c r="U53" i="2" s="1"/>
  <c r="T27" i="2"/>
  <c r="T53" i="2" s="1"/>
  <c r="S27" i="2"/>
  <c r="S53" i="2" s="1"/>
  <c r="R27" i="2"/>
  <c r="R53" i="2" s="1"/>
  <c r="Q27" i="2"/>
  <c r="Q53" i="2" s="1"/>
  <c r="P27" i="2"/>
  <c r="P53" i="2" s="1"/>
  <c r="O27" i="2"/>
  <c r="O53" i="2" s="1"/>
  <c r="N27" i="2"/>
  <c r="M27" i="2"/>
  <c r="M53" i="2" s="1"/>
  <c r="L27" i="2"/>
  <c r="L53" i="2" s="1"/>
  <c r="K27" i="2"/>
  <c r="K53" i="2" s="1"/>
  <c r="J27" i="2"/>
  <c r="J53" i="2" s="1"/>
  <c r="I27" i="2"/>
  <c r="I53" i="2" s="1"/>
  <c r="I67" i="2" s="1"/>
  <c r="Q67" i="2" s="1"/>
  <c r="H27" i="2"/>
  <c r="H53" i="2" s="1"/>
  <c r="H67" i="2" s="1"/>
  <c r="P67" i="2" s="1"/>
  <c r="G27" i="2"/>
  <c r="G53" i="2" s="1"/>
  <c r="G67" i="2" s="1"/>
  <c r="O67" i="2" s="1"/>
  <c r="F27" i="2"/>
  <c r="E27" i="2"/>
  <c r="E53" i="2" s="1"/>
  <c r="E67" i="2" s="1"/>
  <c r="M67" i="2" s="1"/>
  <c r="D27" i="2"/>
  <c r="D53" i="2" s="1"/>
  <c r="D67" i="2" s="1"/>
  <c r="L67" i="2" s="1"/>
  <c r="C27" i="2"/>
  <c r="C53" i="2" s="1"/>
  <c r="C67" i="2" s="1"/>
  <c r="K67" i="2" s="1"/>
  <c r="B27" i="2"/>
  <c r="B53" i="2" s="1"/>
  <c r="B67" i="2" s="1"/>
  <c r="J67" i="2" s="1"/>
  <c r="A27" i="2"/>
  <c r="Y26" i="2"/>
  <c r="Y52" i="2" s="1"/>
  <c r="X26" i="2"/>
  <c r="X52" i="2" s="1"/>
  <c r="W26" i="2"/>
  <c r="V26" i="2"/>
  <c r="V52" i="2" s="1"/>
  <c r="U26" i="2"/>
  <c r="U52" i="2" s="1"/>
  <c r="T26" i="2"/>
  <c r="T52" i="2" s="1"/>
  <c r="S26" i="2"/>
  <c r="S52" i="2" s="1"/>
  <c r="R26" i="2"/>
  <c r="R52" i="2" s="1"/>
  <c r="Q26" i="2"/>
  <c r="Q52" i="2" s="1"/>
  <c r="P26" i="2"/>
  <c r="P52" i="2" s="1"/>
  <c r="O26" i="2"/>
  <c r="N26" i="2"/>
  <c r="N52" i="2" s="1"/>
  <c r="M26" i="2"/>
  <c r="M52" i="2" s="1"/>
  <c r="L26" i="2"/>
  <c r="L52" i="2" s="1"/>
  <c r="K26" i="2"/>
  <c r="K52" i="2" s="1"/>
  <c r="J26" i="2"/>
  <c r="J52" i="2" s="1"/>
  <c r="I26" i="2"/>
  <c r="I52" i="2" s="1"/>
  <c r="I66" i="2" s="1"/>
  <c r="Q66" i="2" s="1"/>
  <c r="H26" i="2"/>
  <c r="H52" i="2" s="1"/>
  <c r="H66" i="2" s="1"/>
  <c r="P66" i="2" s="1"/>
  <c r="G26" i="2"/>
  <c r="F26" i="2"/>
  <c r="F52" i="2" s="1"/>
  <c r="F66" i="2" s="1"/>
  <c r="N66" i="2" s="1"/>
  <c r="E26" i="2"/>
  <c r="E52" i="2" s="1"/>
  <c r="E66" i="2" s="1"/>
  <c r="M66" i="2" s="1"/>
  <c r="D26" i="2"/>
  <c r="D52" i="2" s="1"/>
  <c r="D66" i="2" s="1"/>
  <c r="L66" i="2" s="1"/>
  <c r="C26" i="2"/>
  <c r="C52" i="2" s="1"/>
  <c r="C66" i="2" s="1"/>
  <c r="K66" i="2" s="1"/>
  <c r="B26" i="2"/>
  <c r="B52" i="2" s="1"/>
  <c r="B66" i="2" s="1"/>
  <c r="J66" i="2" s="1"/>
  <c r="A26" i="2"/>
  <c r="Y25" i="2"/>
  <c r="Y51" i="2" s="1"/>
  <c r="X25" i="2"/>
  <c r="W25" i="2"/>
  <c r="W51" i="2" s="1"/>
  <c r="V25" i="2"/>
  <c r="V51" i="2" s="1"/>
  <c r="U25" i="2"/>
  <c r="U51" i="2" s="1"/>
  <c r="T25" i="2"/>
  <c r="T51" i="2" s="1"/>
  <c r="S25" i="2"/>
  <c r="S51" i="2" s="1"/>
  <c r="R25" i="2"/>
  <c r="R51" i="2" s="1"/>
  <c r="Q25" i="2"/>
  <c r="Q51" i="2" s="1"/>
  <c r="P25" i="2"/>
  <c r="O25" i="2"/>
  <c r="O51" i="2" s="1"/>
  <c r="N25" i="2"/>
  <c r="N51" i="2" s="1"/>
  <c r="M25" i="2"/>
  <c r="M51" i="2" s="1"/>
  <c r="L25" i="2"/>
  <c r="L51" i="2" s="1"/>
  <c r="K25" i="2"/>
  <c r="K51" i="2" s="1"/>
  <c r="J25" i="2"/>
  <c r="J51" i="2" s="1"/>
  <c r="I25" i="2"/>
  <c r="I51" i="2" s="1"/>
  <c r="H25" i="2"/>
  <c r="G25" i="2"/>
  <c r="G51" i="2" s="1"/>
  <c r="G65" i="2" s="1"/>
  <c r="O65" i="2" s="1"/>
  <c r="F25" i="2"/>
  <c r="F51" i="2" s="1"/>
  <c r="E25" i="2"/>
  <c r="E51" i="2" s="1"/>
  <c r="E65" i="2" s="1"/>
  <c r="M65" i="2" s="1"/>
  <c r="D25" i="2"/>
  <c r="D51" i="2" s="1"/>
  <c r="D65" i="2" s="1"/>
  <c r="L65" i="2" s="1"/>
  <c r="C25" i="2"/>
  <c r="C51" i="2" s="1"/>
  <c r="B25" i="2"/>
  <c r="B51" i="2" s="1"/>
  <c r="B65" i="2" s="1"/>
  <c r="J65" i="2" s="1"/>
  <c r="A25" i="2"/>
  <c r="Y24" i="2"/>
  <c r="X24" i="2"/>
  <c r="X50" i="2" s="1"/>
  <c r="W24" i="2"/>
  <c r="W50" i="2" s="1"/>
  <c r="V24" i="2"/>
  <c r="V50" i="2" s="1"/>
  <c r="U24" i="2"/>
  <c r="U50" i="2" s="1"/>
  <c r="T24" i="2"/>
  <c r="T50" i="2" s="1"/>
  <c r="S24" i="2"/>
  <c r="S50" i="2" s="1"/>
  <c r="R24" i="2"/>
  <c r="R50" i="2" s="1"/>
  <c r="Q24" i="2"/>
  <c r="P24" i="2"/>
  <c r="P50" i="2" s="1"/>
  <c r="O24" i="2"/>
  <c r="O50" i="2" s="1"/>
  <c r="N24" i="2"/>
  <c r="N50" i="2" s="1"/>
  <c r="M24" i="2"/>
  <c r="M50" i="2" s="1"/>
  <c r="L24" i="2"/>
  <c r="L50" i="2" s="1"/>
  <c r="K24" i="2"/>
  <c r="K50" i="2" s="1"/>
  <c r="J24" i="2"/>
  <c r="J50" i="2" s="1"/>
  <c r="I24" i="2"/>
  <c r="H24" i="2"/>
  <c r="H50" i="2" s="1"/>
  <c r="H64" i="2" s="1"/>
  <c r="P64" i="2" s="1"/>
  <c r="G24" i="2"/>
  <c r="G50" i="2" s="1"/>
  <c r="G64" i="2" s="1"/>
  <c r="O64" i="2" s="1"/>
  <c r="F24" i="2"/>
  <c r="F50" i="2" s="1"/>
  <c r="F64" i="2" s="1"/>
  <c r="N64" i="2" s="1"/>
  <c r="E24" i="2"/>
  <c r="E50" i="2" s="1"/>
  <c r="E64" i="2" s="1"/>
  <c r="M64" i="2" s="1"/>
  <c r="D24" i="2"/>
  <c r="D50" i="2" s="1"/>
  <c r="D64" i="2" s="1"/>
  <c r="L64" i="2" s="1"/>
  <c r="C24" i="2"/>
  <c r="C50" i="2" s="1"/>
  <c r="C64" i="2" s="1"/>
  <c r="K64" i="2" s="1"/>
  <c r="B24" i="2"/>
  <c r="B50" i="2" s="1"/>
  <c r="A24" i="2"/>
  <c r="Y23" i="2"/>
  <c r="Y49" i="2" s="1"/>
  <c r="X23" i="2"/>
  <c r="X49" i="2" s="1"/>
  <c r="W23" i="2"/>
  <c r="W49" i="2" s="1"/>
  <c r="V23" i="2"/>
  <c r="V49" i="2" s="1"/>
  <c r="U23" i="2"/>
  <c r="U49" i="2" s="1"/>
  <c r="T23" i="2"/>
  <c r="T49" i="2" s="1"/>
  <c r="S23" i="2"/>
  <c r="S49" i="2" s="1"/>
  <c r="R23" i="2"/>
  <c r="Q23" i="2"/>
  <c r="Q49" i="2" s="1"/>
  <c r="P23" i="2"/>
  <c r="P49" i="2" s="1"/>
  <c r="O23" i="2"/>
  <c r="O49" i="2" s="1"/>
  <c r="N23" i="2"/>
  <c r="N49" i="2" s="1"/>
  <c r="M23" i="2"/>
  <c r="M49" i="2" s="1"/>
  <c r="L23" i="2"/>
  <c r="L49" i="2" s="1"/>
  <c r="K23" i="2"/>
  <c r="K49" i="2" s="1"/>
  <c r="J23" i="2"/>
  <c r="I23" i="2"/>
  <c r="I49" i="2" s="1"/>
  <c r="I63" i="2" s="1"/>
  <c r="Q63" i="2" s="1"/>
  <c r="H23" i="2"/>
  <c r="H49" i="2" s="1"/>
  <c r="H63" i="2" s="1"/>
  <c r="P63" i="2" s="1"/>
  <c r="G23" i="2"/>
  <c r="G49" i="2" s="1"/>
  <c r="G63" i="2" s="1"/>
  <c r="O63" i="2" s="1"/>
  <c r="F23" i="2"/>
  <c r="F49" i="2" s="1"/>
  <c r="F63" i="2" s="1"/>
  <c r="N63" i="2" s="1"/>
  <c r="E23" i="2"/>
  <c r="E49" i="2" s="1"/>
  <c r="E63" i="2" s="1"/>
  <c r="M63" i="2" s="1"/>
  <c r="D23" i="2"/>
  <c r="D49" i="2" s="1"/>
  <c r="D63" i="2" s="1"/>
  <c r="L63" i="2" s="1"/>
  <c r="C23" i="2"/>
  <c r="C49" i="2" s="1"/>
  <c r="C63" i="2" s="1"/>
  <c r="K63" i="2" s="1"/>
  <c r="B23" i="2"/>
  <c r="A23" i="2"/>
  <c r="Y22" i="2"/>
  <c r="Y48" i="2" s="1"/>
  <c r="X22" i="2"/>
  <c r="X48" i="2" s="1"/>
  <c r="W22" i="2"/>
  <c r="W48" i="2" s="1"/>
  <c r="V22" i="2"/>
  <c r="V48" i="2" s="1"/>
  <c r="U22" i="2"/>
  <c r="U48" i="2" s="1"/>
  <c r="T22" i="2"/>
  <c r="T48" i="2" s="1"/>
  <c r="S22" i="2"/>
  <c r="R22" i="2"/>
  <c r="R48" i="2" s="1"/>
  <c r="Q22" i="2"/>
  <c r="Q48" i="2" s="1"/>
  <c r="P22" i="2"/>
  <c r="P48" i="2" s="1"/>
  <c r="O22" i="2"/>
  <c r="O48" i="2" s="1"/>
  <c r="N22" i="2"/>
  <c r="N48" i="2" s="1"/>
  <c r="M22" i="2"/>
  <c r="M48" i="2" s="1"/>
  <c r="L22" i="2"/>
  <c r="L48" i="2" s="1"/>
  <c r="K22" i="2"/>
  <c r="J22" i="2"/>
  <c r="J48" i="2" s="1"/>
  <c r="I22" i="2"/>
  <c r="I48" i="2" s="1"/>
  <c r="I62" i="2" s="1"/>
  <c r="Q62" i="2" s="1"/>
  <c r="H22" i="2"/>
  <c r="H48" i="2" s="1"/>
  <c r="H62" i="2" s="1"/>
  <c r="P62" i="2" s="1"/>
  <c r="G22" i="2"/>
  <c r="G48" i="2" s="1"/>
  <c r="G62" i="2" s="1"/>
  <c r="O62" i="2" s="1"/>
  <c r="F22" i="2"/>
  <c r="F48" i="2" s="1"/>
  <c r="F62" i="2" s="1"/>
  <c r="N62" i="2" s="1"/>
  <c r="E22" i="2"/>
  <c r="E48" i="2" s="1"/>
  <c r="E62" i="2" s="1"/>
  <c r="M62" i="2" s="1"/>
  <c r="D22" i="2"/>
  <c r="D48" i="2" s="1"/>
  <c r="D62" i="2" s="1"/>
  <c r="L62" i="2" s="1"/>
  <c r="C22" i="2"/>
  <c r="B22" i="2"/>
  <c r="B48" i="2" s="1"/>
  <c r="B62" i="2" s="1"/>
  <c r="J62" i="2" s="1"/>
  <c r="A22" i="2"/>
  <c r="Y21" i="2"/>
  <c r="Y47" i="2" s="1"/>
  <c r="X21" i="2"/>
  <c r="X47" i="2" s="1"/>
  <c r="W21" i="2"/>
  <c r="W47" i="2" s="1"/>
  <c r="V21" i="2"/>
  <c r="V47" i="2" s="1"/>
  <c r="U21" i="2"/>
  <c r="U47" i="2" s="1"/>
  <c r="T21" i="2"/>
  <c r="S21" i="2"/>
  <c r="S47" i="2" s="1"/>
  <c r="R21" i="2"/>
  <c r="R47" i="2" s="1"/>
  <c r="Q21" i="2"/>
  <c r="Q47" i="2" s="1"/>
  <c r="P21" i="2"/>
  <c r="P47" i="2" s="1"/>
  <c r="O21" i="2"/>
  <c r="O47" i="2" s="1"/>
  <c r="N21" i="2"/>
  <c r="N47" i="2" s="1"/>
  <c r="M21" i="2"/>
  <c r="M47" i="2" s="1"/>
  <c r="L21" i="2"/>
  <c r="K21" i="2"/>
  <c r="K47" i="2" s="1"/>
  <c r="J21" i="2"/>
  <c r="J47" i="2" s="1"/>
  <c r="I21" i="2"/>
  <c r="I47" i="2" s="1"/>
  <c r="I61" i="2" s="1"/>
  <c r="Q61" i="2" s="1"/>
  <c r="H21" i="2"/>
  <c r="H47" i="2" s="1"/>
  <c r="H61" i="2" s="1"/>
  <c r="P61" i="2" s="1"/>
  <c r="G21" i="2"/>
  <c r="G47" i="2" s="1"/>
  <c r="G61" i="2" s="1"/>
  <c r="O61" i="2" s="1"/>
  <c r="F21" i="2"/>
  <c r="F47" i="2" s="1"/>
  <c r="F61" i="2" s="1"/>
  <c r="N61" i="2" s="1"/>
  <c r="E21" i="2"/>
  <c r="E47" i="2" s="1"/>
  <c r="E61" i="2" s="1"/>
  <c r="M61" i="2" s="1"/>
  <c r="D21" i="2"/>
  <c r="C21" i="2"/>
  <c r="C47" i="2" s="1"/>
  <c r="C61" i="2" s="1"/>
  <c r="K61" i="2" s="1"/>
  <c r="B21" i="2"/>
  <c r="B47" i="2" s="1"/>
  <c r="B61" i="2" s="1"/>
  <c r="J61" i="2" s="1"/>
  <c r="A21" i="2"/>
  <c r="Y20" i="2"/>
  <c r="Y46" i="2" s="1"/>
  <c r="X20" i="2"/>
  <c r="X46" i="2" s="1"/>
  <c r="W20" i="2"/>
  <c r="W46" i="2" s="1"/>
  <c r="V20" i="2"/>
  <c r="V46" i="2" s="1"/>
  <c r="U20" i="2"/>
  <c r="T20" i="2"/>
  <c r="T46" i="2" s="1"/>
  <c r="S20" i="2"/>
  <c r="S46" i="2" s="1"/>
  <c r="R20" i="2"/>
  <c r="R46" i="2" s="1"/>
  <c r="Q20" i="2"/>
  <c r="Q46" i="2" s="1"/>
  <c r="P20" i="2"/>
  <c r="P46" i="2" s="1"/>
  <c r="O20" i="2"/>
  <c r="O46" i="2" s="1"/>
  <c r="N20" i="2"/>
  <c r="N46" i="2" s="1"/>
  <c r="M20" i="2"/>
  <c r="L20" i="2"/>
  <c r="L46" i="2" s="1"/>
  <c r="K20" i="2"/>
  <c r="K46" i="2" s="1"/>
  <c r="J20" i="2"/>
  <c r="J46" i="2" s="1"/>
  <c r="I20" i="2"/>
  <c r="I46" i="2" s="1"/>
  <c r="I60" i="2" s="1"/>
  <c r="Q60" i="2" s="1"/>
  <c r="H20" i="2"/>
  <c r="H46" i="2" s="1"/>
  <c r="H60" i="2" s="1"/>
  <c r="P60" i="2" s="1"/>
  <c r="G20" i="2"/>
  <c r="G46" i="2" s="1"/>
  <c r="G60" i="2" s="1"/>
  <c r="O60" i="2" s="1"/>
  <c r="F20" i="2"/>
  <c r="F46" i="2" s="1"/>
  <c r="F60" i="2" s="1"/>
  <c r="N60" i="2" s="1"/>
  <c r="E20" i="2"/>
  <c r="D20" i="2"/>
  <c r="D46" i="2" s="1"/>
  <c r="D60" i="2" s="1"/>
  <c r="L60" i="2" s="1"/>
  <c r="C20" i="2"/>
  <c r="C46" i="2" s="1"/>
  <c r="C60" i="2" s="1"/>
  <c r="K60" i="2" s="1"/>
  <c r="B20" i="2"/>
  <c r="B46" i="2" s="1"/>
  <c r="B60" i="2" s="1"/>
  <c r="J60" i="2" s="1"/>
  <c r="A20" i="2"/>
  <c r="Y19" i="2"/>
  <c r="Y45" i="2" s="1"/>
  <c r="X19" i="2"/>
  <c r="X45" i="2" s="1"/>
  <c r="W19" i="2"/>
  <c r="W45" i="2" s="1"/>
  <c r="V19" i="2"/>
  <c r="U19" i="2"/>
  <c r="U45" i="2" s="1"/>
  <c r="T19" i="2"/>
  <c r="T45" i="2" s="1"/>
  <c r="S19" i="2"/>
  <c r="S45" i="2" s="1"/>
  <c r="R19" i="2"/>
  <c r="R45" i="2" s="1"/>
  <c r="Q19" i="2"/>
  <c r="Q45" i="2" s="1"/>
  <c r="P19" i="2"/>
  <c r="P45" i="2" s="1"/>
  <c r="O19" i="2"/>
  <c r="O45" i="2" s="1"/>
  <c r="N19" i="2"/>
  <c r="M19" i="2"/>
  <c r="M45" i="2" s="1"/>
  <c r="L19" i="2"/>
  <c r="L45" i="2" s="1"/>
  <c r="K19" i="2"/>
  <c r="K45" i="2" s="1"/>
  <c r="J19" i="2"/>
  <c r="J45" i="2" s="1"/>
  <c r="I19" i="2"/>
  <c r="I45" i="2" s="1"/>
  <c r="I59" i="2" s="1"/>
  <c r="Q59" i="2" s="1"/>
  <c r="H19" i="2"/>
  <c r="H45" i="2" s="1"/>
  <c r="H59" i="2" s="1"/>
  <c r="P59" i="2" s="1"/>
  <c r="G19" i="2"/>
  <c r="G45" i="2" s="1"/>
  <c r="F19" i="2"/>
  <c r="E19" i="2"/>
  <c r="E45" i="2" s="1"/>
  <c r="E59" i="2" s="1"/>
  <c r="M59" i="2" s="1"/>
  <c r="D19" i="2"/>
  <c r="D45" i="2" s="1"/>
  <c r="D59" i="2" s="1"/>
  <c r="L59" i="2" s="1"/>
  <c r="C19" i="2"/>
  <c r="C45" i="2" s="1"/>
  <c r="C59" i="2" s="1"/>
  <c r="K59" i="2" s="1"/>
  <c r="B19" i="2"/>
  <c r="B45" i="2" s="1"/>
  <c r="B59" i="2" s="1"/>
  <c r="J59" i="2" s="1"/>
  <c r="A19" i="2"/>
  <c r="Y18" i="2"/>
  <c r="Y44" i="2" s="1"/>
  <c r="X18" i="2"/>
  <c r="X44" i="2" s="1"/>
  <c r="W18" i="2"/>
  <c r="V18" i="2"/>
  <c r="V44" i="2" s="1"/>
  <c r="U18" i="2"/>
  <c r="U44" i="2" s="1"/>
  <c r="T18" i="2"/>
  <c r="T44" i="2" s="1"/>
  <c r="S18" i="2"/>
  <c r="S44" i="2" s="1"/>
  <c r="R18" i="2"/>
  <c r="R44" i="2" s="1"/>
  <c r="Q18" i="2"/>
  <c r="Q44" i="2" s="1"/>
  <c r="P18" i="2"/>
  <c r="P44" i="2" s="1"/>
  <c r="O18" i="2"/>
  <c r="N18" i="2"/>
  <c r="N44" i="2" s="1"/>
  <c r="M18" i="2"/>
  <c r="M44" i="2" s="1"/>
  <c r="L18" i="2"/>
  <c r="L44" i="2" s="1"/>
  <c r="K18" i="2"/>
  <c r="K44" i="2" s="1"/>
  <c r="J18" i="2"/>
  <c r="J44" i="2" s="1"/>
  <c r="I18" i="2"/>
  <c r="I44" i="2" s="1"/>
  <c r="I58" i="2" s="1"/>
  <c r="Q58" i="2" s="1"/>
  <c r="H18" i="2"/>
  <c r="H44" i="2" s="1"/>
  <c r="H58" i="2" s="1"/>
  <c r="P58" i="2" s="1"/>
  <c r="G18" i="2"/>
  <c r="F18" i="2"/>
  <c r="F44" i="2" s="1"/>
  <c r="F58" i="2" s="1"/>
  <c r="N58" i="2" s="1"/>
  <c r="E18" i="2"/>
  <c r="E44" i="2" s="1"/>
  <c r="E58" i="2" s="1"/>
  <c r="M58" i="2" s="1"/>
  <c r="D18" i="2"/>
  <c r="D44" i="2" s="1"/>
  <c r="D58" i="2" s="1"/>
  <c r="L58" i="2" s="1"/>
  <c r="C18" i="2"/>
  <c r="C44" i="2" s="1"/>
  <c r="C58" i="2" s="1"/>
  <c r="K58" i="2" s="1"/>
  <c r="B18" i="2"/>
  <c r="B44" i="2" s="1"/>
  <c r="B58" i="2" s="1"/>
  <c r="J58" i="2" s="1"/>
  <c r="A18" i="2"/>
  <c r="A68" i="1"/>
  <c r="A67" i="1"/>
  <c r="A66" i="1"/>
  <c r="A65" i="1"/>
  <c r="A64" i="1"/>
  <c r="A63" i="1"/>
  <c r="A62" i="1"/>
  <c r="A61" i="1"/>
  <c r="A60" i="1"/>
  <c r="A59" i="1"/>
  <c r="A58" i="1"/>
  <c r="V54" i="1"/>
  <c r="N54" i="1"/>
  <c r="F54" i="1"/>
  <c r="F68" i="1" s="1"/>
  <c r="N68" i="1" s="1"/>
  <c r="A54" i="1"/>
  <c r="W53" i="1"/>
  <c r="O53" i="1"/>
  <c r="G53" i="1"/>
  <c r="G67" i="1" s="1"/>
  <c r="O67" i="1" s="1"/>
  <c r="A53" i="1"/>
  <c r="X52" i="1"/>
  <c r="P52" i="1"/>
  <c r="H52" i="1"/>
  <c r="H66" i="1" s="1"/>
  <c r="P66" i="1" s="1"/>
  <c r="A52" i="1"/>
  <c r="Y51" i="1"/>
  <c r="Q51" i="1"/>
  <c r="I51" i="1"/>
  <c r="I65" i="1" s="1"/>
  <c r="Q65" i="1" s="1"/>
  <c r="A51" i="1"/>
  <c r="R50" i="1"/>
  <c r="J50" i="1"/>
  <c r="B50" i="1"/>
  <c r="B64" i="1" s="1"/>
  <c r="J64" i="1" s="1"/>
  <c r="A50" i="1"/>
  <c r="S49" i="1"/>
  <c r="K49" i="1"/>
  <c r="C49" i="1"/>
  <c r="C63" i="1" s="1"/>
  <c r="K63" i="1" s="1"/>
  <c r="A49" i="1"/>
  <c r="T48" i="1"/>
  <c r="L48" i="1"/>
  <c r="D48" i="1"/>
  <c r="D62" i="1" s="1"/>
  <c r="L62" i="1" s="1"/>
  <c r="A48" i="1"/>
  <c r="U47" i="1"/>
  <c r="M47" i="1"/>
  <c r="E47" i="1"/>
  <c r="E61" i="1" s="1"/>
  <c r="M61" i="1" s="1"/>
  <c r="A47" i="1"/>
  <c r="V46" i="1"/>
  <c r="N46" i="1"/>
  <c r="F46" i="1"/>
  <c r="F60" i="1" s="1"/>
  <c r="N60" i="1" s="1"/>
  <c r="A46" i="1"/>
  <c r="W45" i="1"/>
  <c r="O45" i="1"/>
  <c r="G45" i="1"/>
  <c r="G59" i="1" s="1"/>
  <c r="O59" i="1" s="1"/>
  <c r="A45" i="1"/>
  <c r="X44" i="1"/>
  <c r="P44" i="1"/>
  <c r="H44" i="1"/>
  <c r="H58" i="1" s="1"/>
  <c r="P58" i="1" s="1"/>
  <c r="A44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Y28" i="1"/>
  <c r="Y54" i="1" s="1"/>
  <c r="X28" i="1"/>
  <c r="X54" i="1" s="1"/>
  <c r="W28" i="1"/>
  <c r="W54" i="1" s="1"/>
  <c r="V28" i="1"/>
  <c r="U28" i="1"/>
  <c r="U54" i="1" s="1"/>
  <c r="T28" i="1"/>
  <c r="T54" i="1" s="1"/>
  <c r="S28" i="1"/>
  <c r="S54" i="1" s="1"/>
  <c r="R28" i="1"/>
  <c r="R54" i="1" s="1"/>
  <c r="Q28" i="1"/>
  <c r="Q54" i="1" s="1"/>
  <c r="P28" i="1"/>
  <c r="P54" i="1" s="1"/>
  <c r="O28" i="1"/>
  <c r="O54" i="1" s="1"/>
  <c r="N28" i="1"/>
  <c r="M28" i="1"/>
  <c r="M54" i="1" s="1"/>
  <c r="L28" i="1"/>
  <c r="L54" i="1" s="1"/>
  <c r="K28" i="1"/>
  <c r="K54" i="1" s="1"/>
  <c r="J28" i="1"/>
  <c r="J54" i="1" s="1"/>
  <c r="I28" i="1"/>
  <c r="I54" i="1" s="1"/>
  <c r="I68" i="1" s="1"/>
  <c r="Q68" i="1" s="1"/>
  <c r="H28" i="1"/>
  <c r="H54" i="1" s="1"/>
  <c r="H68" i="1" s="1"/>
  <c r="P68" i="1" s="1"/>
  <c r="G28" i="1"/>
  <c r="G54" i="1" s="1"/>
  <c r="G68" i="1" s="1"/>
  <c r="O68" i="1" s="1"/>
  <c r="F28" i="1"/>
  <c r="E28" i="1"/>
  <c r="E54" i="1" s="1"/>
  <c r="E68" i="1" s="1"/>
  <c r="M68" i="1" s="1"/>
  <c r="D28" i="1"/>
  <c r="D54" i="1" s="1"/>
  <c r="D68" i="1" s="1"/>
  <c r="L68" i="1" s="1"/>
  <c r="C28" i="1"/>
  <c r="C54" i="1" s="1"/>
  <c r="C68" i="1" s="1"/>
  <c r="K68" i="1" s="1"/>
  <c r="B28" i="1"/>
  <c r="B54" i="1" s="1"/>
  <c r="B68" i="1" s="1"/>
  <c r="J68" i="1" s="1"/>
  <c r="A28" i="1"/>
  <c r="Y27" i="1"/>
  <c r="Y53" i="1" s="1"/>
  <c r="X27" i="1"/>
  <c r="X53" i="1" s="1"/>
  <c r="W27" i="1"/>
  <c r="V27" i="1"/>
  <c r="V53" i="1" s="1"/>
  <c r="U27" i="1"/>
  <c r="U53" i="1" s="1"/>
  <c r="T27" i="1"/>
  <c r="T53" i="1" s="1"/>
  <c r="S27" i="1"/>
  <c r="S53" i="1" s="1"/>
  <c r="R27" i="1"/>
  <c r="R53" i="1" s="1"/>
  <c r="Q27" i="1"/>
  <c r="Q53" i="1" s="1"/>
  <c r="P27" i="1"/>
  <c r="P53" i="1" s="1"/>
  <c r="O27" i="1"/>
  <c r="N27" i="1"/>
  <c r="N53" i="1" s="1"/>
  <c r="M27" i="1"/>
  <c r="M53" i="1" s="1"/>
  <c r="L27" i="1"/>
  <c r="L53" i="1" s="1"/>
  <c r="K27" i="1"/>
  <c r="K53" i="1" s="1"/>
  <c r="J27" i="1"/>
  <c r="J53" i="1" s="1"/>
  <c r="I27" i="1"/>
  <c r="I53" i="1" s="1"/>
  <c r="I67" i="1" s="1"/>
  <c r="Q67" i="1" s="1"/>
  <c r="H27" i="1"/>
  <c r="H53" i="1" s="1"/>
  <c r="H67" i="1" s="1"/>
  <c r="P67" i="1" s="1"/>
  <c r="G27" i="1"/>
  <c r="F27" i="1"/>
  <c r="F53" i="1" s="1"/>
  <c r="F67" i="1" s="1"/>
  <c r="N67" i="1" s="1"/>
  <c r="E27" i="1"/>
  <c r="E53" i="1" s="1"/>
  <c r="E67" i="1" s="1"/>
  <c r="M67" i="1" s="1"/>
  <c r="D27" i="1"/>
  <c r="D53" i="1" s="1"/>
  <c r="D67" i="1" s="1"/>
  <c r="L67" i="1" s="1"/>
  <c r="C27" i="1"/>
  <c r="C53" i="1" s="1"/>
  <c r="C67" i="1" s="1"/>
  <c r="K67" i="1" s="1"/>
  <c r="B27" i="1"/>
  <c r="B53" i="1" s="1"/>
  <c r="B67" i="1" s="1"/>
  <c r="J67" i="1" s="1"/>
  <c r="A27" i="1"/>
  <c r="Y26" i="1"/>
  <c r="Y52" i="1" s="1"/>
  <c r="X26" i="1"/>
  <c r="W26" i="1"/>
  <c r="W52" i="1" s="1"/>
  <c r="V26" i="1"/>
  <c r="V52" i="1" s="1"/>
  <c r="U26" i="1"/>
  <c r="U52" i="1" s="1"/>
  <c r="T26" i="1"/>
  <c r="T52" i="1" s="1"/>
  <c r="S26" i="1"/>
  <c r="S52" i="1" s="1"/>
  <c r="R26" i="1"/>
  <c r="R52" i="1" s="1"/>
  <c r="Q26" i="1"/>
  <c r="Q52" i="1" s="1"/>
  <c r="P26" i="1"/>
  <c r="O26" i="1"/>
  <c r="O52" i="1" s="1"/>
  <c r="N26" i="1"/>
  <c r="N52" i="1" s="1"/>
  <c r="M26" i="1"/>
  <c r="M52" i="1" s="1"/>
  <c r="L26" i="1"/>
  <c r="L52" i="1" s="1"/>
  <c r="K26" i="1"/>
  <c r="K52" i="1" s="1"/>
  <c r="J26" i="1"/>
  <c r="J52" i="1" s="1"/>
  <c r="I26" i="1"/>
  <c r="I52" i="1" s="1"/>
  <c r="I66" i="1" s="1"/>
  <c r="Q66" i="1" s="1"/>
  <c r="H26" i="1"/>
  <c r="G26" i="1"/>
  <c r="G52" i="1" s="1"/>
  <c r="G66" i="1" s="1"/>
  <c r="O66" i="1" s="1"/>
  <c r="F26" i="1"/>
  <c r="F52" i="1" s="1"/>
  <c r="F66" i="1" s="1"/>
  <c r="N66" i="1" s="1"/>
  <c r="E26" i="1"/>
  <c r="E52" i="1" s="1"/>
  <c r="E66" i="1" s="1"/>
  <c r="M66" i="1" s="1"/>
  <c r="D26" i="1"/>
  <c r="D52" i="1" s="1"/>
  <c r="D66" i="1" s="1"/>
  <c r="L66" i="1" s="1"/>
  <c r="C26" i="1"/>
  <c r="C52" i="1" s="1"/>
  <c r="C66" i="1" s="1"/>
  <c r="K66" i="1" s="1"/>
  <c r="B26" i="1"/>
  <c r="B52" i="1" s="1"/>
  <c r="B66" i="1" s="1"/>
  <c r="J66" i="1" s="1"/>
  <c r="A26" i="1"/>
  <c r="Y25" i="1"/>
  <c r="X25" i="1"/>
  <c r="X51" i="1" s="1"/>
  <c r="W25" i="1"/>
  <c r="W51" i="1" s="1"/>
  <c r="V25" i="1"/>
  <c r="V51" i="1" s="1"/>
  <c r="U25" i="1"/>
  <c r="U51" i="1" s="1"/>
  <c r="T25" i="1"/>
  <c r="T51" i="1" s="1"/>
  <c r="S25" i="1"/>
  <c r="S51" i="1" s="1"/>
  <c r="R25" i="1"/>
  <c r="R51" i="1" s="1"/>
  <c r="Q25" i="1"/>
  <c r="P25" i="1"/>
  <c r="P51" i="1" s="1"/>
  <c r="O25" i="1"/>
  <c r="O51" i="1" s="1"/>
  <c r="N25" i="1"/>
  <c r="N51" i="1" s="1"/>
  <c r="M25" i="1"/>
  <c r="M51" i="1" s="1"/>
  <c r="L25" i="1"/>
  <c r="L51" i="1" s="1"/>
  <c r="K25" i="1"/>
  <c r="K51" i="1" s="1"/>
  <c r="J25" i="1"/>
  <c r="J51" i="1" s="1"/>
  <c r="I25" i="1"/>
  <c r="H25" i="1"/>
  <c r="H51" i="1" s="1"/>
  <c r="H65" i="1" s="1"/>
  <c r="P65" i="1" s="1"/>
  <c r="G25" i="1"/>
  <c r="G51" i="1" s="1"/>
  <c r="G65" i="1" s="1"/>
  <c r="O65" i="1" s="1"/>
  <c r="F25" i="1"/>
  <c r="F51" i="1" s="1"/>
  <c r="F65" i="1" s="1"/>
  <c r="N65" i="1" s="1"/>
  <c r="E25" i="1"/>
  <c r="E51" i="1" s="1"/>
  <c r="E65" i="1" s="1"/>
  <c r="M65" i="1" s="1"/>
  <c r="D25" i="1"/>
  <c r="D51" i="1" s="1"/>
  <c r="D65" i="1" s="1"/>
  <c r="L65" i="1" s="1"/>
  <c r="C25" i="1"/>
  <c r="C51" i="1" s="1"/>
  <c r="C65" i="1" s="1"/>
  <c r="K65" i="1" s="1"/>
  <c r="B25" i="1"/>
  <c r="B51" i="1" s="1"/>
  <c r="B65" i="1" s="1"/>
  <c r="J65" i="1" s="1"/>
  <c r="A25" i="1"/>
  <c r="Y24" i="1"/>
  <c r="Y50" i="1" s="1"/>
  <c r="X24" i="1"/>
  <c r="X50" i="1" s="1"/>
  <c r="W24" i="1"/>
  <c r="W50" i="1" s="1"/>
  <c r="V24" i="1"/>
  <c r="V50" i="1" s="1"/>
  <c r="U24" i="1"/>
  <c r="U50" i="1" s="1"/>
  <c r="T24" i="1"/>
  <c r="T50" i="1" s="1"/>
  <c r="S24" i="1"/>
  <c r="S50" i="1" s="1"/>
  <c r="R24" i="1"/>
  <c r="Q24" i="1"/>
  <c r="Q50" i="1" s="1"/>
  <c r="P24" i="1"/>
  <c r="P50" i="1" s="1"/>
  <c r="O24" i="1"/>
  <c r="O50" i="1" s="1"/>
  <c r="N24" i="1"/>
  <c r="N50" i="1" s="1"/>
  <c r="M24" i="1"/>
  <c r="M50" i="1" s="1"/>
  <c r="L24" i="1"/>
  <c r="L50" i="1" s="1"/>
  <c r="K24" i="1"/>
  <c r="K50" i="1" s="1"/>
  <c r="J24" i="1"/>
  <c r="I24" i="1"/>
  <c r="I50" i="1" s="1"/>
  <c r="I64" i="1" s="1"/>
  <c r="Q64" i="1" s="1"/>
  <c r="H24" i="1"/>
  <c r="H50" i="1" s="1"/>
  <c r="H64" i="1" s="1"/>
  <c r="P64" i="1" s="1"/>
  <c r="G24" i="1"/>
  <c r="G50" i="1" s="1"/>
  <c r="G64" i="1" s="1"/>
  <c r="O64" i="1" s="1"/>
  <c r="F24" i="1"/>
  <c r="F50" i="1" s="1"/>
  <c r="F64" i="1" s="1"/>
  <c r="N64" i="1" s="1"/>
  <c r="E24" i="1"/>
  <c r="E50" i="1" s="1"/>
  <c r="E64" i="1" s="1"/>
  <c r="M64" i="1" s="1"/>
  <c r="D24" i="1"/>
  <c r="D50" i="1" s="1"/>
  <c r="D64" i="1" s="1"/>
  <c r="L64" i="1" s="1"/>
  <c r="C24" i="1"/>
  <c r="C50" i="1" s="1"/>
  <c r="C64" i="1" s="1"/>
  <c r="K64" i="1" s="1"/>
  <c r="B24" i="1"/>
  <c r="A24" i="1"/>
  <c r="Y23" i="1"/>
  <c r="Y49" i="1" s="1"/>
  <c r="X23" i="1"/>
  <c r="X49" i="1" s="1"/>
  <c r="W23" i="1"/>
  <c r="W49" i="1" s="1"/>
  <c r="V23" i="1"/>
  <c r="V49" i="1" s="1"/>
  <c r="U23" i="1"/>
  <c r="U49" i="1" s="1"/>
  <c r="T23" i="1"/>
  <c r="T49" i="1" s="1"/>
  <c r="S23" i="1"/>
  <c r="R23" i="1"/>
  <c r="R49" i="1" s="1"/>
  <c r="Q23" i="1"/>
  <c r="Q49" i="1" s="1"/>
  <c r="P23" i="1"/>
  <c r="P49" i="1" s="1"/>
  <c r="O23" i="1"/>
  <c r="O49" i="1" s="1"/>
  <c r="N23" i="1"/>
  <c r="N49" i="1" s="1"/>
  <c r="M23" i="1"/>
  <c r="M49" i="1" s="1"/>
  <c r="L23" i="1"/>
  <c r="L49" i="1" s="1"/>
  <c r="K23" i="1"/>
  <c r="J23" i="1"/>
  <c r="J49" i="1" s="1"/>
  <c r="I23" i="1"/>
  <c r="I49" i="1" s="1"/>
  <c r="I63" i="1" s="1"/>
  <c r="Q63" i="1" s="1"/>
  <c r="H23" i="1"/>
  <c r="H49" i="1" s="1"/>
  <c r="H63" i="1" s="1"/>
  <c r="P63" i="1" s="1"/>
  <c r="G23" i="1"/>
  <c r="G49" i="1" s="1"/>
  <c r="G63" i="1" s="1"/>
  <c r="O63" i="1" s="1"/>
  <c r="F23" i="1"/>
  <c r="F49" i="1" s="1"/>
  <c r="F63" i="1" s="1"/>
  <c r="N63" i="1" s="1"/>
  <c r="E23" i="1"/>
  <c r="E49" i="1" s="1"/>
  <c r="E63" i="1" s="1"/>
  <c r="M63" i="1" s="1"/>
  <c r="D23" i="1"/>
  <c r="D49" i="1" s="1"/>
  <c r="D63" i="1" s="1"/>
  <c r="L63" i="1" s="1"/>
  <c r="C23" i="1"/>
  <c r="B23" i="1"/>
  <c r="B49" i="1" s="1"/>
  <c r="B63" i="1" s="1"/>
  <c r="J63" i="1" s="1"/>
  <c r="A23" i="1"/>
  <c r="Y22" i="1"/>
  <c r="Y48" i="1" s="1"/>
  <c r="X22" i="1"/>
  <c r="X48" i="1" s="1"/>
  <c r="W22" i="1"/>
  <c r="W48" i="1" s="1"/>
  <c r="V22" i="1"/>
  <c r="V48" i="1" s="1"/>
  <c r="U22" i="1"/>
  <c r="U48" i="1" s="1"/>
  <c r="T22" i="1"/>
  <c r="S22" i="1"/>
  <c r="S48" i="1" s="1"/>
  <c r="R22" i="1"/>
  <c r="R48" i="1" s="1"/>
  <c r="Q22" i="1"/>
  <c r="Q48" i="1" s="1"/>
  <c r="P22" i="1"/>
  <c r="P48" i="1" s="1"/>
  <c r="O22" i="1"/>
  <c r="O48" i="1" s="1"/>
  <c r="N22" i="1"/>
  <c r="N48" i="1" s="1"/>
  <c r="M22" i="1"/>
  <c r="M48" i="1" s="1"/>
  <c r="L22" i="1"/>
  <c r="K22" i="1"/>
  <c r="K48" i="1" s="1"/>
  <c r="J22" i="1"/>
  <c r="J48" i="1" s="1"/>
  <c r="I22" i="1"/>
  <c r="I48" i="1" s="1"/>
  <c r="I62" i="1" s="1"/>
  <c r="Q62" i="1" s="1"/>
  <c r="H22" i="1"/>
  <c r="H48" i="1" s="1"/>
  <c r="H62" i="1" s="1"/>
  <c r="P62" i="1" s="1"/>
  <c r="G22" i="1"/>
  <c r="G48" i="1" s="1"/>
  <c r="G62" i="1" s="1"/>
  <c r="O62" i="1" s="1"/>
  <c r="F22" i="1"/>
  <c r="F48" i="1" s="1"/>
  <c r="F62" i="1" s="1"/>
  <c r="N62" i="1" s="1"/>
  <c r="E22" i="1"/>
  <c r="E48" i="1" s="1"/>
  <c r="E62" i="1" s="1"/>
  <c r="M62" i="1" s="1"/>
  <c r="D22" i="1"/>
  <c r="C22" i="1"/>
  <c r="C48" i="1" s="1"/>
  <c r="C62" i="1" s="1"/>
  <c r="K62" i="1" s="1"/>
  <c r="B22" i="1"/>
  <c r="B48" i="1" s="1"/>
  <c r="B62" i="1" s="1"/>
  <c r="J62" i="1" s="1"/>
  <c r="A22" i="1"/>
  <c r="Y21" i="1"/>
  <c r="Y47" i="1" s="1"/>
  <c r="X21" i="1"/>
  <c r="X47" i="1" s="1"/>
  <c r="W21" i="1"/>
  <c r="W47" i="1" s="1"/>
  <c r="V21" i="1"/>
  <c r="V47" i="1" s="1"/>
  <c r="U21" i="1"/>
  <c r="T21" i="1"/>
  <c r="T47" i="1" s="1"/>
  <c r="S21" i="1"/>
  <c r="S47" i="1" s="1"/>
  <c r="R21" i="1"/>
  <c r="R47" i="1" s="1"/>
  <c r="Q21" i="1"/>
  <c r="Q47" i="1" s="1"/>
  <c r="P21" i="1"/>
  <c r="P47" i="1" s="1"/>
  <c r="O21" i="1"/>
  <c r="O47" i="1" s="1"/>
  <c r="N21" i="1"/>
  <c r="N47" i="1" s="1"/>
  <c r="M21" i="1"/>
  <c r="L21" i="1"/>
  <c r="L47" i="1" s="1"/>
  <c r="K21" i="1"/>
  <c r="K47" i="1" s="1"/>
  <c r="J21" i="1"/>
  <c r="J47" i="1" s="1"/>
  <c r="I21" i="1"/>
  <c r="I47" i="1" s="1"/>
  <c r="I61" i="1" s="1"/>
  <c r="Q61" i="1" s="1"/>
  <c r="H21" i="1"/>
  <c r="H47" i="1" s="1"/>
  <c r="H61" i="1" s="1"/>
  <c r="P61" i="1" s="1"/>
  <c r="G21" i="1"/>
  <c r="G47" i="1" s="1"/>
  <c r="G61" i="1" s="1"/>
  <c r="O61" i="1" s="1"/>
  <c r="F21" i="1"/>
  <c r="F47" i="1" s="1"/>
  <c r="F61" i="1" s="1"/>
  <c r="N61" i="1" s="1"/>
  <c r="E21" i="1"/>
  <c r="D21" i="1"/>
  <c r="D47" i="1" s="1"/>
  <c r="D61" i="1" s="1"/>
  <c r="L61" i="1" s="1"/>
  <c r="C21" i="1"/>
  <c r="C47" i="1" s="1"/>
  <c r="C61" i="1" s="1"/>
  <c r="K61" i="1" s="1"/>
  <c r="B21" i="1"/>
  <c r="B47" i="1" s="1"/>
  <c r="B61" i="1" s="1"/>
  <c r="J61" i="1" s="1"/>
  <c r="A21" i="1"/>
  <c r="Y20" i="1"/>
  <c r="Y46" i="1" s="1"/>
  <c r="X20" i="1"/>
  <c r="X46" i="1" s="1"/>
  <c r="W20" i="1"/>
  <c r="W46" i="1" s="1"/>
  <c r="V20" i="1"/>
  <c r="U20" i="1"/>
  <c r="U46" i="1" s="1"/>
  <c r="T20" i="1"/>
  <c r="T46" i="1" s="1"/>
  <c r="S20" i="1"/>
  <c r="S46" i="1" s="1"/>
  <c r="R20" i="1"/>
  <c r="R46" i="1" s="1"/>
  <c r="Q20" i="1"/>
  <c r="Q46" i="1" s="1"/>
  <c r="P20" i="1"/>
  <c r="P46" i="1" s="1"/>
  <c r="O20" i="1"/>
  <c r="O46" i="1" s="1"/>
  <c r="N20" i="1"/>
  <c r="M20" i="1"/>
  <c r="M46" i="1" s="1"/>
  <c r="L20" i="1"/>
  <c r="L46" i="1" s="1"/>
  <c r="K20" i="1"/>
  <c r="K46" i="1" s="1"/>
  <c r="J20" i="1"/>
  <c r="J46" i="1" s="1"/>
  <c r="I20" i="1"/>
  <c r="I46" i="1" s="1"/>
  <c r="I60" i="1" s="1"/>
  <c r="Q60" i="1" s="1"/>
  <c r="H20" i="1"/>
  <c r="H46" i="1" s="1"/>
  <c r="H60" i="1" s="1"/>
  <c r="P60" i="1" s="1"/>
  <c r="G20" i="1"/>
  <c r="G46" i="1" s="1"/>
  <c r="G60" i="1" s="1"/>
  <c r="O60" i="1" s="1"/>
  <c r="F20" i="1"/>
  <c r="E20" i="1"/>
  <c r="E46" i="1" s="1"/>
  <c r="E60" i="1" s="1"/>
  <c r="M60" i="1" s="1"/>
  <c r="D20" i="1"/>
  <c r="D46" i="1" s="1"/>
  <c r="D60" i="1" s="1"/>
  <c r="L60" i="1" s="1"/>
  <c r="C20" i="1"/>
  <c r="C46" i="1" s="1"/>
  <c r="C60" i="1" s="1"/>
  <c r="K60" i="1" s="1"/>
  <c r="B20" i="1"/>
  <c r="B46" i="1" s="1"/>
  <c r="B60" i="1" s="1"/>
  <c r="J60" i="1" s="1"/>
  <c r="A20" i="1"/>
  <c r="Y19" i="1"/>
  <c r="Y45" i="1" s="1"/>
  <c r="X19" i="1"/>
  <c r="X45" i="1" s="1"/>
  <c r="W19" i="1"/>
  <c r="V19" i="1"/>
  <c r="V45" i="1" s="1"/>
  <c r="U19" i="1"/>
  <c r="U45" i="1" s="1"/>
  <c r="T19" i="1"/>
  <c r="T45" i="1" s="1"/>
  <c r="S19" i="1"/>
  <c r="S45" i="1" s="1"/>
  <c r="R19" i="1"/>
  <c r="R45" i="1" s="1"/>
  <c r="Q19" i="1"/>
  <c r="Q45" i="1" s="1"/>
  <c r="P19" i="1"/>
  <c r="P45" i="1" s="1"/>
  <c r="O19" i="1"/>
  <c r="N19" i="1"/>
  <c r="N45" i="1" s="1"/>
  <c r="M19" i="1"/>
  <c r="M45" i="1" s="1"/>
  <c r="L19" i="1"/>
  <c r="L45" i="1" s="1"/>
  <c r="K19" i="1"/>
  <c r="K45" i="1" s="1"/>
  <c r="J19" i="1"/>
  <c r="J45" i="1" s="1"/>
  <c r="I19" i="1"/>
  <c r="I45" i="1" s="1"/>
  <c r="I59" i="1" s="1"/>
  <c r="Q59" i="1" s="1"/>
  <c r="H19" i="1"/>
  <c r="H45" i="1" s="1"/>
  <c r="H59" i="1" s="1"/>
  <c r="P59" i="1" s="1"/>
  <c r="G19" i="1"/>
  <c r="F19" i="1"/>
  <c r="F45" i="1" s="1"/>
  <c r="F59" i="1" s="1"/>
  <c r="N59" i="1" s="1"/>
  <c r="E19" i="1"/>
  <c r="E45" i="1" s="1"/>
  <c r="E59" i="1" s="1"/>
  <c r="M59" i="1" s="1"/>
  <c r="D19" i="1"/>
  <c r="D45" i="1" s="1"/>
  <c r="D59" i="1" s="1"/>
  <c r="L59" i="1" s="1"/>
  <c r="C19" i="1"/>
  <c r="C45" i="1" s="1"/>
  <c r="C59" i="1" s="1"/>
  <c r="K59" i="1" s="1"/>
  <c r="B19" i="1"/>
  <c r="B45" i="1" s="1"/>
  <c r="B59" i="1" s="1"/>
  <c r="J59" i="1" s="1"/>
  <c r="A19" i="1"/>
  <c r="Y18" i="1"/>
  <c r="Y44" i="1" s="1"/>
  <c r="X18" i="1"/>
  <c r="W18" i="1"/>
  <c r="W44" i="1" s="1"/>
  <c r="V18" i="1"/>
  <c r="V44" i="1" s="1"/>
  <c r="U18" i="1"/>
  <c r="U44" i="1" s="1"/>
  <c r="T18" i="1"/>
  <c r="T44" i="1" s="1"/>
  <c r="S18" i="1"/>
  <c r="S44" i="1" s="1"/>
  <c r="R18" i="1"/>
  <c r="R44" i="1" s="1"/>
  <c r="Q18" i="1"/>
  <c r="Q44" i="1" s="1"/>
  <c r="P18" i="1"/>
  <c r="O18" i="1"/>
  <c r="O44" i="1" s="1"/>
  <c r="N18" i="1"/>
  <c r="N44" i="1" s="1"/>
  <c r="M18" i="1"/>
  <c r="M44" i="1" s="1"/>
  <c r="L18" i="1"/>
  <c r="L44" i="1" s="1"/>
  <c r="K18" i="1"/>
  <c r="K44" i="1" s="1"/>
  <c r="J18" i="1"/>
  <c r="J44" i="1" s="1"/>
  <c r="I18" i="1"/>
  <c r="I44" i="1" s="1"/>
  <c r="I58" i="1" s="1"/>
  <c r="Q58" i="1" s="1"/>
  <c r="H18" i="1"/>
  <c r="G18" i="1"/>
  <c r="G44" i="1" s="1"/>
  <c r="G58" i="1" s="1"/>
  <c r="O58" i="1" s="1"/>
  <c r="F18" i="1"/>
  <c r="F44" i="1" s="1"/>
  <c r="F58" i="1" s="1"/>
  <c r="N58" i="1" s="1"/>
  <c r="E18" i="1"/>
  <c r="E44" i="1" s="1"/>
  <c r="E58" i="1" s="1"/>
  <c r="M58" i="1" s="1"/>
  <c r="D18" i="1"/>
  <c r="D44" i="1" s="1"/>
  <c r="D58" i="1" s="1"/>
  <c r="L58" i="1" s="1"/>
  <c r="C18" i="1"/>
  <c r="C44" i="1" s="1"/>
  <c r="C58" i="1" s="1"/>
  <c r="K58" i="1" s="1"/>
  <c r="B18" i="1"/>
  <c r="B44" i="1" s="1"/>
  <c r="B58" i="1" s="1"/>
  <c r="J58" i="1" s="1"/>
  <c r="A18" i="1"/>
  <c r="G59" i="2" l="1"/>
  <c r="O59" i="2" s="1"/>
  <c r="I65" i="2"/>
  <c r="Q65" i="2" s="1"/>
  <c r="C65" i="2"/>
  <c r="K65" i="2" s="1"/>
  <c r="H68" i="2"/>
  <c r="P68" i="2" s="1"/>
  <c r="B64" i="2"/>
  <c r="J64" i="2" s="1"/>
  <c r="F65" i="2"/>
  <c r="N65" i="2" s="1"/>
</calcChain>
</file>

<file path=xl/sharedStrings.xml><?xml version="1.0" encoding="utf-8"?>
<sst xmlns="http://schemas.openxmlformats.org/spreadsheetml/2006/main" count="300" uniqueCount="53">
  <si>
    <t>ret_1m</t>
  </si>
  <si>
    <t>ret_6m</t>
  </si>
  <si>
    <t>ret_6m_gap6m</t>
  </si>
  <si>
    <t>ss</t>
  </si>
  <si>
    <t>mega_growth</t>
  </si>
  <si>
    <t>mega_value</t>
  </si>
  <si>
    <t>large_growth</t>
  </si>
  <si>
    <t>large_value</t>
  </si>
  <si>
    <t>mid_growth</t>
  </si>
  <si>
    <t>mid_value</t>
  </si>
  <si>
    <t>small_growth</t>
  </si>
  <si>
    <t>small_value</t>
  </si>
  <si>
    <t>sector</t>
  </si>
  <si>
    <t>Energy</t>
  </si>
  <si>
    <t>Materials</t>
  </si>
  <si>
    <t>Industrials</t>
  </si>
  <si>
    <t>Consumer Discretionary</t>
  </si>
  <si>
    <t>Communication Services</t>
  </si>
  <si>
    <t>Information Technology</t>
  </si>
  <si>
    <t>Financials</t>
  </si>
  <si>
    <t>Real Estate</t>
  </si>
  <si>
    <t>Consumer Staples</t>
  </si>
  <si>
    <t>Health Care</t>
  </si>
  <si>
    <t>Utilities</t>
  </si>
  <si>
    <t>ticker</t>
  </si>
  <si>
    <t>Below is copied from the template. For exmaple, s2ss_202402.xlsx</t>
  </si>
  <si>
    <t>Within Size &amp; Style, how sector ranks?   ! (vertical sorting)</t>
  </si>
  <si>
    <t>Column1</t>
  </si>
  <si>
    <t>mega_growth2</t>
  </si>
  <si>
    <t>mega_value3</t>
  </si>
  <si>
    <t>large_growth4</t>
  </si>
  <si>
    <t>large_value5</t>
  </si>
  <si>
    <t>mid_growth6</t>
  </si>
  <si>
    <t>mid_value7</t>
  </si>
  <si>
    <t>small_growth8</t>
  </si>
  <si>
    <t>small_value9</t>
  </si>
  <si>
    <t>mega_growth3</t>
  </si>
  <si>
    <t>mega_value4</t>
  </si>
  <si>
    <t>large_growth5</t>
  </si>
  <si>
    <t>large_value6</t>
  </si>
  <si>
    <t>mid_growth7</t>
  </si>
  <si>
    <t>mid_value8</t>
  </si>
  <si>
    <t>small_growth9</t>
  </si>
  <si>
    <t>small_value10</t>
  </si>
  <si>
    <t>Within sector, how size &amp; style ranks? ~ (Horizontal sorting)</t>
  </si>
  <si>
    <t>mid_growth8</t>
  </si>
  <si>
    <t>mid_value9</t>
  </si>
  <si>
    <t>small_growth10</t>
  </si>
  <si>
    <t>small_value11</t>
  </si>
  <si>
    <t>Score (lower is better)</t>
  </si>
  <si>
    <t>Aggregate Score (lower is better), Equal weight</t>
  </si>
  <si>
    <t>Green = top 10%, Red = bottom 10%</t>
  </si>
  <si>
    <t>Green = top 20%, Red = bottom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</si>
</sst>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4" fillId="2" borderId="0" xfId="0" applyFont="1" applyFill="1" applyAlignment="1">
      <alignment horizontal="left" vertical="top"/>
    </xf>
    <xf numFmtId="0" fontId="2" fillId="2" borderId="0" xfId="0" applyFont="1" applyFill="1"/>
    <xf numFmtId="0" fontId="4" fillId="0" borderId="1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3" xfId="0" applyBorder="1"/>
    <xf numFmtId="0" fontId="4" fillId="2" borderId="0" xfId="0" applyFont="1" applyFill="1" applyAlignment="1">
      <alignment horizontal="center" vertical="top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3" xfId="0" applyFont="1" applyBorder="1"/>
  </cellXfs>
  <cellStyles count="1">
    <cellStyle name="Normal" xfId="0" builtinId="0"/>
  </cellStyles>
  <dxfs count="42">
    <dxf>
      <numFmt numFmtId="0" formatCode="General"/>
      <border diagonalUp="0" diagonalDown="0">
        <left style="thick">
          <color indexed="64"/>
        </lef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diagonalUp="0" diagonalDown="0">
        <left style="thick">
          <color indexed="64"/>
        </left>
        <vertical/>
      </border>
    </dxf>
    <dxf>
      <border diagonalUp="0" diagonalDown="0">
        <right style="thin">
          <color indexed="64"/>
        </right>
        <vertic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numFmt numFmtId="0" formatCode="General"/>
      <border diagonalUp="0" diagonalDown="0">
        <left style="thick">
          <color indexed="64"/>
        </lef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diagonalUp="0" diagonalDown="0">
        <left style="thick">
          <color indexed="64"/>
        </left>
        <vertical/>
      </border>
    </dxf>
    <dxf>
      <border diagonalUp="0" diagonalDown="0">
        <right style="thin">
          <color indexed="64"/>
        </right>
        <vertic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 style="thick">
          <color indexed="64"/>
        </left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81B20-BCE9-43D5-9028-3355899A84BD}" name="Table1" displayName="Table1" ref="A17:Y28" totalsRowShown="0" headerRowDxfId="41">
  <autoFilter ref="A17:Y28" xr:uid="{EB481B20-BCE9-43D5-9028-3355899A84BD}"/>
  <tableColumns count="25">
    <tableColumn id="1" xr3:uid="{F0AAAA87-3A34-4268-8B99-6540758B9682}" name="Column1" dataDxfId="40">
      <calculatedColumnFormula>A4</calculatedColumnFormula>
    </tableColumn>
    <tableColumn id="2" xr3:uid="{41160D01-1237-478E-B292-60322358C31D}" name="mega_growth">
      <calculatedColumnFormula>RANK(B4,B$4:B$14, 0)</calculatedColumnFormula>
    </tableColumn>
    <tableColumn id="3" xr3:uid="{E62DC045-1A8B-4DC5-ABA6-2B78AE033393}" name="mega_value">
      <calculatedColumnFormula>RANK(C4,C$4:C$14, 0)</calculatedColumnFormula>
    </tableColumn>
    <tableColumn id="4" xr3:uid="{9B9801C8-2ADF-4784-BF75-BE4E84EECC59}" name="large_growth">
      <calculatedColumnFormula>RANK(D4,D$4:D$14, 0)</calculatedColumnFormula>
    </tableColumn>
    <tableColumn id="5" xr3:uid="{399B8133-6F57-45AE-9D45-83E186EB62F3}" name="large_value">
      <calculatedColumnFormula>RANK(E4,E$4:E$14, 0)</calculatedColumnFormula>
    </tableColumn>
    <tableColumn id="6" xr3:uid="{B06423F8-75E9-4507-875F-D3F189D24CBD}" name="mid_growth">
      <calculatedColumnFormula>RANK(F4,F$4:F$14, 0)</calculatedColumnFormula>
    </tableColumn>
    <tableColumn id="7" xr3:uid="{D47AA39F-A5E8-42AD-9595-67D25F6879CF}" name="mid_value">
      <calculatedColumnFormula>RANK(G4,G$4:G$14, 0)</calculatedColumnFormula>
    </tableColumn>
    <tableColumn id="8" xr3:uid="{59D7AAE7-B230-423F-8AA6-6A1F37508902}" name="small_growth">
      <calculatedColumnFormula>RANK(H4,H$4:H$14, 0)</calculatedColumnFormula>
    </tableColumn>
    <tableColumn id="9" xr3:uid="{144DFE27-77FF-474F-97CD-92D583160A42}" name="small_value" dataDxfId="39">
      <calculatedColumnFormula>RANK(I4,I$4:I$14, 0)</calculatedColumnFormula>
    </tableColumn>
    <tableColumn id="10" xr3:uid="{83F682CF-E859-4396-B46F-0FB75191C902}" name="mega_growth2" dataDxfId="38">
      <calculatedColumnFormula>RANK(J4,J$4:J$14, 0)</calculatedColumnFormula>
    </tableColumn>
    <tableColumn id="11" xr3:uid="{817914CF-2566-4C68-BD39-F33CDCCD70AE}" name="mega_value3">
      <calculatedColumnFormula>RANK(K4,K$4:K$14, 0)</calculatedColumnFormula>
    </tableColumn>
    <tableColumn id="12" xr3:uid="{019CA6A7-B5AF-4192-8DB5-B4473F9E6D7C}" name="large_growth4">
      <calculatedColumnFormula>RANK(L4,L$4:L$14, 0)</calculatedColumnFormula>
    </tableColumn>
    <tableColumn id="13" xr3:uid="{44750A54-E3A2-43D7-A1DE-5A462E3E9C1A}" name="large_value5">
      <calculatedColumnFormula>RANK(M4,M$4:M$14, 0)</calculatedColumnFormula>
    </tableColumn>
    <tableColumn id="14" xr3:uid="{0DB3A352-CDEB-44D2-B627-819F1CB586C6}" name="mid_growth6">
      <calculatedColumnFormula>RANK(N4,N$4:N$14, 0)</calculatedColumnFormula>
    </tableColumn>
    <tableColumn id="15" xr3:uid="{166343E8-4DC6-459F-BDE2-C178654E3A29}" name="mid_value7">
      <calculatedColumnFormula>RANK(O4,O$4:O$14, 0)</calculatedColumnFormula>
    </tableColumn>
    <tableColumn id="16" xr3:uid="{9588FE3B-F97A-490F-B5D7-4D0C11AA0DF6}" name="small_growth8">
      <calculatedColumnFormula>RANK(P4,P$4:P$14, 0)</calculatedColumnFormula>
    </tableColumn>
    <tableColumn id="17" xr3:uid="{DE7804CB-DD1B-43AB-ABCD-CEA68E8DE7D4}" name="small_value9" dataDxfId="37">
      <calculatedColumnFormula>RANK(Q4,Q$4:Q$14, 0)</calculatedColumnFormula>
    </tableColumn>
    <tableColumn id="18" xr3:uid="{0BC828E5-CCE0-470A-8FA2-64217FC1900D}" name="mega_growth3" dataDxfId="36">
      <calculatedColumnFormula>RANK(R4,R$4:R$14, 0)</calculatedColumnFormula>
    </tableColumn>
    <tableColumn id="19" xr3:uid="{72971984-A41A-4494-A330-357567CAE26E}" name="mega_value4">
      <calculatedColumnFormula>RANK(S4,S$4:S$14, 0)</calculatedColumnFormula>
    </tableColumn>
    <tableColumn id="20" xr3:uid="{13F6944A-ABE5-44DF-A6DB-3721EC6F9DDD}" name="large_growth5">
      <calculatedColumnFormula>RANK(T4,T$4:T$14, 0)</calculatedColumnFormula>
    </tableColumn>
    <tableColumn id="21" xr3:uid="{9554B4DA-E7C4-4C2C-AAB9-5904116FD0BC}" name="large_value6">
      <calculatedColumnFormula>RANK(U4,U$4:U$14, 0)</calculatedColumnFormula>
    </tableColumn>
    <tableColumn id="22" xr3:uid="{59C8AE2E-1808-4122-B768-B9C75210294A}" name="mid_growth7">
      <calculatedColumnFormula>RANK(V4,V$4:V$14, 0)</calculatedColumnFormula>
    </tableColumn>
    <tableColumn id="23" xr3:uid="{02645733-9C89-44FE-BB32-F16BA09F5697}" name="mid_value8">
      <calculatedColumnFormula>RANK(W4,W$4:W$14, 0)</calculatedColumnFormula>
    </tableColumn>
    <tableColumn id="24" xr3:uid="{DE86DA5F-2E99-4577-85C8-B07C7DCEEF0D}" name="small_growth9">
      <calculatedColumnFormula>RANK(X4,X$4:X$14, 0)</calculatedColumnFormula>
    </tableColumn>
    <tableColumn id="25" xr3:uid="{D218270B-4DED-4BB8-97BE-978EE2AA9991}" name="small_value10">
      <calculatedColumnFormula>RANK(Y4,Y$4:Y$14, 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651616-CE08-4172-ADB3-307830727B4E}" name="Table2" displayName="Table2" ref="A30:Y41" totalsRowShown="0" headerRowDxfId="35">
  <autoFilter ref="A30:Y41" xr:uid="{D6651616-CE08-4172-ADB3-307830727B4E}"/>
  <tableColumns count="25">
    <tableColumn id="1" xr3:uid="{77A17F7D-7184-4F01-9E22-0B2AE28CEF69}" name="Column1" dataDxfId="34">
      <calculatedColumnFormula>A4</calculatedColumnFormula>
    </tableColumn>
    <tableColumn id="2" xr3:uid="{09D66251-01C0-4565-B26C-8D785EFFBD3B}" name="mega_growth">
      <calculatedColumnFormula>RANK(B4,$B4:$I4, 0)</calculatedColumnFormula>
    </tableColumn>
    <tableColumn id="3" xr3:uid="{C96852FE-460E-43C9-8916-20625CF880B0}" name="mega_value">
      <calculatedColumnFormula>RANK(C4,$B4:$I4, 0)</calculatedColumnFormula>
    </tableColumn>
    <tableColumn id="4" xr3:uid="{9BB2C929-0D9A-4565-95AA-2E823E2E9506}" name="large_growth">
      <calculatedColumnFormula>RANK(D4,$B4:$I4, 0)</calculatedColumnFormula>
    </tableColumn>
    <tableColumn id="5" xr3:uid="{564A0D64-FB20-4070-9128-4CA8AFDF1497}" name="large_value">
      <calculatedColumnFormula>RANK(E4,$B4:$I4, 0)</calculatedColumnFormula>
    </tableColumn>
    <tableColumn id="6" xr3:uid="{E51D2948-1DA3-4C61-AAD6-1315F65ABE0B}" name="mid_growth">
      <calculatedColumnFormula>RANK(F4,$B4:$I4, 0)</calculatedColumnFormula>
    </tableColumn>
    <tableColumn id="7" xr3:uid="{2F8FD11B-B017-4A68-9962-6FCC06135239}" name="mid_value">
      <calculatedColumnFormula>RANK(G4,$B4:$I4, 0)</calculatedColumnFormula>
    </tableColumn>
    <tableColumn id="8" xr3:uid="{A9F27A94-8669-4CA5-88C7-AC19972CD492}" name="small_growth">
      <calculatedColumnFormula>RANK(H4,$B4:$I4, 0)</calculatedColumnFormula>
    </tableColumn>
    <tableColumn id="9" xr3:uid="{947757E1-1632-4896-9611-C6C2E25462C4}" name="small_value" dataDxfId="33">
      <calculatedColumnFormula>RANK(I4,$B4:$I4, 0)</calculatedColumnFormula>
    </tableColumn>
    <tableColumn id="10" xr3:uid="{E3012590-0AE6-49A2-B365-24174B0206C4}" name="mega_growth3" dataDxfId="32">
      <calculatedColumnFormula>RANK(J4,$J4:$Q4, 0)</calculatedColumnFormula>
    </tableColumn>
    <tableColumn id="11" xr3:uid="{1E3A1518-A5ED-47DD-B310-9D06347A4A4D}" name="mega_value4">
      <calculatedColumnFormula>RANK(K4,$J4:$Q4, 0)</calculatedColumnFormula>
    </tableColumn>
    <tableColumn id="12" xr3:uid="{5FB2B262-2CB5-40A8-89AA-ECE326A47155}" name="large_growth5">
      <calculatedColumnFormula>RANK(L4,$J4:$Q4, 0)</calculatedColumnFormula>
    </tableColumn>
    <tableColumn id="13" xr3:uid="{1485F576-EAE1-4B7A-8C14-94DD94E94E2C}" name="large_value6">
      <calculatedColumnFormula>RANK(M4,$J4:$Q4, 0)</calculatedColumnFormula>
    </tableColumn>
    <tableColumn id="14" xr3:uid="{7D8E4832-8592-4921-8C7A-4414020CD257}" name="mid_growth8">
      <calculatedColumnFormula>RANK(N4,$J4:$Q4, 0)</calculatedColumnFormula>
    </tableColumn>
    <tableColumn id="15" xr3:uid="{E921D71C-A986-4B07-BD45-5F935714AE3E}" name="mid_value9">
      <calculatedColumnFormula>RANK(O4,$J4:$Q4, 0)</calculatedColumnFormula>
    </tableColumn>
    <tableColumn id="16" xr3:uid="{C12C5C02-BCD1-45F2-B414-21D88484C2DA}" name="small_growth10">
      <calculatedColumnFormula>RANK(P4,$J4:$Q4, 0)</calculatedColumnFormula>
    </tableColumn>
    <tableColumn id="17" xr3:uid="{704FDDCC-588F-48A8-A2B5-67D9AE086ABC}" name="small_value11" dataDxfId="31">
      <calculatedColumnFormula>RANK(Q4,$J4:$Q4, 0)</calculatedColumnFormula>
    </tableColumn>
    <tableColumn id="18" xr3:uid="{C9753D8E-9990-4FEE-A8F1-AB5D6578742B}" name="mega_growth2" dataDxfId="30">
      <calculatedColumnFormula>RANK(R4,$R4:$Y4, 0)</calculatedColumnFormula>
    </tableColumn>
    <tableColumn id="19" xr3:uid="{B68C8945-D55D-4DF0-827D-1574057BBA6F}" name="mega_value3">
      <calculatedColumnFormula>RANK(S4,$R4:$Y4, 0)</calculatedColumnFormula>
    </tableColumn>
    <tableColumn id="20" xr3:uid="{15C6FEC4-AC9B-46FC-A750-10E17251326E}" name="large_growth4">
      <calculatedColumnFormula>RANK(T4,$R4:$Y4, 0)</calculatedColumnFormula>
    </tableColumn>
    <tableColumn id="21" xr3:uid="{C9CC20ED-A6E7-4EDA-B55F-0379325189A4}" name="large_value5">
      <calculatedColumnFormula>RANK(U4,$R4:$Y4, 0)</calculatedColumnFormula>
    </tableColumn>
    <tableColumn id="22" xr3:uid="{A4F2DB1E-F135-4D72-AF37-9B1C90EFC224}" name="mid_growth7">
      <calculatedColumnFormula>RANK(V4,$R4:$Y4, 0)</calculatedColumnFormula>
    </tableColumn>
    <tableColumn id="23" xr3:uid="{1ADF4FE3-1AFF-484E-81F0-82A33E0A6BDC}" name="mid_value8">
      <calculatedColumnFormula>RANK(W4,$R4:$Y4, 0)</calculatedColumnFormula>
    </tableColumn>
    <tableColumn id="24" xr3:uid="{6D2A3036-3E4E-4CCA-9721-7F15033C925C}" name="small_growth9">
      <calculatedColumnFormula>RANK(X4,$R4:$Y4, 0)</calculatedColumnFormula>
    </tableColumn>
    <tableColumn id="25" xr3:uid="{4C134E56-B2FF-4F22-BF3F-4EBC713337A4}" name="small_value10">
      <calculatedColumnFormula>RANK(Y4,$R4:$Y4, 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A1C028-8499-4D6B-9446-EAACBECAA600}" name="Table3" displayName="Table3" ref="A43:Y55" totalsRowShown="0" headerRowDxfId="29">
  <autoFilter ref="A43:Y55" xr:uid="{2AA1C028-8499-4D6B-9446-EAACBECAA600}"/>
  <tableColumns count="25">
    <tableColumn id="1" xr3:uid="{BA639FA0-ECD6-4C9E-B756-33AEEA3F3AA5}" name="Column1" dataDxfId="28"/>
    <tableColumn id="2" xr3:uid="{F0E45035-F5CD-415E-BCA1-AB34F3DE9185}" name="mega_growth">
      <calculatedColumnFormula>B18+B31</calculatedColumnFormula>
    </tableColumn>
    <tableColumn id="3" xr3:uid="{2D3A6E6C-7896-4789-A145-885663C0930F}" name="mega_value">
      <calculatedColumnFormula>C18+C31</calculatedColumnFormula>
    </tableColumn>
    <tableColumn id="4" xr3:uid="{982E8AE5-7740-49D9-898F-7C3B7118482A}" name="large_growth">
      <calculatedColumnFormula>D18+D31</calculatedColumnFormula>
    </tableColumn>
    <tableColumn id="5" xr3:uid="{41B9F4FC-BD4A-4CB8-AA15-9681B331840E}" name="large_value">
      <calculatedColumnFormula>E18+E31</calculatedColumnFormula>
    </tableColumn>
    <tableColumn id="6" xr3:uid="{76A3ACE6-3E5F-4099-AE01-C41050ED0C05}" name="mid_growth">
      <calculatedColumnFormula>F18+F31</calculatedColumnFormula>
    </tableColumn>
    <tableColumn id="7" xr3:uid="{4E98015B-40DF-4640-B13E-A26FAA190B6C}" name="mid_value">
      <calculatedColumnFormula>G18+G31</calculatedColumnFormula>
    </tableColumn>
    <tableColumn id="8" xr3:uid="{A359C62B-58B0-4135-9A19-D6AB69A2E3EB}" name="small_growth">
      <calculatedColumnFormula>H18+H31</calculatedColumnFormula>
    </tableColumn>
    <tableColumn id="9" xr3:uid="{08E97332-47FA-4C52-AC1D-0B9106E1E536}" name="small_value" dataDxfId="27">
      <calculatedColumnFormula>I18+I31</calculatedColumnFormula>
    </tableColumn>
    <tableColumn id="10" xr3:uid="{FFDA87DC-E475-45F2-B792-07E7FC280C8B}" name="mega_growth2" dataDxfId="26">
      <calculatedColumnFormula>J18+J31</calculatedColumnFormula>
    </tableColumn>
    <tableColumn id="11" xr3:uid="{9616B98E-63F5-46DD-9A2B-62C1827D79F3}" name="mega_value3">
      <calculatedColumnFormula>K18+K31</calculatedColumnFormula>
    </tableColumn>
    <tableColumn id="12" xr3:uid="{3B72F6C1-A111-4672-B03B-06362FF5D64B}" name="large_growth4">
      <calculatedColumnFormula>L18+L31</calculatedColumnFormula>
    </tableColumn>
    <tableColumn id="13" xr3:uid="{BA91F9ED-69ED-44B4-8BB1-CD127F52D490}" name="large_value5">
      <calculatedColumnFormula>M18+M31</calculatedColumnFormula>
    </tableColumn>
    <tableColumn id="14" xr3:uid="{5CFEFA8E-3E49-4941-9405-EE16AE7FDA6C}" name="mid_growth6">
      <calculatedColumnFormula>N18+N31</calculatedColumnFormula>
    </tableColumn>
    <tableColumn id="15" xr3:uid="{BBD407CA-B96D-4414-9225-544F029FC289}" name="mid_value7">
      <calculatedColumnFormula>O18+O31</calculatedColumnFormula>
    </tableColumn>
    <tableColumn id="16" xr3:uid="{7671CB24-E9EF-4DD7-A7BF-BED0F55FE5EB}" name="small_growth8">
      <calculatedColumnFormula>P18+P31</calculatedColumnFormula>
    </tableColumn>
    <tableColumn id="17" xr3:uid="{ED9C3E9F-9DCB-4FA3-97EB-0120F9244819}" name="small_value9" dataDxfId="25">
      <calculatedColumnFormula>Q18+Q31</calculatedColumnFormula>
    </tableColumn>
    <tableColumn id="18" xr3:uid="{5362D767-615B-473E-BC9C-1A26891FC895}" name="mega_growth3" dataDxfId="24">
      <calculatedColumnFormula>R18+R31</calculatedColumnFormula>
    </tableColumn>
    <tableColumn id="19" xr3:uid="{A2B4AE31-311F-4530-8898-E53C1D0FD8E0}" name="mega_value4">
      <calculatedColumnFormula>S18+S31</calculatedColumnFormula>
    </tableColumn>
    <tableColumn id="20" xr3:uid="{903E5D8C-3882-425A-8CA1-AE68D0EBD824}" name="large_growth5">
      <calculatedColumnFormula>T18+T31</calculatedColumnFormula>
    </tableColumn>
    <tableColumn id="21" xr3:uid="{848F14BB-2470-48EE-9476-93A569B7C3CC}" name="large_value6">
      <calculatedColumnFormula>U18+U31</calculatedColumnFormula>
    </tableColumn>
    <tableColumn id="22" xr3:uid="{A0861E81-5A14-4EBB-8882-028816BE00DE}" name="mid_growth7">
      <calculatedColumnFormula>V18+V31</calculatedColumnFormula>
    </tableColumn>
    <tableColumn id="23" xr3:uid="{C74CE07F-7B6E-4F7C-A1D0-82FABABE2B11}" name="mid_value8">
      <calculatedColumnFormula>W18+W31</calculatedColumnFormula>
    </tableColumn>
    <tableColumn id="24" xr3:uid="{A8AD5258-CB67-45F7-92A9-921F956EBD94}" name="small_growth9">
      <calculatedColumnFormula>X18+X31</calculatedColumnFormula>
    </tableColumn>
    <tableColumn id="25" xr3:uid="{7B64EE52-2D9D-4DE6-9527-3F2CEB469C7C}" name="small_value10">
      <calculatedColumnFormula>Y18+Y31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1DA7BE-C539-417B-ABEE-05C51FF1D651}" name="Table4" displayName="Table4" ref="A57:Q68" totalsRowShown="0" headerRowDxfId="23">
  <autoFilter ref="A57:Q68" xr:uid="{9D1DA7BE-C539-417B-ABEE-05C51FF1D651}"/>
  <tableColumns count="17">
    <tableColumn id="1" xr3:uid="{3C398DD9-4823-4BA6-9227-FB38B2E25FAD}" name="Column1" dataDxfId="22">
      <calculatedColumnFormula>A4</calculatedColumnFormula>
    </tableColumn>
    <tableColumn id="2" xr3:uid="{1C794981-3402-4A65-BFA1-BD87EF8C7FB4}" name="mega_growth">
      <calculatedColumnFormula>B44+J44+R44</calculatedColumnFormula>
    </tableColumn>
    <tableColumn id="3" xr3:uid="{8CE539C9-4EEA-4133-8762-71288443E153}" name="mega_value">
      <calculatedColumnFormula>C44+K44+S44</calculatedColumnFormula>
    </tableColumn>
    <tableColumn id="4" xr3:uid="{9E098E25-E8A4-4AEC-9132-9D941342FA4F}" name="large_growth">
      <calculatedColumnFormula>D44+L44+T44</calculatedColumnFormula>
    </tableColumn>
    <tableColumn id="5" xr3:uid="{BDDE2A7A-4DCE-4FD0-855D-CE3CFBDD93CB}" name="large_value">
      <calculatedColumnFormula>E44+M44+U44</calculatedColumnFormula>
    </tableColumn>
    <tableColumn id="6" xr3:uid="{149BB6D1-4673-46E7-A79F-EF39D9E142AC}" name="mid_growth">
      <calculatedColumnFormula>F44+N44+V44</calculatedColumnFormula>
    </tableColumn>
    <tableColumn id="7" xr3:uid="{B528FDA8-4563-447E-A62C-204CF5E12012}" name="mid_value">
      <calculatedColumnFormula>G44+O44+W44</calculatedColumnFormula>
    </tableColumn>
    <tableColumn id="8" xr3:uid="{CB301D2A-226B-4272-809F-1773D8A4B7F9}" name="small_growth">
      <calculatedColumnFormula>H44+P44+X44</calculatedColumnFormula>
    </tableColumn>
    <tableColumn id="9" xr3:uid="{F642CB6D-E261-45DE-A95E-A206833D7CF7}" name="small_value">
      <calculatedColumnFormula>I44+Q44+Y44</calculatedColumnFormula>
    </tableColumn>
    <tableColumn id="10" xr3:uid="{8EFF76FF-874E-4C50-9273-EAAE6F410185}" name="mega_growth2" dataDxfId="21">
      <calculatedColumnFormula>Table4[[#This Row],[mega_growth]]</calculatedColumnFormula>
    </tableColumn>
    <tableColumn id="11" xr3:uid="{BF29DCC4-8064-49A7-84F9-8798B68FB241}" name="mega_value3">
      <calculatedColumnFormula>Table4[[#This Row],[mega_value]]</calculatedColumnFormula>
    </tableColumn>
    <tableColumn id="12" xr3:uid="{51496EC4-5539-442B-89B4-FE9B44DC6B25}" name="large_growth4">
      <calculatedColumnFormula>Table4[[#This Row],[large_growth]]</calculatedColumnFormula>
    </tableColumn>
    <tableColumn id="13" xr3:uid="{85FA86F8-6086-4D05-9607-3F7F37ABDD8F}" name="large_value5">
      <calculatedColumnFormula>Table4[[#This Row],[large_value]]</calculatedColumnFormula>
    </tableColumn>
    <tableColumn id="14" xr3:uid="{F0B06D61-9826-4319-9B52-03763916C07C}" name="mid_growth6">
      <calculatedColumnFormula>Table4[[#This Row],[mid_growth]]</calculatedColumnFormula>
    </tableColumn>
    <tableColumn id="15" xr3:uid="{2A3BB54C-58C4-47B9-8344-9D8A10763103}" name="mid_value7">
      <calculatedColumnFormula>Table4[[#This Row],[mid_value]]</calculatedColumnFormula>
    </tableColumn>
    <tableColumn id="16" xr3:uid="{39F6F806-C79C-43BA-BA21-DF808AE90CE0}" name="small_growth8">
      <calculatedColumnFormula>Table4[[#This Row],[small_growth]]</calculatedColumnFormula>
    </tableColumn>
    <tableColumn id="17" xr3:uid="{D52CBE20-AA75-41A5-BB1F-11426A311C83}" name="small_value9">
      <calculatedColumnFormula>Table4[[#This Row],[small_value]]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179342-C036-45F6-B893-A06787DD5230}" name="Table16" displayName="Table16" ref="A17:Y28" totalsRowShown="0" headerRowDxfId="20">
  <autoFilter ref="A17:Y28" xr:uid="{46179342-C036-45F6-B893-A06787DD5230}"/>
  <tableColumns count="25">
    <tableColumn id="1" xr3:uid="{DB3C46CF-F84A-443A-B34F-2F138AE61650}" name="Column1" dataDxfId="19">
      <calculatedColumnFormula>A4</calculatedColumnFormula>
    </tableColumn>
    <tableColumn id="2" xr3:uid="{5B32BCF1-A769-429D-8342-92CDF4008B5E}" name="mega_growth">
      <calculatedColumnFormula>RANK(B4,B$4:B$14, 0)</calculatedColumnFormula>
    </tableColumn>
    <tableColumn id="3" xr3:uid="{30E55D0D-F884-4854-B253-7BAE80BC9308}" name="mega_value">
      <calculatedColumnFormula>RANK(C4,C$4:C$14, 0)</calculatedColumnFormula>
    </tableColumn>
    <tableColumn id="4" xr3:uid="{75A9C296-5804-409D-8D3C-FCD859A3BA45}" name="large_growth">
      <calculatedColumnFormula>RANK(D4,D$4:D$14, 0)</calculatedColumnFormula>
    </tableColumn>
    <tableColumn id="5" xr3:uid="{44A369AA-5427-42AB-BC3D-30D0DF66D963}" name="large_value">
      <calculatedColumnFormula>RANK(E4,E$4:E$14, 0)</calculatedColumnFormula>
    </tableColumn>
    <tableColumn id="6" xr3:uid="{390FB60C-39D6-4E2F-88BA-8E98847EF2FA}" name="mid_growth">
      <calculatedColumnFormula>RANK(F4,F$4:F$14, 0)</calculatedColumnFormula>
    </tableColumn>
    <tableColumn id="7" xr3:uid="{829C4490-79DE-4651-B878-AC68823AF483}" name="mid_value">
      <calculatedColumnFormula>RANK(G4,G$4:G$14, 0)</calculatedColumnFormula>
    </tableColumn>
    <tableColumn id="8" xr3:uid="{7C9F1796-9D9E-4966-9445-11D034275EE5}" name="small_growth">
      <calculatedColumnFormula>RANK(H4,H$4:H$14, 0)</calculatedColumnFormula>
    </tableColumn>
    <tableColumn id="9" xr3:uid="{484180D4-7D65-470D-AA99-22B48A3B90B0}" name="small_value" dataDxfId="18">
      <calculatedColumnFormula>RANK(I4,I$4:I$14, 0)</calculatedColumnFormula>
    </tableColumn>
    <tableColumn id="10" xr3:uid="{F6102092-DA25-4549-8FD3-CC690D46F0DC}" name="mega_growth2" dataDxfId="17">
      <calculatedColumnFormula>RANK(J4,J$4:J$14, 0)</calculatedColumnFormula>
    </tableColumn>
    <tableColumn id="11" xr3:uid="{E9DCA096-CA2A-43C4-9DE0-0C72D7FAF1A5}" name="mega_value3">
      <calculatedColumnFormula>RANK(K4,K$4:K$14, 0)</calculatedColumnFormula>
    </tableColumn>
    <tableColumn id="12" xr3:uid="{3DA00F2F-761B-4555-964B-52C15751B2BE}" name="large_growth4">
      <calculatedColumnFormula>RANK(L4,L$4:L$14, 0)</calculatedColumnFormula>
    </tableColumn>
    <tableColumn id="13" xr3:uid="{79B4A0FD-0839-45F8-A31D-5ACB812536A4}" name="large_value5">
      <calculatedColumnFormula>RANK(M4,M$4:M$14, 0)</calculatedColumnFormula>
    </tableColumn>
    <tableColumn id="14" xr3:uid="{25AFD10E-2EE8-4475-8AC5-A041CFB93439}" name="mid_growth6">
      <calculatedColumnFormula>RANK(N4,N$4:N$14, 0)</calculatedColumnFormula>
    </tableColumn>
    <tableColumn id="15" xr3:uid="{EDE97B48-BFF9-4ECD-B2E1-23A0A7F064D2}" name="mid_value7">
      <calculatedColumnFormula>RANK(O4,O$4:O$14, 0)</calculatedColumnFormula>
    </tableColumn>
    <tableColumn id="16" xr3:uid="{568C66C0-7F13-4CFC-BEAD-FFEDADB8A767}" name="small_growth8">
      <calculatedColumnFormula>RANK(P4,P$4:P$14, 0)</calculatedColumnFormula>
    </tableColumn>
    <tableColumn id="17" xr3:uid="{6D52C7E0-5577-4616-BE2A-8034F6FA8CC2}" name="small_value9" dataDxfId="16">
      <calculatedColumnFormula>RANK(Q4,Q$4:Q$14, 0)</calculatedColumnFormula>
    </tableColumn>
    <tableColumn id="18" xr3:uid="{914EC2C2-49DE-4747-9630-E3C100E83405}" name="mega_growth3" dataDxfId="15">
      <calculatedColumnFormula>RANK(R4,R$4:R$14, 0)</calculatedColumnFormula>
    </tableColumn>
    <tableColumn id="19" xr3:uid="{FE0B7F5F-AA35-4A6D-B53F-5C093691FA58}" name="mega_value4">
      <calculatedColumnFormula>RANK(S4,S$4:S$14, 0)</calculatedColumnFormula>
    </tableColumn>
    <tableColumn id="20" xr3:uid="{26E83403-7711-4FD5-96F8-B50E6BE4C1F5}" name="large_growth5">
      <calculatedColumnFormula>RANK(T4,T$4:T$14, 0)</calculatedColumnFormula>
    </tableColumn>
    <tableColumn id="21" xr3:uid="{BB5756CD-3882-485B-948B-CF9D58C6F748}" name="large_value6">
      <calculatedColumnFormula>RANK(U4,U$4:U$14, 0)</calculatedColumnFormula>
    </tableColumn>
    <tableColumn id="22" xr3:uid="{4EEF3A2D-C0D4-44B6-8751-EB93ACD76DBB}" name="mid_growth7">
      <calculatedColumnFormula>RANK(V4,V$4:V$14, 0)</calculatedColumnFormula>
    </tableColumn>
    <tableColumn id="23" xr3:uid="{D6D0D853-CF32-4E19-A360-368163E5BCF9}" name="mid_value8">
      <calculatedColumnFormula>RANK(W4,W$4:W$14, 0)</calculatedColumnFormula>
    </tableColumn>
    <tableColumn id="24" xr3:uid="{F9060011-3213-4640-91FB-418006188A8F}" name="small_growth9">
      <calculatedColumnFormula>RANK(X4,X$4:X$14, 0)</calculatedColumnFormula>
    </tableColumn>
    <tableColumn id="25" xr3:uid="{FAC1E9BA-5011-4F5F-B2DF-051400DACDB8}" name="small_value10">
      <calculatedColumnFormula>RANK(Y4,Y$4:Y$14, 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FA562E-5823-4DE4-8659-930B49DD4290}" name="Table27" displayName="Table27" ref="A30:Y41" totalsRowShown="0" headerRowDxfId="14">
  <autoFilter ref="A30:Y41" xr:uid="{15FA562E-5823-4DE4-8659-930B49DD4290}"/>
  <tableColumns count="25">
    <tableColumn id="1" xr3:uid="{10A58F09-29AC-4F3B-B544-8737A73F5B0F}" name="Column1" dataDxfId="13">
      <calculatedColumnFormula>A4</calculatedColumnFormula>
    </tableColumn>
    <tableColumn id="2" xr3:uid="{36D6B746-4024-48D9-B648-99794D3CE716}" name="mega_growth">
      <calculatedColumnFormula>RANK(B4,$B4:$I4, 0)</calculatedColumnFormula>
    </tableColumn>
    <tableColumn id="3" xr3:uid="{7890945E-C514-4C74-B473-FA38483400D0}" name="mega_value">
      <calculatedColumnFormula>RANK(C4,$B4:$I4, 0)</calculatedColumnFormula>
    </tableColumn>
    <tableColumn id="4" xr3:uid="{DC9C8E86-A28F-4F2B-AE78-9B901DC9838B}" name="large_growth">
      <calculatedColumnFormula>RANK(D4,$B4:$I4, 0)</calculatedColumnFormula>
    </tableColumn>
    <tableColumn id="5" xr3:uid="{C36537EE-7D24-424B-8233-8694DB2E2FA7}" name="large_value">
      <calculatedColumnFormula>RANK(E4,$B4:$I4, 0)</calculatedColumnFormula>
    </tableColumn>
    <tableColumn id="6" xr3:uid="{814B6E5E-02E0-4516-A637-CA4BA60858F4}" name="mid_growth">
      <calculatedColumnFormula>RANK(F4,$B4:$I4, 0)</calculatedColumnFormula>
    </tableColumn>
    <tableColumn id="7" xr3:uid="{D6D56234-B588-4242-B054-510CD1E574B2}" name="mid_value">
      <calculatedColumnFormula>RANK(G4,$B4:$I4, 0)</calculatedColumnFormula>
    </tableColumn>
    <tableColumn id="8" xr3:uid="{E721E7B5-7954-447B-AE20-58B75D2BAAE8}" name="small_growth">
      <calculatedColumnFormula>RANK(H4,$B4:$I4, 0)</calculatedColumnFormula>
    </tableColumn>
    <tableColumn id="9" xr3:uid="{C0B6592F-7025-414B-817B-B5EE630C7692}" name="small_value" dataDxfId="12">
      <calculatedColumnFormula>RANK(I4,$B4:$I4, 0)</calculatedColumnFormula>
    </tableColumn>
    <tableColumn id="10" xr3:uid="{D59FB3D5-1BE8-47A9-AC4B-7605A1A67D7D}" name="mega_growth3" dataDxfId="11">
      <calculatedColumnFormula>RANK(J4,$J4:$Q4, 0)</calculatedColumnFormula>
    </tableColumn>
    <tableColumn id="11" xr3:uid="{5519D4A2-79FD-4618-9273-CBFC93093C00}" name="mega_value4">
      <calculatedColumnFormula>RANK(K4,$J4:$Q4, 0)</calculatedColumnFormula>
    </tableColumn>
    <tableColumn id="12" xr3:uid="{B8447AC9-D50F-4542-88B8-7C828D4DC2EA}" name="large_growth5">
      <calculatedColumnFormula>RANK(L4,$J4:$Q4, 0)</calculatedColumnFormula>
    </tableColumn>
    <tableColumn id="13" xr3:uid="{1CA68EB2-069A-4A62-9B41-3292973501F0}" name="large_value6">
      <calculatedColumnFormula>RANK(M4,$J4:$Q4, 0)</calculatedColumnFormula>
    </tableColumn>
    <tableColumn id="14" xr3:uid="{66E56E4C-7B75-4C59-9FFC-D7B02D3CEC51}" name="mid_growth8">
      <calculatedColumnFormula>RANK(N4,$J4:$Q4, 0)</calculatedColumnFormula>
    </tableColumn>
    <tableColumn id="15" xr3:uid="{E8A60011-3766-466C-8B4A-D427B2851C3F}" name="mid_value9">
      <calculatedColumnFormula>RANK(O4,$J4:$Q4, 0)</calculatedColumnFormula>
    </tableColumn>
    <tableColumn id="16" xr3:uid="{645CBD29-04C6-48B3-B8FA-B74B93010AFD}" name="small_growth10">
      <calculatedColumnFormula>RANK(P4,$J4:$Q4, 0)</calculatedColumnFormula>
    </tableColumn>
    <tableColumn id="17" xr3:uid="{DD05A2EF-B213-4306-87CA-E901CEE4CB22}" name="small_value11" dataDxfId="10">
      <calculatedColumnFormula>RANK(Q4,$J4:$Q4, 0)</calculatedColumnFormula>
    </tableColumn>
    <tableColumn id="18" xr3:uid="{C3D29592-9F7C-4AD1-81A5-B04E5856D88A}" name="mega_growth2" dataDxfId="9">
      <calculatedColumnFormula>RANK(R4,$R4:$Y4, 0)</calculatedColumnFormula>
    </tableColumn>
    <tableColumn id="19" xr3:uid="{44667D65-5980-4C6C-8529-517862722A5A}" name="mega_value3">
      <calculatedColumnFormula>RANK(S4,$R4:$Y4, 0)</calculatedColumnFormula>
    </tableColumn>
    <tableColumn id="20" xr3:uid="{3C78C772-45B8-4C0B-9D27-3AEA0915C5B7}" name="large_growth4">
      <calculatedColumnFormula>RANK(T4,$R4:$Y4, 0)</calculatedColumnFormula>
    </tableColumn>
    <tableColumn id="21" xr3:uid="{1282AA3B-793A-4C88-B378-AC68A80D3BF9}" name="large_value5">
      <calculatedColumnFormula>RANK(U4,$R4:$Y4, 0)</calculatedColumnFormula>
    </tableColumn>
    <tableColumn id="22" xr3:uid="{A4BEAA32-F132-4A70-A17F-8B5E90CCDA2A}" name="mid_growth7">
      <calculatedColumnFormula>RANK(V4,$R4:$Y4, 0)</calculatedColumnFormula>
    </tableColumn>
    <tableColumn id="23" xr3:uid="{AF8ACD86-2E65-46EB-A525-83F97274EB9B}" name="mid_value8">
      <calculatedColumnFormula>RANK(W4,$R4:$Y4, 0)</calculatedColumnFormula>
    </tableColumn>
    <tableColumn id="24" xr3:uid="{54595652-DEBD-4B75-803E-5159FDACD49F}" name="small_growth9">
      <calculatedColumnFormula>RANK(X4,$R4:$Y4, 0)</calculatedColumnFormula>
    </tableColumn>
    <tableColumn id="25" xr3:uid="{E0B054E4-4252-4E70-9204-066E2E2A2260}" name="small_value10">
      <calculatedColumnFormula>RANK(Y4,$R4:$Y4, 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88FC21-AF46-4B11-B612-C28E3087EBF3}" name="Table38" displayName="Table38" ref="A43:Y55" totalsRowShown="0" headerRowDxfId="8">
  <autoFilter ref="A43:Y55" xr:uid="{0D88FC21-AF46-4B11-B612-C28E3087EBF3}"/>
  <tableColumns count="25">
    <tableColumn id="1" xr3:uid="{DFB6F935-6938-47F0-91F9-2B9ACF55C9EB}" name="Column1" dataDxfId="7"/>
    <tableColumn id="2" xr3:uid="{FE0A96D7-0B5A-4A2C-89A4-52C6C56DBEAE}" name="mega_growth">
      <calculatedColumnFormula>B18+B31</calculatedColumnFormula>
    </tableColumn>
    <tableColumn id="3" xr3:uid="{4B84C77C-41D9-4439-BB13-758569A5A74B}" name="mega_value">
      <calculatedColumnFormula>C18+C31</calculatedColumnFormula>
    </tableColumn>
    <tableColumn id="4" xr3:uid="{E459FA13-844C-4E00-80DD-86F0BEFD20D1}" name="large_growth">
      <calculatedColumnFormula>D18+D31</calculatedColumnFormula>
    </tableColumn>
    <tableColumn id="5" xr3:uid="{273C53C5-84E7-4CAB-81D2-1F5CADF68142}" name="large_value">
      <calculatedColumnFormula>E18+E31</calculatedColumnFormula>
    </tableColumn>
    <tableColumn id="6" xr3:uid="{C5B20673-31CF-4488-A831-0EA5481B4FC7}" name="mid_growth">
      <calculatedColumnFormula>F18+F31</calculatedColumnFormula>
    </tableColumn>
    <tableColumn id="7" xr3:uid="{C933495A-9AFE-48A8-A248-7BC2B233035A}" name="mid_value">
      <calculatedColumnFormula>G18+G31</calculatedColumnFormula>
    </tableColumn>
    <tableColumn id="8" xr3:uid="{CDEE5853-E0EC-4734-BFCD-DCD351AC7A68}" name="small_growth">
      <calculatedColumnFormula>H18+H31</calculatedColumnFormula>
    </tableColumn>
    <tableColumn id="9" xr3:uid="{D80D6871-F562-4337-81C8-D71ED82A3E5B}" name="small_value" dataDxfId="6">
      <calculatedColumnFormula>I18+I31</calculatedColumnFormula>
    </tableColumn>
    <tableColumn id="10" xr3:uid="{9DC565B3-7CF9-4435-963D-1B681385CD38}" name="mega_growth2" dataDxfId="5">
      <calculatedColumnFormula>J18+J31</calculatedColumnFormula>
    </tableColumn>
    <tableColumn id="11" xr3:uid="{8530E55D-71FF-4C3D-9F09-D27B9BB7D045}" name="mega_value3">
      <calculatedColumnFormula>K18+K31</calculatedColumnFormula>
    </tableColumn>
    <tableColumn id="12" xr3:uid="{144B8601-5BBB-4269-953F-D69A254FF098}" name="large_growth4">
      <calculatedColumnFormula>L18+L31</calculatedColumnFormula>
    </tableColumn>
    <tableColumn id="13" xr3:uid="{B651BF40-D424-40C4-A7DA-E1953E003E81}" name="large_value5">
      <calculatedColumnFormula>M18+M31</calculatedColumnFormula>
    </tableColumn>
    <tableColumn id="14" xr3:uid="{7F449B55-6605-47E7-9E11-882D81D99FD4}" name="mid_growth6">
      <calculatedColumnFormula>N18+N31</calculatedColumnFormula>
    </tableColumn>
    <tableColumn id="15" xr3:uid="{5DD4A246-FB4B-44F4-A7A8-E32F4EB0E00B}" name="mid_value7">
      <calculatedColumnFormula>O18+O31</calculatedColumnFormula>
    </tableColumn>
    <tableColumn id="16" xr3:uid="{2F517986-7A59-431F-8BDD-552EFEE19BC4}" name="small_growth8">
      <calculatedColumnFormula>P18+P31</calculatedColumnFormula>
    </tableColumn>
    <tableColumn id="17" xr3:uid="{49F4C698-3D7C-4FCC-B3BF-9E4987A1080B}" name="small_value9" dataDxfId="4">
      <calculatedColumnFormula>Q18+Q31</calculatedColumnFormula>
    </tableColumn>
    <tableColumn id="18" xr3:uid="{D6345939-D276-4467-A11C-6DE0E4A71E25}" name="mega_growth3" dataDxfId="3">
      <calculatedColumnFormula>R18+R31</calculatedColumnFormula>
    </tableColumn>
    <tableColumn id="19" xr3:uid="{CA66E024-DAA2-4D2D-BFC2-86EBCB2CCD05}" name="mega_value4">
      <calculatedColumnFormula>S18+S31</calculatedColumnFormula>
    </tableColumn>
    <tableColumn id="20" xr3:uid="{C0E26953-ECC3-486A-880B-63F97FCF7F74}" name="large_growth5">
      <calculatedColumnFormula>T18+T31</calculatedColumnFormula>
    </tableColumn>
    <tableColumn id="21" xr3:uid="{1849251B-3925-4BDF-B64C-6BF487ACF564}" name="large_value6">
      <calculatedColumnFormula>U18+U31</calculatedColumnFormula>
    </tableColumn>
    <tableColumn id="22" xr3:uid="{58393A74-ACD9-4BB5-A559-A806EF15AC02}" name="mid_growth7">
      <calculatedColumnFormula>V18+V31</calculatedColumnFormula>
    </tableColumn>
    <tableColumn id="23" xr3:uid="{DF829D8E-D628-4065-B17D-C243B5DC60EF}" name="mid_value8">
      <calculatedColumnFormula>W18+W31</calculatedColumnFormula>
    </tableColumn>
    <tableColumn id="24" xr3:uid="{32D674C7-7B14-4154-8151-81CF93B8B70E}" name="small_growth9">
      <calculatedColumnFormula>X18+X31</calculatedColumnFormula>
    </tableColumn>
    <tableColumn id="25" xr3:uid="{EBB71F13-EE77-4FC5-881C-991D124CB2EA}" name="small_value10">
      <calculatedColumnFormula>Y18+Y31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950A4C-795E-44D7-A31E-46A5E9399976}" name="Table49" displayName="Table49" ref="A57:Q68" totalsRowShown="0" headerRowDxfId="2">
  <autoFilter ref="A57:Q68" xr:uid="{45950A4C-795E-44D7-A31E-46A5E9399976}"/>
  <tableColumns count="17">
    <tableColumn id="1" xr3:uid="{57D3A58D-3F83-43E2-99B5-F1EF8AD1FFE3}" name="Column1" dataDxfId="1">
      <calculatedColumnFormula>A4</calculatedColumnFormula>
    </tableColumn>
    <tableColumn id="2" xr3:uid="{3DD79265-7E50-4C0F-AA23-D6F610ACE4F0}" name="mega_growth">
      <calculatedColumnFormula>B44+J44+R44</calculatedColumnFormula>
    </tableColumn>
    <tableColumn id="3" xr3:uid="{AF24C876-A5D6-4282-B10C-6137B1B60883}" name="mega_value">
      <calculatedColumnFormula>C44+K44+S44</calculatedColumnFormula>
    </tableColumn>
    <tableColumn id="4" xr3:uid="{154E62FE-83A4-407B-9252-E7EBCEB34561}" name="large_growth">
      <calculatedColumnFormula>D44+L44+T44</calculatedColumnFormula>
    </tableColumn>
    <tableColumn id="5" xr3:uid="{AB931C3D-3FF2-45DC-BB7E-27D70C8CC436}" name="large_value">
      <calculatedColumnFormula>E44+M44+U44</calculatedColumnFormula>
    </tableColumn>
    <tableColumn id="6" xr3:uid="{E363416C-A821-4DA4-9273-F9449A08833A}" name="mid_growth">
      <calculatedColumnFormula>F44+N44+V44</calculatedColumnFormula>
    </tableColumn>
    <tableColumn id="7" xr3:uid="{CAF5EC25-ED72-442C-8437-97159BEA18BD}" name="mid_value">
      <calculatedColumnFormula>G44+O44+W44</calculatedColumnFormula>
    </tableColumn>
    <tableColumn id="8" xr3:uid="{E04004AA-9FB7-4D76-88CB-18562B4396B9}" name="small_growth">
      <calculatedColumnFormula>H44+P44+X44</calculatedColumnFormula>
    </tableColumn>
    <tableColumn id="9" xr3:uid="{78B2DB81-D6A4-439A-8083-602E5D44A9EE}" name="small_value">
      <calculatedColumnFormula>I44+Q44+Y44</calculatedColumnFormula>
    </tableColumn>
    <tableColumn id="10" xr3:uid="{7C4BFADB-0B9E-4540-824B-55E0498601D4}" name="mega_growth2" dataDxfId="0">
      <calculatedColumnFormula>Table49[[#This Row],[mega_growth]]</calculatedColumnFormula>
    </tableColumn>
    <tableColumn id="11" xr3:uid="{38CF0AF5-2682-40B6-8AFC-BE2CE6D96155}" name="mega_value3">
      <calculatedColumnFormula>Table49[[#This Row],[mega_value]]</calculatedColumnFormula>
    </tableColumn>
    <tableColumn id="12" xr3:uid="{AB1E85BF-AD73-458D-8B9E-AB72CA979F7E}" name="large_growth4">
      <calculatedColumnFormula>Table49[[#This Row],[large_growth]]</calculatedColumnFormula>
    </tableColumn>
    <tableColumn id="13" xr3:uid="{BBA267DA-F886-4571-8BDD-3AC66B48A6F6}" name="large_value5">
      <calculatedColumnFormula>Table49[[#This Row],[large_value]]</calculatedColumnFormula>
    </tableColumn>
    <tableColumn id="14" xr3:uid="{A9F3A634-2C62-4908-BAB8-942C6475A9C0}" name="mid_growth6">
      <calculatedColumnFormula>Table49[[#This Row],[mid_growth]]</calculatedColumnFormula>
    </tableColumn>
    <tableColumn id="15" xr3:uid="{629E6C1A-5401-40B2-B1C3-839FEE1A4EDB}" name="mid_value7">
      <calculatedColumnFormula>Table49[[#This Row],[mid_value]]</calculatedColumnFormula>
    </tableColumn>
    <tableColumn id="16" xr3:uid="{07C2A29F-301A-4FBA-AA0F-D32415E06211}" name="small_growth8">
      <calculatedColumnFormula>Table49[[#This Row],[small_growth]]</calculatedColumnFormula>
    </tableColumn>
    <tableColumn id="17" xr3:uid="{0E91BE18-7B69-43B7-AD1F-9D1CD168B24E}" name="small_value9">
      <calculatedColumnFormula>Table49[[#This Row],[small_value]]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"/>
  <sheetViews>
    <sheetView tabSelected="1" topLeftCell="A49" workbookViewId="0">
      <selection activeCell="F68" sqref="F68"/>
    </sheetView>
  </sheetViews>
  <sheetFormatPr defaultRowHeight="14.4" x14ac:dyDescent="0.3"/>
  <cols>
    <col min="1" max="1" width="21.21875" customWidth="1"/>
    <col min="2" max="9" width="13.88671875" customWidth="1"/>
  </cols>
  <sheetData>
    <row r="1" spans="1:25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2" t="s">
        <v>1</v>
      </c>
      <c r="K1" s="2"/>
      <c r="L1" s="2"/>
      <c r="M1" s="2"/>
      <c r="N1" s="2"/>
      <c r="O1" s="2"/>
      <c r="P1" s="2"/>
      <c r="Q1" s="2"/>
      <c r="R1" s="2" t="s">
        <v>2</v>
      </c>
      <c r="S1" s="2"/>
      <c r="T1" s="2"/>
      <c r="U1" s="2"/>
      <c r="V1" s="2"/>
      <c r="W1" s="2"/>
      <c r="X1" s="2"/>
      <c r="Y1" s="2"/>
    </row>
    <row r="2" spans="1:25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</row>
    <row r="3" spans="1:25" x14ac:dyDescent="0.3">
      <c r="A3" s="1" t="s">
        <v>12</v>
      </c>
    </row>
    <row r="4" spans="1:25" x14ac:dyDescent="0.3">
      <c r="A4" s="1" t="s">
        <v>13</v>
      </c>
      <c r="B4">
        <v>-1.618695834599326E-2</v>
      </c>
      <c r="C4">
        <v>-9.2992580232920414E-3</v>
      </c>
      <c r="D4">
        <v>7.572435914323594E-3</v>
      </c>
      <c r="E4">
        <v>1.166816305467327E-3</v>
      </c>
      <c r="F4">
        <v>1.325412463473194E-2</v>
      </c>
      <c r="G4">
        <v>4.7627748854729778E-2</v>
      </c>
      <c r="H4">
        <v>5.5459668538046347E-2</v>
      </c>
      <c r="I4">
        <v>4.8546029168485841E-2</v>
      </c>
      <c r="J4">
        <v>4.2032436391053092E-2</v>
      </c>
      <c r="K4">
        <v>0.1113923177429554</v>
      </c>
      <c r="L4">
        <v>6.5512436963424653E-2</v>
      </c>
      <c r="M4">
        <v>0.106592222340854</v>
      </c>
      <c r="N4">
        <v>9.2950654319912382E-2</v>
      </c>
      <c r="O4">
        <v>0.1108814783794253</v>
      </c>
      <c r="P4">
        <v>0.15086900037245071</v>
      </c>
      <c r="Q4">
        <v>0.1476401502254453</v>
      </c>
      <c r="R4">
        <v>0.13198798986246779</v>
      </c>
      <c r="S4">
        <v>8.0997113997521686E-2</v>
      </c>
      <c r="T4">
        <v>0.14852473361214341</v>
      </c>
      <c r="U4">
        <v>8.4970949080883387E-2</v>
      </c>
      <c r="V4">
        <v>0.1179934972078928</v>
      </c>
      <c r="W4">
        <v>0.1190490643900006</v>
      </c>
      <c r="X4">
        <v>0.20750462966986541</v>
      </c>
      <c r="Y4">
        <v>0.20992461405568491</v>
      </c>
    </row>
    <row r="5" spans="1:25" x14ac:dyDescent="0.3">
      <c r="A5" s="1" t="s">
        <v>14</v>
      </c>
      <c r="B5">
        <v>9.4667767406823398E-3</v>
      </c>
      <c r="C5">
        <v>5.0191328703976218E-2</v>
      </c>
      <c r="D5">
        <v>2.4330239233378288E-3</v>
      </c>
      <c r="E5">
        <v>5.1453489119836618E-2</v>
      </c>
      <c r="F5">
        <v>-3.9536348919458619E-3</v>
      </c>
      <c r="G5">
        <v>5.1008619338914568E-2</v>
      </c>
      <c r="H5">
        <v>9.3951045236166479E-3</v>
      </c>
      <c r="I5">
        <v>6.388594468518248E-2</v>
      </c>
      <c r="J5">
        <v>0.1237350731729507</v>
      </c>
      <c r="K5">
        <v>0.1123036969826401</v>
      </c>
      <c r="L5">
        <v>0.13755581441896081</v>
      </c>
      <c r="M5">
        <v>0.1409694932891109</v>
      </c>
      <c r="N5">
        <v>0.1796239068522614</v>
      </c>
      <c r="O5">
        <v>0.1272248646980931</v>
      </c>
      <c r="P5">
        <v>0.15601683953521331</v>
      </c>
      <c r="Q5">
        <v>0.18886909368512719</v>
      </c>
      <c r="R5">
        <v>1.8205264014326209E-2</v>
      </c>
      <c r="S5">
        <v>-0.1057109639085257</v>
      </c>
      <c r="T5">
        <v>-4.5480867955407139E-4</v>
      </c>
      <c r="U5">
        <v>-3.446180102283309E-2</v>
      </c>
      <c r="V5">
        <v>-3.627014213909252E-2</v>
      </c>
      <c r="W5">
        <v>-4.0453105076079701E-2</v>
      </c>
      <c r="X5">
        <v>-8.5845553594485119E-2</v>
      </c>
      <c r="Y5">
        <v>-8.8917901552153455E-2</v>
      </c>
    </row>
    <row r="6" spans="1:25" x14ac:dyDescent="0.3">
      <c r="A6" s="1" t="s">
        <v>15</v>
      </c>
      <c r="B6">
        <v>1.4073945623151981E-2</v>
      </c>
      <c r="C6">
        <v>1.075413477134495E-2</v>
      </c>
      <c r="D6">
        <v>1.5532555902379159E-2</v>
      </c>
      <c r="E6">
        <v>2.0830230862518739E-2</v>
      </c>
      <c r="F6">
        <v>2.4771045023816069E-2</v>
      </c>
      <c r="G6">
        <v>2.0442651819004461E-2</v>
      </c>
      <c r="H6">
        <v>5.7847251699729541E-2</v>
      </c>
      <c r="I6">
        <v>4.2051794115264857E-2</v>
      </c>
      <c r="J6">
        <v>-2.5480458555966479E-3</v>
      </c>
      <c r="K6">
        <v>0.18995878109229439</v>
      </c>
      <c r="L6">
        <v>0.1580843790510443</v>
      </c>
      <c r="M6">
        <v>0.2137875918802884</v>
      </c>
      <c r="N6">
        <v>0.1954591166277263</v>
      </c>
      <c r="O6">
        <v>0.2071680334881903</v>
      </c>
      <c r="P6">
        <v>9.9287672490819032E-2</v>
      </c>
      <c r="Q6">
        <v>0.18769635830552869</v>
      </c>
      <c r="R6">
        <v>8.1670193851325817E-2</v>
      </c>
      <c r="S6">
        <v>7.1881579984940192E-4</v>
      </c>
      <c r="T6">
        <v>0.1244896622904102</v>
      </c>
      <c r="U6">
        <v>-9.2596220333385877E-4</v>
      </c>
      <c r="V6">
        <v>9.141734491223967E-2</v>
      </c>
      <c r="W6">
        <v>-2.3420632424283789E-2</v>
      </c>
      <c r="X6">
        <v>-4.8453009487842487E-2</v>
      </c>
      <c r="Y6">
        <v>1.8865038428264091E-2</v>
      </c>
    </row>
    <row r="7" spans="1:25" x14ac:dyDescent="0.3">
      <c r="A7" s="1" t="s">
        <v>16</v>
      </c>
      <c r="B7">
        <v>-1.32669011719801E-2</v>
      </c>
      <c r="C7">
        <v>-3.5297323996373591E-3</v>
      </c>
      <c r="D7">
        <v>4.2121561929687969E-4</v>
      </c>
      <c r="E7">
        <v>3.8394569076076711E-2</v>
      </c>
      <c r="F7">
        <v>3.9346795403180687E-2</v>
      </c>
      <c r="G7">
        <v>5.5681776188311077E-2</v>
      </c>
      <c r="H7">
        <v>6.0370532101476512E-2</v>
      </c>
      <c r="I7">
        <v>6.7866528264613354E-2</v>
      </c>
      <c r="J7">
        <v>4.5540311813829087E-2</v>
      </c>
      <c r="K7">
        <v>0.21297510261029831</v>
      </c>
      <c r="L7">
        <v>8.874838633384434E-2</v>
      </c>
      <c r="M7">
        <v>0.15135268517506251</v>
      </c>
      <c r="N7">
        <v>0.12562974958098019</v>
      </c>
      <c r="O7">
        <v>0.13611747864189269</v>
      </c>
      <c r="P7">
        <v>0.1622578387133515</v>
      </c>
      <c r="Q7">
        <v>0.146667245320274</v>
      </c>
      <c r="R7">
        <v>-2.0107420390792371E-3</v>
      </c>
      <c r="S7">
        <v>-0.1039334831140048</v>
      </c>
      <c r="T7">
        <v>-1.7690301086597939E-2</v>
      </c>
      <c r="U7">
        <v>-3.8679881164826048E-2</v>
      </c>
      <c r="V7">
        <v>-9.9184169833043762E-2</v>
      </c>
      <c r="W7">
        <v>-2.5050843261362459E-2</v>
      </c>
      <c r="X7">
        <v>-8.0488679418160944E-2</v>
      </c>
      <c r="Y7">
        <v>-6.0989572379653849E-2</v>
      </c>
    </row>
    <row r="8" spans="1:25" x14ac:dyDescent="0.3">
      <c r="A8" s="1" t="s">
        <v>17</v>
      </c>
      <c r="B8">
        <v>6.1296180754639738E-2</v>
      </c>
      <c r="C8">
        <v>8.3822310058569494E-2</v>
      </c>
      <c r="D8">
        <v>6.1382775490148457E-2</v>
      </c>
      <c r="E8">
        <v>4.9051974393654073E-2</v>
      </c>
      <c r="F8">
        <v>4.9299139971366403E-2</v>
      </c>
      <c r="G8">
        <v>4.6942562524772961E-2</v>
      </c>
      <c r="H8">
        <v>1.157706926345181E-2</v>
      </c>
      <c r="I8">
        <v>0.10417287716605229</v>
      </c>
      <c r="J8">
        <v>0.28001808256832827</v>
      </c>
      <c r="K8">
        <v>-1.7048733253309301E-2</v>
      </c>
      <c r="L8">
        <v>9.9730921335013184E-2</v>
      </c>
      <c r="M8">
        <v>1.295090144789497E-2</v>
      </c>
      <c r="N8">
        <v>-6.2484244122561802E-2</v>
      </c>
      <c r="O8">
        <v>1.3638168108779439E-2</v>
      </c>
      <c r="P8">
        <v>-2.3660986442188489E-2</v>
      </c>
      <c r="Q8">
        <v>2.464211800065573E-2</v>
      </c>
      <c r="R8">
        <v>0.10182200574128369</v>
      </c>
      <c r="S8">
        <v>-1.4725348560318209E-2</v>
      </c>
      <c r="T8">
        <v>8.7996159782566516E-2</v>
      </c>
      <c r="U8">
        <v>-5.2712190522813833E-2</v>
      </c>
      <c r="V8">
        <v>6.4223228298942003E-2</v>
      </c>
      <c r="W8">
        <v>-5.2767149663167152E-2</v>
      </c>
      <c r="X8">
        <v>-6.6775804701415073E-2</v>
      </c>
      <c r="Y8">
        <v>-0.11224566358930151</v>
      </c>
    </row>
    <row r="9" spans="1:25" x14ac:dyDescent="0.3">
      <c r="A9" s="1" t="s">
        <v>18</v>
      </c>
      <c r="B9">
        <v>2.213107296584528E-2</v>
      </c>
      <c r="C9">
        <v>6.7313715989224657E-2</v>
      </c>
      <c r="D9">
        <v>1.487526266472671E-2</v>
      </c>
      <c r="E9">
        <v>5.6891964204264282E-2</v>
      </c>
      <c r="F9">
        <v>-2.4461549751020151E-3</v>
      </c>
      <c r="G9">
        <v>5.1985767710971117E-2</v>
      </c>
      <c r="H9">
        <v>3.2010924630698268E-2</v>
      </c>
      <c r="I9">
        <v>5.273250336644407E-2</v>
      </c>
      <c r="J9">
        <v>0.14398428348457579</v>
      </c>
      <c r="K9">
        <v>0.22433353128829511</v>
      </c>
      <c r="L9">
        <v>0.13753664147922429</v>
      </c>
      <c r="M9">
        <v>0.1859584217485189</v>
      </c>
      <c r="N9">
        <v>0.12831037388949329</v>
      </c>
      <c r="O9">
        <v>0.18500259954671081</v>
      </c>
      <c r="P9">
        <v>0.11180305786574481</v>
      </c>
      <c r="Q9">
        <v>0.13178767987720391</v>
      </c>
      <c r="R9">
        <v>0.15885471473575749</v>
      </c>
      <c r="S9">
        <v>0.12573788770883279</v>
      </c>
      <c r="T9">
        <v>0.1233760766083502</v>
      </c>
      <c r="U9">
        <v>4.143018331657744E-2</v>
      </c>
      <c r="V9">
        <v>8.8253620629130267E-2</v>
      </c>
      <c r="W9">
        <v>-2.028908408896391E-3</v>
      </c>
      <c r="X9">
        <v>2.757944644550412E-2</v>
      </c>
      <c r="Y9">
        <v>-6.7386480923427763E-2</v>
      </c>
    </row>
    <row r="10" spans="1:25" x14ac:dyDescent="0.3">
      <c r="A10" s="1" t="s">
        <v>19</v>
      </c>
      <c r="B10">
        <v>3.698554855825883E-3</v>
      </c>
      <c r="C10">
        <v>2.956541617994805E-2</v>
      </c>
      <c r="D10">
        <v>3.3874036237107878E-2</v>
      </c>
      <c r="E10">
        <v>3.1816698021404292E-2</v>
      </c>
      <c r="F10">
        <v>5.1202295292270168E-2</v>
      </c>
      <c r="G10">
        <v>3.6666961220268267E-2</v>
      </c>
      <c r="H10">
        <v>6.6455925238628963E-2</v>
      </c>
      <c r="I10">
        <v>4.4250128223196933E-2</v>
      </c>
      <c r="J10">
        <v>3.3364969187821898E-2</v>
      </c>
      <c r="K10">
        <v>0.2112736876549802</v>
      </c>
      <c r="L10">
        <v>0.1590695988891816</v>
      </c>
      <c r="M10">
        <v>0.194294580616764</v>
      </c>
      <c r="N10">
        <v>0.2280637742591726</v>
      </c>
      <c r="O10">
        <v>0.1687983428614174</v>
      </c>
      <c r="P10">
        <v>0.1908166340452149</v>
      </c>
      <c r="Q10">
        <v>0.14566192815895529</v>
      </c>
      <c r="R10">
        <v>-5.2470106560145488E-2</v>
      </c>
      <c r="S10">
        <v>-1.550623713627269E-2</v>
      </c>
      <c r="T10">
        <v>4.2004567555545519E-2</v>
      </c>
      <c r="U10">
        <v>-1.2128865110023229E-2</v>
      </c>
      <c r="V10">
        <v>0.1099189241739667</v>
      </c>
      <c r="W10">
        <v>-5.5666994873183606E-3</v>
      </c>
      <c r="X10">
        <v>5.4894691531456742E-2</v>
      </c>
      <c r="Y10">
        <v>-1.2291644683861781E-2</v>
      </c>
    </row>
    <row r="11" spans="1:25" x14ac:dyDescent="0.3">
      <c r="A11" s="1" t="s">
        <v>20</v>
      </c>
      <c r="B11">
        <v>9.3186080756161971E-2</v>
      </c>
      <c r="C11">
        <v>7.6955630850845613E-2</v>
      </c>
      <c r="D11">
        <v>2.5195051851632282E-2</v>
      </c>
      <c r="E11">
        <v>3.2381160428495502E-2</v>
      </c>
      <c r="F11">
        <v>9.7559486737331391E-3</v>
      </c>
      <c r="G11">
        <v>3.3563678970324008E-2</v>
      </c>
      <c r="H11">
        <v>3.748034037806848E-2</v>
      </c>
      <c r="I11">
        <v>1.6159018616779271E-2</v>
      </c>
      <c r="J11">
        <v>-6.5260578697631244E-3</v>
      </c>
      <c r="K11">
        <v>4.9864030769997993E-2</v>
      </c>
      <c r="L11">
        <v>-1.392108562025674E-2</v>
      </c>
      <c r="M11">
        <v>8.7285484082755646E-2</v>
      </c>
      <c r="N11">
        <v>2.4769134619730342E-2</v>
      </c>
      <c r="O11">
        <v>0.1189733421062006</v>
      </c>
      <c r="P11">
        <v>2.866162501085508E-2</v>
      </c>
      <c r="Q11">
        <v>8.5756240686329019E-2</v>
      </c>
      <c r="R11">
        <v>-9.0087162211416147E-2</v>
      </c>
      <c r="S11">
        <v>-0.14409009775762821</v>
      </c>
      <c r="T11">
        <v>-0.1188798932079239</v>
      </c>
      <c r="U11">
        <v>-0.12208131489713631</v>
      </c>
      <c r="V11">
        <v>-0.1531489434855417</v>
      </c>
      <c r="W11">
        <v>-8.6804375439634013E-2</v>
      </c>
      <c r="X11">
        <v>-6.7586575092948631E-2</v>
      </c>
      <c r="Y11">
        <v>-4.9982192128796107E-2</v>
      </c>
    </row>
    <row r="12" spans="1:25" x14ac:dyDescent="0.3">
      <c r="A12" s="1" t="s">
        <v>21</v>
      </c>
      <c r="B12">
        <v>-1.1371626772091191E-2</v>
      </c>
      <c r="C12">
        <v>8.1394295807270169E-3</v>
      </c>
      <c r="D12">
        <v>3.2760132037785881E-3</v>
      </c>
      <c r="E12">
        <v>-1.371959077093551E-2</v>
      </c>
      <c r="F12">
        <v>6.540882846657381E-3</v>
      </c>
      <c r="G12">
        <v>-3.0083190793812189E-2</v>
      </c>
      <c r="H12">
        <v>7.4156303634492132E-2</v>
      </c>
      <c r="I12">
        <v>5.2647356882685702E-2</v>
      </c>
      <c r="J12">
        <v>9.7003023028972873E-2</v>
      </c>
      <c r="K12">
        <v>8.5286740313258405E-2</v>
      </c>
      <c r="L12">
        <v>8.3508923255987785E-2</v>
      </c>
      <c r="M12">
        <v>6.8549807151123229E-2</v>
      </c>
      <c r="N12">
        <v>4.9083150953201322E-2</v>
      </c>
      <c r="O12">
        <v>3.9546590033398887E-2</v>
      </c>
      <c r="P12">
        <v>0.16679838223680751</v>
      </c>
      <c r="Q12">
        <v>5.2441239047552678E-2</v>
      </c>
      <c r="R12">
        <v>-0.19162178819959569</v>
      </c>
      <c r="S12">
        <v>-0.1156678604266043</v>
      </c>
      <c r="T12">
        <v>-0.1520068378138924</v>
      </c>
      <c r="U12">
        <v>-0.15835063573153091</v>
      </c>
      <c r="V12">
        <v>-0.20607990014621791</v>
      </c>
      <c r="W12">
        <v>-0.21363644968541989</v>
      </c>
      <c r="X12">
        <v>-4.8097550099283723E-2</v>
      </c>
      <c r="Y12">
        <v>-0.13410240915449601</v>
      </c>
    </row>
    <row r="13" spans="1:25" x14ac:dyDescent="0.3">
      <c r="A13" s="1" t="s">
        <v>22</v>
      </c>
      <c r="B13">
        <v>5.1575793768522053E-2</v>
      </c>
      <c r="C13">
        <v>2.5718918636139381E-2</v>
      </c>
      <c r="D13">
        <v>1.9341290918340671E-2</v>
      </c>
      <c r="E13">
        <v>4.4428507477595669E-3</v>
      </c>
      <c r="F13">
        <v>1.677890210976696E-3</v>
      </c>
      <c r="G13">
        <v>-1.3701822012555419E-2</v>
      </c>
      <c r="H13">
        <v>6.6344046292737116E-2</v>
      </c>
      <c r="I13">
        <v>1.955677588120484E-2</v>
      </c>
      <c r="J13">
        <v>0.20072180731938311</v>
      </c>
      <c r="K13">
        <v>6.284079556483696E-2</v>
      </c>
      <c r="L13">
        <v>0.1410073922708282</v>
      </c>
      <c r="M13">
        <v>5.1509323446560597E-2</v>
      </c>
      <c r="N13">
        <v>7.9675558373313499E-2</v>
      </c>
      <c r="O13">
        <v>5.0481888584494317E-2</v>
      </c>
      <c r="P13">
        <v>0.16102402581242339</v>
      </c>
      <c r="Q13">
        <v>0.1036553375020207</v>
      </c>
      <c r="R13">
        <v>-6.0038642917473913E-2</v>
      </c>
      <c r="S13">
        <v>-5.8921145407790268E-2</v>
      </c>
      <c r="T13">
        <v>-0.18142462483421201</v>
      </c>
      <c r="U13">
        <v>-6.7006926138585804E-2</v>
      </c>
      <c r="V13">
        <v>-0.2320292081205261</v>
      </c>
      <c r="W13">
        <v>-0.1049324482530089</v>
      </c>
      <c r="X13">
        <v>-0.22638731683097829</v>
      </c>
      <c r="Y13">
        <v>-5.9778020192858973E-2</v>
      </c>
    </row>
    <row r="14" spans="1:25" x14ac:dyDescent="0.3">
      <c r="A14" s="1" t="s">
        <v>23</v>
      </c>
      <c r="C14">
        <v>7.4365005027691361E-2</v>
      </c>
      <c r="E14">
        <v>6.7858679591780199E-2</v>
      </c>
      <c r="F14">
        <v>0.1683876374149309</v>
      </c>
      <c r="G14">
        <v>5.8079579104753719E-2</v>
      </c>
      <c r="H14">
        <v>0.18581957048367201</v>
      </c>
      <c r="I14">
        <v>4.8580317155861419E-2</v>
      </c>
      <c r="K14">
        <v>0.16371749487987941</v>
      </c>
      <c r="M14">
        <v>0.19882820233638501</v>
      </c>
      <c r="N14">
        <v>0.80255528327806203</v>
      </c>
      <c r="O14">
        <v>0.1754598228892891</v>
      </c>
      <c r="P14">
        <v>0.34885179459688609</v>
      </c>
      <c r="Q14">
        <v>0.1190190633836903</v>
      </c>
      <c r="S14">
        <v>-0.13851299702389541</v>
      </c>
      <c r="U14">
        <v>-0.1010863932268668</v>
      </c>
      <c r="V14">
        <v>0.46802689720425028</v>
      </c>
      <c r="W14">
        <v>-0.1204935844162356</v>
      </c>
      <c r="X14">
        <v>-0.1261737071560147</v>
      </c>
      <c r="Y14">
        <v>-0.15202066187157109</v>
      </c>
    </row>
    <row r="15" spans="1:25" x14ac:dyDescent="0.3">
      <c r="A15" s="3" t="s">
        <v>25</v>
      </c>
      <c r="B15" s="4"/>
      <c r="C15" s="4"/>
      <c r="D15" s="4"/>
      <c r="E15" s="4"/>
      <c r="F15" s="4"/>
      <c r="G15" s="4"/>
      <c r="H15" s="4"/>
      <c r="I15" s="4"/>
      <c r="J15" s="5"/>
      <c r="K15" s="4"/>
      <c r="L15" s="4"/>
      <c r="M15" s="4"/>
      <c r="N15" s="4"/>
      <c r="O15" s="4"/>
      <c r="P15" s="4"/>
      <c r="Q15" s="4"/>
      <c r="R15" s="5"/>
      <c r="S15" s="4"/>
      <c r="T15" s="4"/>
      <c r="U15" s="4"/>
      <c r="V15" s="4"/>
      <c r="W15" s="4"/>
      <c r="X15" s="4"/>
      <c r="Y15" s="4"/>
    </row>
    <row r="16" spans="1:25" x14ac:dyDescent="0.3">
      <c r="A16" s="6"/>
      <c r="B16" s="7" t="s">
        <v>26</v>
      </c>
      <c r="C16" s="4"/>
      <c r="D16" s="4"/>
      <c r="E16" s="4"/>
      <c r="F16" s="4"/>
      <c r="G16" s="4"/>
      <c r="H16" s="4"/>
      <c r="I16" s="4"/>
      <c r="J16" s="5"/>
      <c r="K16" s="4"/>
      <c r="L16" s="4"/>
      <c r="M16" s="4"/>
      <c r="N16" s="4"/>
      <c r="O16" s="4"/>
      <c r="P16" s="4"/>
      <c r="Q16" s="4"/>
      <c r="R16" s="5"/>
      <c r="S16" s="4"/>
      <c r="T16" s="4"/>
      <c r="U16" s="4"/>
      <c r="V16" s="4"/>
      <c r="W16" s="4"/>
      <c r="X16" s="4"/>
      <c r="Y16" s="4"/>
    </row>
    <row r="17" spans="1:25" x14ac:dyDescent="0.3">
      <c r="A17" t="s">
        <v>27</v>
      </c>
      <c r="B17" s="8" t="s">
        <v>4</v>
      </c>
      <c r="C17" s="8" t="s">
        <v>5</v>
      </c>
      <c r="D17" s="8" t="s">
        <v>6</v>
      </c>
      <c r="E17" s="8" t="s">
        <v>7</v>
      </c>
      <c r="F17" s="8" t="s">
        <v>8</v>
      </c>
      <c r="G17" s="8" t="s">
        <v>9</v>
      </c>
      <c r="H17" s="8" t="s">
        <v>10</v>
      </c>
      <c r="I17" s="9" t="s">
        <v>11</v>
      </c>
      <c r="J17" s="10" t="s">
        <v>28</v>
      </c>
      <c r="K17" s="8" t="s">
        <v>29</v>
      </c>
      <c r="L17" s="8" t="s">
        <v>30</v>
      </c>
      <c r="M17" s="8" t="s">
        <v>31</v>
      </c>
      <c r="N17" s="8" t="s">
        <v>32</v>
      </c>
      <c r="O17" s="8" t="s">
        <v>33</v>
      </c>
      <c r="P17" s="8" t="s">
        <v>34</v>
      </c>
      <c r="Q17" s="9" t="s">
        <v>35</v>
      </c>
      <c r="R17" s="10" t="s">
        <v>36</v>
      </c>
      <c r="S17" s="8" t="s">
        <v>37</v>
      </c>
      <c r="T17" s="8" t="s">
        <v>38</v>
      </c>
      <c r="U17" s="8" t="s">
        <v>39</v>
      </c>
      <c r="V17" s="8" t="s">
        <v>40</v>
      </c>
      <c r="W17" s="8" t="s">
        <v>41</v>
      </c>
      <c r="X17" s="8" t="s">
        <v>42</v>
      </c>
      <c r="Y17" s="8" t="s">
        <v>43</v>
      </c>
    </row>
    <row r="18" spans="1:25" x14ac:dyDescent="0.3">
      <c r="A18" s="8" t="str">
        <f>A4</f>
        <v>Energy</v>
      </c>
      <c r="B18">
        <f>RANK(B4,B$4:B$14, 0)</f>
        <v>10</v>
      </c>
      <c r="C18">
        <f t="shared" ref="C18:Y18" si="0">RANK(C4,C$4:C$14, 0)</f>
        <v>11</v>
      </c>
      <c r="D18">
        <f t="shared" si="0"/>
        <v>7</v>
      </c>
      <c r="E18">
        <f t="shared" si="0"/>
        <v>10</v>
      </c>
      <c r="F18">
        <f t="shared" si="0"/>
        <v>6</v>
      </c>
      <c r="G18">
        <f t="shared" si="0"/>
        <v>5</v>
      </c>
      <c r="H18">
        <f t="shared" si="0"/>
        <v>7</v>
      </c>
      <c r="I18">
        <f t="shared" si="0"/>
        <v>7</v>
      </c>
      <c r="J18" s="11">
        <f t="shared" si="0"/>
        <v>7</v>
      </c>
      <c r="K18">
        <f t="shared" si="0"/>
        <v>7</v>
      </c>
      <c r="L18">
        <f t="shared" si="0"/>
        <v>9</v>
      </c>
      <c r="M18">
        <f t="shared" si="0"/>
        <v>7</v>
      </c>
      <c r="N18">
        <f t="shared" si="0"/>
        <v>7</v>
      </c>
      <c r="O18">
        <f t="shared" si="0"/>
        <v>8</v>
      </c>
      <c r="P18">
        <f t="shared" si="0"/>
        <v>7</v>
      </c>
      <c r="Q18">
        <f t="shared" si="0"/>
        <v>3</v>
      </c>
      <c r="R18" s="11">
        <f t="shared" si="0"/>
        <v>2</v>
      </c>
      <c r="S18">
        <f t="shared" si="0"/>
        <v>2</v>
      </c>
      <c r="T18">
        <f t="shared" si="0"/>
        <v>1</v>
      </c>
      <c r="U18">
        <f t="shared" si="0"/>
        <v>1</v>
      </c>
      <c r="V18">
        <f t="shared" si="0"/>
        <v>2</v>
      </c>
      <c r="W18">
        <f t="shared" si="0"/>
        <v>1</v>
      </c>
      <c r="X18">
        <f t="shared" si="0"/>
        <v>1</v>
      </c>
      <c r="Y18">
        <f t="shared" si="0"/>
        <v>1</v>
      </c>
    </row>
    <row r="19" spans="1:25" x14ac:dyDescent="0.3">
      <c r="A19" s="8" t="str">
        <f t="shared" ref="A19:A28" si="1">A5</f>
        <v>Materials</v>
      </c>
      <c r="B19">
        <f t="shared" ref="B19:Y28" si="2">RANK(B5,B$4:B$14, 0)</f>
        <v>6</v>
      </c>
      <c r="C19">
        <f t="shared" si="2"/>
        <v>5</v>
      </c>
      <c r="D19">
        <f t="shared" si="2"/>
        <v>9</v>
      </c>
      <c r="E19">
        <f t="shared" si="2"/>
        <v>3</v>
      </c>
      <c r="F19">
        <f t="shared" si="2"/>
        <v>11</v>
      </c>
      <c r="G19">
        <f t="shared" si="2"/>
        <v>4</v>
      </c>
      <c r="H19">
        <f t="shared" si="2"/>
        <v>11</v>
      </c>
      <c r="I19">
        <f t="shared" si="2"/>
        <v>3</v>
      </c>
      <c r="J19" s="11">
        <f t="shared" si="2"/>
        <v>4</v>
      </c>
      <c r="K19">
        <f t="shared" si="2"/>
        <v>6</v>
      </c>
      <c r="L19">
        <f t="shared" si="2"/>
        <v>4</v>
      </c>
      <c r="M19">
        <f t="shared" si="2"/>
        <v>6</v>
      </c>
      <c r="N19">
        <f t="shared" si="2"/>
        <v>4</v>
      </c>
      <c r="O19">
        <f t="shared" si="2"/>
        <v>6</v>
      </c>
      <c r="P19">
        <f t="shared" si="2"/>
        <v>6</v>
      </c>
      <c r="Q19">
        <f t="shared" si="2"/>
        <v>1</v>
      </c>
      <c r="R19" s="11">
        <f t="shared" si="2"/>
        <v>5</v>
      </c>
      <c r="S19">
        <f t="shared" si="2"/>
        <v>8</v>
      </c>
      <c r="T19">
        <f t="shared" si="2"/>
        <v>6</v>
      </c>
      <c r="U19">
        <f t="shared" si="2"/>
        <v>5</v>
      </c>
      <c r="V19">
        <f t="shared" si="2"/>
        <v>7</v>
      </c>
      <c r="W19">
        <f t="shared" si="2"/>
        <v>6</v>
      </c>
      <c r="X19">
        <f t="shared" si="2"/>
        <v>9</v>
      </c>
      <c r="Y19">
        <f t="shared" si="2"/>
        <v>8</v>
      </c>
    </row>
    <row r="20" spans="1:25" x14ac:dyDescent="0.3">
      <c r="A20" s="8" t="str">
        <f t="shared" si="1"/>
        <v>Industrials</v>
      </c>
      <c r="B20">
        <f t="shared" si="2"/>
        <v>5</v>
      </c>
      <c r="C20">
        <f t="shared" si="2"/>
        <v>8</v>
      </c>
      <c r="D20">
        <f t="shared" si="2"/>
        <v>5</v>
      </c>
      <c r="E20">
        <f t="shared" si="2"/>
        <v>8</v>
      </c>
      <c r="F20">
        <f t="shared" si="2"/>
        <v>5</v>
      </c>
      <c r="G20">
        <f t="shared" si="2"/>
        <v>9</v>
      </c>
      <c r="H20">
        <f t="shared" si="2"/>
        <v>6</v>
      </c>
      <c r="I20">
        <f t="shared" si="2"/>
        <v>9</v>
      </c>
      <c r="J20" s="11">
        <f t="shared" si="2"/>
        <v>9</v>
      </c>
      <c r="K20">
        <f t="shared" si="2"/>
        <v>4</v>
      </c>
      <c r="L20">
        <f t="shared" si="2"/>
        <v>2</v>
      </c>
      <c r="M20">
        <f t="shared" si="2"/>
        <v>1</v>
      </c>
      <c r="N20">
        <f t="shared" si="2"/>
        <v>3</v>
      </c>
      <c r="O20">
        <f t="shared" si="2"/>
        <v>1</v>
      </c>
      <c r="P20">
        <f t="shared" si="2"/>
        <v>9</v>
      </c>
      <c r="Q20">
        <f t="shared" si="2"/>
        <v>2</v>
      </c>
      <c r="R20" s="11">
        <f t="shared" si="2"/>
        <v>4</v>
      </c>
      <c r="S20">
        <f t="shared" si="2"/>
        <v>3</v>
      </c>
      <c r="T20">
        <f t="shared" si="2"/>
        <v>2</v>
      </c>
      <c r="U20">
        <f t="shared" si="2"/>
        <v>3</v>
      </c>
      <c r="V20">
        <f t="shared" si="2"/>
        <v>4</v>
      </c>
      <c r="W20">
        <f t="shared" si="2"/>
        <v>4</v>
      </c>
      <c r="X20">
        <f t="shared" si="2"/>
        <v>5</v>
      </c>
      <c r="Y20">
        <f t="shared" si="2"/>
        <v>2</v>
      </c>
    </row>
    <row r="21" spans="1:25" x14ac:dyDescent="0.3">
      <c r="A21" s="8" t="str">
        <f t="shared" si="1"/>
        <v>Consumer Discretionary</v>
      </c>
      <c r="B21">
        <f t="shared" si="2"/>
        <v>9</v>
      </c>
      <c r="C21">
        <f t="shared" si="2"/>
        <v>10</v>
      </c>
      <c r="D21">
        <f t="shared" si="2"/>
        <v>10</v>
      </c>
      <c r="E21">
        <f t="shared" si="2"/>
        <v>5</v>
      </c>
      <c r="F21">
        <f t="shared" si="2"/>
        <v>4</v>
      </c>
      <c r="G21">
        <f t="shared" si="2"/>
        <v>2</v>
      </c>
      <c r="H21">
        <f t="shared" si="2"/>
        <v>5</v>
      </c>
      <c r="I21">
        <f t="shared" si="2"/>
        <v>2</v>
      </c>
      <c r="J21" s="11">
        <f t="shared" si="2"/>
        <v>6</v>
      </c>
      <c r="K21">
        <f t="shared" si="2"/>
        <v>2</v>
      </c>
      <c r="L21">
        <f t="shared" si="2"/>
        <v>7</v>
      </c>
      <c r="M21">
        <f t="shared" si="2"/>
        <v>5</v>
      </c>
      <c r="N21">
        <f t="shared" si="2"/>
        <v>6</v>
      </c>
      <c r="O21">
        <f t="shared" si="2"/>
        <v>5</v>
      </c>
      <c r="P21">
        <f t="shared" si="2"/>
        <v>4</v>
      </c>
      <c r="Q21">
        <f t="shared" si="2"/>
        <v>4</v>
      </c>
      <c r="R21" s="11">
        <f t="shared" si="2"/>
        <v>6</v>
      </c>
      <c r="S21">
        <f t="shared" si="2"/>
        <v>7</v>
      </c>
      <c r="T21">
        <f t="shared" si="2"/>
        <v>7</v>
      </c>
      <c r="U21">
        <f t="shared" si="2"/>
        <v>6</v>
      </c>
      <c r="V21">
        <f t="shared" si="2"/>
        <v>8</v>
      </c>
      <c r="W21">
        <f t="shared" si="2"/>
        <v>5</v>
      </c>
      <c r="X21">
        <f t="shared" si="2"/>
        <v>8</v>
      </c>
      <c r="Y21">
        <f>RANK(Y7,Y$4:Y$14, 0)</f>
        <v>6</v>
      </c>
    </row>
    <row r="22" spans="1:25" x14ac:dyDescent="0.3">
      <c r="A22" s="8" t="str">
        <f t="shared" si="1"/>
        <v>Communication Services</v>
      </c>
      <c r="B22">
        <f t="shared" si="2"/>
        <v>2</v>
      </c>
      <c r="C22">
        <f t="shared" si="2"/>
        <v>1</v>
      </c>
      <c r="D22">
        <f t="shared" si="2"/>
        <v>1</v>
      </c>
      <c r="E22">
        <f t="shared" si="2"/>
        <v>4</v>
      </c>
      <c r="F22">
        <f t="shared" si="2"/>
        <v>3</v>
      </c>
      <c r="G22">
        <f t="shared" si="2"/>
        <v>6</v>
      </c>
      <c r="H22">
        <f t="shared" si="2"/>
        <v>10</v>
      </c>
      <c r="I22">
        <f t="shared" si="2"/>
        <v>1</v>
      </c>
      <c r="J22" s="11">
        <f t="shared" si="2"/>
        <v>1</v>
      </c>
      <c r="K22">
        <f t="shared" si="2"/>
        <v>11</v>
      </c>
      <c r="L22">
        <f t="shared" si="2"/>
        <v>6</v>
      </c>
      <c r="M22">
        <f t="shared" si="2"/>
        <v>11</v>
      </c>
      <c r="N22">
        <f t="shared" si="2"/>
        <v>11</v>
      </c>
      <c r="O22">
        <f t="shared" si="2"/>
        <v>11</v>
      </c>
      <c r="P22">
        <f t="shared" si="2"/>
        <v>11</v>
      </c>
      <c r="Q22">
        <f t="shared" si="2"/>
        <v>11</v>
      </c>
      <c r="R22" s="11">
        <f t="shared" si="2"/>
        <v>3</v>
      </c>
      <c r="S22">
        <f t="shared" si="2"/>
        <v>4</v>
      </c>
      <c r="T22">
        <f t="shared" si="2"/>
        <v>4</v>
      </c>
      <c r="U22">
        <f t="shared" si="2"/>
        <v>7</v>
      </c>
      <c r="V22">
        <f t="shared" si="2"/>
        <v>6</v>
      </c>
      <c r="W22">
        <f t="shared" si="2"/>
        <v>7</v>
      </c>
      <c r="X22">
        <f t="shared" si="2"/>
        <v>6</v>
      </c>
      <c r="Y22">
        <f t="shared" si="2"/>
        <v>9</v>
      </c>
    </row>
    <row r="23" spans="1:25" x14ac:dyDescent="0.3">
      <c r="A23" s="8" t="str">
        <f t="shared" si="1"/>
        <v>Information Technology</v>
      </c>
      <c r="B23">
        <f t="shared" si="2"/>
        <v>4</v>
      </c>
      <c r="C23">
        <f t="shared" si="2"/>
        <v>4</v>
      </c>
      <c r="D23">
        <f t="shared" si="2"/>
        <v>6</v>
      </c>
      <c r="E23">
        <f t="shared" si="2"/>
        <v>2</v>
      </c>
      <c r="F23">
        <f t="shared" si="2"/>
        <v>10</v>
      </c>
      <c r="G23">
        <f t="shared" si="2"/>
        <v>3</v>
      </c>
      <c r="H23">
        <f t="shared" si="2"/>
        <v>9</v>
      </c>
      <c r="I23">
        <f t="shared" si="2"/>
        <v>4</v>
      </c>
      <c r="J23" s="11">
        <f t="shared" si="2"/>
        <v>3</v>
      </c>
      <c r="K23">
        <f t="shared" si="2"/>
        <v>1</v>
      </c>
      <c r="L23">
        <f t="shared" si="2"/>
        <v>5</v>
      </c>
      <c r="M23">
        <f t="shared" si="2"/>
        <v>4</v>
      </c>
      <c r="N23">
        <f t="shared" si="2"/>
        <v>5</v>
      </c>
      <c r="O23">
        <f t="shared" si="2"/>
        <v>2</v>
      </c>
      <c r="P23">
        <f t="shared" si="2"/>
        <v>8</v>
      </c>
      <c r="Q23">
        <f t="shared" si="2"/>
        <v>6</v>
      </c>
      <c r="R23" s="11">
        <f t="shared" si="2"/>
        <v>1</v>
      </c>
      <c r="S23">
        <f t="shared" si="2"/>
        <v>1</v>
      </c>
      <c r="T23">
        <f t="shared" si="2"/>
        <v>3</v>
      </c>
      <c r="U23">
        <f t="shared" si="2"/>
        <v>2</v>
      </c>
      <c r="V23">
        <f t="shared" si="2"/>
        <v>5</v>
      </c>
      <c r="W23">
        <f t="shared" si="2"/>
        <v>2</v>
      </c>
      <c r="X23">
        <f t="shared" si="2"/>
        <v>3</v>
      </c>
      <c r="Y23">
        <f t="shared" si="2"/>
        <v>7</v>
      </c>
    </row>
    <row r="24" spans="1:25" x14ac:dyDescent="0.3">
      <c r="A24" s="8" t="str">
        <f t="shared" si="1"/>
        <v>Financials</v>
      </c>
      <c r="B24">
        <f t="shared" si="2"/>
        <v>7</v>
      </c>
      <c r="C24">
        <f t="shared" si="2"/>
        <v>6</v>
      </c>
      <c r="D24">
        <f t="shared" si="2"/>
        <v>2</v>
      </c>
      <c r="E24">
        <f t="shared" si="2"/>
        <v>7</v>
      </c>
      <c r="F24">
        <f t="shared" si="2"/>
        <v>2</v>
      </c>
      <c r="G24">
        <f t="shared" si="2"/>
        <v>7</v>
      </c>
      <c r="H24">
        <f t="shared" si="2"/>
        <v>3</v>
      </c>
      <c r="I24">
        <f t="shared" si="2"/>
        <v>8</v>
      </c>
      <c r="J24" s="11">
        <f t="shared" si="2"/>
        <v>8</v>
      </c>
      <c r="K24">
        <f t="shared" si="2"/>
        <v>3</v>
      </c>
      <c r="L24">
        <f t="shared" si="2"/>
        <v>1</v>
      </c>
      <c r="M24">
        <f t="shared" si="2"/>
        <v>3</v>
      </c>
      <c r="N24">
        <f t="shared" si="2"/>
        <v>2</v>
      </c>
      <c r="O24">
        <f t="shared" si="2"/>
        <v>4</v>
      </c>
      <c r="P24">
        <f t="shared" si="2"/>
        <v>2</v>
      </c>
      <c r="Q24">
        <f t="shared" si="2"/>
        <v>5</v>
      </c>
      <c r="R24" s="11">
        <f t="shared" si="2"/>
        <v>7</v>
      </c>
      <c r="S24">
        <f t="shared" si="2"/>
        <v>5</v>
      </c>
      <c r="T24">
        <f t="shared" si="2"/>
        <v>5</v>
      </c>
      <c r="U24">
        <f t="shared" si="2"/>
        <v>4</v>
      </c>
      <c r="V24">
        <f t="shared" si="2"/>
        <v>3</v>
      </c>
      <c r="W24">
        <f t="shared" si="2"/>
        <v>3</v>
      </c>
      <c r="X24">
        <f t="shared" si="2"/>
        <v>2</v>
      </c>
      <c r="Y24">
        <f t="shared" si="2"/>
        <v>3</v>
      </c>
    </row>
    <row r="25" spans="1:25" x14ac:dyDescent="0.3">
      <c r="A25" s="8" t="str">
        <f t="shared" si="1"/>
        <v>Real Estate</v>
      </c>
      <c r="B25">
        <f t="shared" si="2"/>
        <v>1</v>
      </c>
      <c r="C25">
        <f t="shared" si="2"/>
        <v>2</v>
      </c>
      <c r="D25">
        <f t="shared" si="2"/>
        <v>3</v>
      </c>
      <c r="E25">
        <f t="shared" si="2"/>
        <v>6</v>
      </c>
      <c r="F25">
        <f t="shared" si="2"/>
        <v>7</v>
      </c>
      <c r="G25">
        <f t="shared" si="2"/>
        <v>8</v>
      </c>
      <c r="H25">
        <f t="shared" si="2"/>
        <v>8</v>
      </c>
      <c r="I25">
        <f t="shared" si="2"/>
        <v>11</v>
      </c>
      <c r="J25" s="11">
        <f t="shared" si="2"/>
        <v>10</v>
      </c>
      <c r="K25">
        <f t="shared" si="2"/>
        <v>10</v>
      </c>
      <c r="L25">
        <f t="shared" si="2"/>
        <v>10</v>
      </c>
      <c r="M25">
        <f t="shared" si="2"/>
        <v>8</v>
      </c>
      <c r="N25">
        <f t="shared" si="2"/>
        <v>10</v>
      </c>
      <c r="O25">
        <f t="shared" si="2"/>
        <v>7</v>
      </c>
      <c r="P25">
        <f t="shared" si="2"/>
        <v>10</v>
      </c>
      <c r="Q25">
        <f t="shared" si="2"/>
        <v>9</v>
      </c>
      <c r="R25" s="11">
        <f t="shared" si="2"/>
        <v>9</v>
      </c>
      <c r="S25">
        <f t="shared" si="2"/>
        <v>11</v>
      </c>
      <c r="T25">
        <f t="shared" si="2"/>
        <v>8</v>
      </c>
      <c r="U25">
        <f t="shared" si="2"/>
        <v>10</v>
      </c>
      <c r="V25">
        <f t="shared" si="2"/>
        <v>9</v>
      </c>
      <c r="W25">
        <f t="shared" si="2"/>
        <v>8</v>
      </c>
      <c r="X25">
        <f t="shared" si="2"/>
        <v>7</v>
      </c>
      <c r="Y25">
        <f t="shared" si="2"/>
        <v>4</v>
      </c>
    </row>
    <row r="26" spans="1:25" x14ac:dyDescent="0.3">
      <c r="A26" s="8" t="str">
        <f t="shared" si="1"/>
        <v>Consumer Staples</v>
      </c>
      <c r="B26">
        <f t="shared" si="2"/>
        <v>8</v>
      </c>
      <c r="C26">
        <f t="shared" si="2"/>
        <v>9</v>
      </c>
      <c r="D26">
        <f t="shared" si="2"/>
        <v>8</v>
      </c>
      <c r="E26">
        <f t="shared" si="2"/>
        <v>11</v>
      </c>
      <c r="F26">
        <f t="shared" si="2"/>
        <v>8</v>
      </c>
      <c r="G26">
        <f t="shared" si="2"/>
        <v>11</v>
      </c>
      <c r="H26">
        <f t="shared" si="2"/>
        <v>2</v>
      </c>
      <c r="I26">
        <f t="shared" si="2"/>
        <v>5</v>
      </c>
      <c r="J26" s="11">
        <f t="shared" si="2"/>
        <v>5</v>
      </c>
      <c r="K26">
        <f t="shared" si="2"/>
        <v>8</v>
      </c>
      <c r="L26">
        <f t="shared" si="2"/>
        <v>8</v>
      </c>
      <c r="M26">
        <f t="shared" si="2"/>
        <v>9</v>
      </c>
      <c r="N26">
        <f t="shared" si="2"/>
        <v>9</v>
      </c>
      <c r="O26">
        <f t="shared" si="2"/>
        <v>10</v>
      </c>
      <c r="P26">
        <f t="shared" si="2"/>
        <v>3</v>
      </c>
      <c r="Q26">
        <f t="shared" si="2"/>
        <v>10</v>
      </c>
      <c r="R26" s="11">
        <f t="shared" si="2"/>
        <v>10</v>
      </c>
      <c r="S26">
        <f t="shared" si="2"/>
        <v>9</v>
      </c>
      <c r="T26">
        <f t="shared" si="2"/>
        <v>9</v>
      </c>
      <c r="U26">
        <f t="shared" si="2"/>
        <v>11</v>
      </c>
      <c r="V26">
        <f t="shared" si="2"/>
        <v>10</v>
      </c>
      <c r="W26">
        <f t="shared" si="2"/>
        <v>11</v>
      </c>
      <c r="X26">
        <f t="shared" si="2"/>
        <v>4</v>
      </c>
      <c r="Y26">
        <f t="shared" si="2"/>
        <v>10</v>
      </c>
    </row>
    <row r="27" spans="1:25" x14ac:dyDescent="0.3">
      <c r="A27" s="8" t="str">
        <f t="shared" si="1"/>
        <v>Health Care</v>
      </c>
      <c r="B27">
        <f t="shared" si="2"/>
        <v>3</v>
      </c>
      <c r="C27">
        <f t="shared" si="2"/>
        <v>7</v>
      </c>
      <c r="D27">
        <f t="shared" si="2"/>
        <v>4</v>
      </c>
      <c r="E27">
        <f t="shared" si="2"/>
        <v>9</v>
      </c>
      <c r="F27">
        <f t="shared" si="2"/>
        <v>9</v>
      </c>
      <c r="G27">
        <f t="shared" si="2"/>
        <v>10</v>
      </c>
      <c r="H27">
        <f t="shared" si="2"/>
        <v>4</v>
      </c>
      <c r="I27">
        <f t="shared" si="2"/>
        <v>10</v>
      </c>
      <c r="J27" s="11">
        <f t="shared" si="2"/>
        <v>2</v>
      </c>
      <c r="K27">
        <f t="shared" si="2"/>
        <v>9</v>
      </c>
      <c r="L27">
        <f t="shared" si="2"/>
        <v>3</v>
      </c>
      <c r="M27">
        <f t="shared" si="2"/>
        <v>10</v>
      </c>
      <c r="N27">
        <f t="shared" si="2"/>
        <v>8</v>
      </c>
      <c r="O27">
        <f t="shared" si="2"/>
        <v>9</v>
      </c>
      <c r="P27">
        <f t="shared" si="2"/>
        <v>5</v>
      </c>
      <c r="Q27">
        <f t="shared" si="2"/>
        <v>8</v>
      </c>
      <c r="R27" s="11">
        <f t="shared" si="2"/>
        <v>8</v>
      </c>
      <c r="S27">
        <f t="shared" si="2"/>
        <v>6</v>
      </c>
      <c r="T27">
        <f t="shared" si="2"/>
        <v>10</v>
      </c>
      <c r="U27">
        <f t="shared" si="2"/>
        <v>8</v>
      </c>
      <c r="V27">
        <f t="shared" si="2"/>
        <v>11</v>
      </c>
      <c r="W27">
        <f t="shared" si="2"/>
        <v>9</v>
      </c>
      <c r="X27">
        <f t="shared" si="2"/>
        <v>11</v>
      </c>
      <c r="Y27">
        <f t="shared" si="2"/>
        <v>5</v>
      </c>
    </row>
    <row r="28" spans="1:25" x14ac:dyDescent="0.3">
      <c r="A28" s="8" t="str">
        <f t="shared" si="1"/>
        <v>Utilities</v>
      </c>
      <c r="B28" t="e">
        <f t="shared" si="2"/>
        <v>#N/A</v>
      </c>
      <c r="C28">
        <f t="shared" si="2"/>
        <v>3</v>
      </c>
      <c r="D28" t="e">
        <f t="shared" si="2"/>
        <v>#N/A</v>
      </c>
      <c r="E28">
        <f t="shared" si="2"/>
        <v>1</v>
      </c>
      <c r="F28">
        <f t="shared" si="2"/>
        <v>1</v>
      </c>
      <c r="G28">
        <f t="shared" si="2"/>
        <v>1</v>
      </c>
      <c r="H28">
        <f t="shared" si="2"/>
        <v>1</v>
      </c>
      <c r="I28">
        <f t="shared" si="2"/>
        <v>6</v>
      </c>
      <c r="J28" s="11" t="e">
        <f t="shared" si="2"/>
        <v>#N/A</v>
      </c>
      <c r="K28">
        <f t="shared" si="2"/>
        <v>5</v>
      </c>
      <c r="L28" t="e">
        <f t="shared" si="2"/>
        <v>#N/A</v>
      </c>
      <c r="M28">
        <f t="shared" si="2"/>
        <v>2</v>
      </c>
      <c r="N28">
        <f t="shared" si="2"/>
        <v>1</v>
      </c>
      <c r="O28">
        <f t="shared" si="2"/>
        <v>3</v>
      </c>
      <c r="P28">
        <f t="shared" si="2"/>
        <v>1</v>
      </c>
      <c r="Q28">
        <f t="shared" si="2"/>
        <v>7</v>
      </c>
      <c r="R28" s="11" t="e">
        <f t="shared" si="2"/>
        <v>#N/A</v>
      </c>
      <c r="S28">
        <f t="shared" si="2"/>
        <v>10</v>
      </c>
      <c r="T28" t="e">
        <f t="shared" si="2"/>
        <v>#N/A</v>
      </c>
      <c r="U28">
        <f t="shared" si="2"/>
        <v>9</v>
      </c>
      <c r="V28">
        <f t="shared" si="2"/>
        <v>1</v>
      </c>
      <c r="W28">
        <f t="shared" si="2"/>
        <v>10</v>
      </c>
      <c r="X28">
        <f t="shared" si="2"/>
        <v>10</v>
      </c>
      <c r="Y28">
        <f t="shared" si="2"/>
        <v>11</v>
      </c>
    </row>
    <row r="29" spans="1:25" x14ac:dyDescent="0.3">
      <c r="A29" s="6"/>
      <c r="B29" s="7" t="s">
        <v>44</v>
      </c>
      <c r="C29" s="4"/>
      <c r="D29" s="4"/>
      <c r="E29" s="4"/>
      <c r="F29" s="4"/>
      <c r="G29" s="4"/>
      <c r="H29" s="4"/>
      <c r="I29" s="4"/>
      <c r="J29" s="5"/>
      <c r="K29" s="4"/>
      <c r="L29" s="4"/>
      <c r="M29" s="4"/>
      <c r="N29" s="4"/>
      <c r="O29" s="4"/>
      <c r="P29" s="4"/>
      <c r="Q29" s="4"/>
      <c r="R29" s="5"/>
      <c r="S29" s="4"/>
      <c r="T29" s="4"/>
      <c r="U29" s="4"/>
      <c r="V29" s="4"/>
      <c r="W29" s="4"/>
      <c r="X29" s="4"/>
      <c r="Y29" s="4"/>
    </row>
    <row r="30" spans="1:25" x14ac:dyDescent="0.3">
      <c r="A30" t="s">
        <v>27</v>
      </c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8" t="s">
        <v>9</v>
      </c>
      <c r="H30" s="8" t="s">
        <v>10</v>
      </c>
      <c r="I30" s="9" t="s">
        <v>11</v>
      </c>
      <c r="J30" s="10" t="s">
        <v>36</v>
      </c>
      <c r="K30" s="8" t="s">
        <v>37</v>
      </c>
      <c r="L30" s="8" t="s">
        <v>38</v>
      </c>
      <c r="M30" s="8" t="s">
        <v>39</v>
      </c>
      <c r="N30" s="8" t="s">
        <v>45</v>
      </c>
      <c r="O30" s="8" t="s">
        <v>46</v>
      </c>
      <c r="P30" s="8" t="s">
        <v>47</v>
      </c>
      <c r="Q30" s="9" t="s">
        <v>48</v>
      </c>
      <c r="R30" s="10" t="s">
        <v>28</v>
      </c>
      <c r="S30" s="8" t="s">
        <v>29</v>
      </c>
      <c r="T30" s="8" t="s">
        <v>30</v>
      </c>
      <c r="U30" s="8" t="s">
        <v>31</v>
      </c>
      <c r="V30" s="8" t="s">
        <v>40</v>
      </c>
      <c r="W30" s="8" t="s">
        <v>41</v>
      </c>
      <c r="X30" s="8" t="s">
        <v>42</v>
      </c>
      <c r="Y30" s="8" t="s">
        <v>43</v>
      </c>
    </row>
    <row r="31" spans="1:25" x14ac:dyDescent="0.3">
      <c r="A31" s="8" t="str">
        <f>A4</f>
        <v>Energy</v>
      </c>
      <c r="B31">
        <f>RANK(B4,$B4:$I4, 0)</f>
        <v>8</v>
      </c>
      <c r="C31">
        <f t="shared" ref="C31:I31" si="3">RANK(C4,$B4:$I4, 0)</f>
        <v>7</v>
      </c>
      <c r="D31">
        <f t="shared" si="3"/>
        <v>5</v>
      </c>
      <c r="E31">
        <f t="shared" si="3"/>
        <v>6</v>
      </c>
      <c r="F31">
        <f t="shared" si="3"/>
        <v>4</v>
      </c>
      <c r="G31">
        <f t="shared" si="3"/>
        <v>3</v>
      </c>
      <c r="H31">
        <f t="shared" si="3"/>
        <v>1</v>
      </c>
      <c r="I31">
        <f t="shared" si="3"/>
        <v>2</v>
      </c>
      <c r="J31" s="11">
        <f>RANK(J4,$J4:$Q4, 0)</f>
        <v>8</v>
      </c>
      <c r="K31">
        <f t="shared" ref="K31:Q31" si="4">RANK(K4,$J4:$Q4, 0)</f>
        <v>3</v>
      </c>
      <c r="L31">
        <f t="shared" si="4"/>
        <v>7</v>
      </c>
      <c r="M31">
        <f t="shared" si="4"/>
        <v>5</v>
      </c>
      <c r="N31">
        <f t="shared" si="4"/>
        <v>6</v>
      </c>
      <c r="O31">
        <f t="shared" si="4"/>
        <v>4</v>
      </c>
      <c r="P31">
        <f t="shared" si="4"/>
        <v>1</v>
      </c>
      <c r="Q31">
        <f t="shared" si="4"/>
        <v>2</v>
      </c>
      <c r="R31" s="11">
        <f>RANK(R4,$R4:$Y4, 0)</f>
        <v>4</v>
      </c>
      <c r="S31">
        <f t="shared" ref="S31:Y31" si="5">RANK(S4,$R4:$Y4, 0)</f>
        <v>8</v>
      </c>
      <c r="T31">
        <f t="shared" si="5"/>
        <v>3</v>
      </c>
      <c r="U31">
        <f t="shared" si="5"/>
        <v>7</v>
      </c>
      <c r="V31">
        <f t="shared" si="5"/>
        <v>6</v>
      </c>
      <c r="W31">
        <f t="shared" si="5"/>
        <v>5</v>
      </c>
      <c r="X31">
        <f t="shared" si="5"/>
        <v>2</v>
      </c>
      <c r="Y31">
        <f t="shared" si="5"/>
        <v>1</v>
      </c>
    </row>
    <row r="32" spans="1:25" x14ac:dyDescent="0.3">
      <c r="A32" s="8" t="str">
        <f t="shared" ref="A32:A41" si="6">A5</f>
        <v>Materials</v>
      </c>
      <c r="B32">
        <f t="shared" ref="B32:I41" si="7">RANK(B5,$B5:$I5, 0)</f>
        <v>5</v>
      </c>
      <c r="C32">
        <f t="shared" si="7"/>
        <v>4</v>
      </c>
      <c r="D32">
        <f t="shared" si="7"/>
        <v>7</v>
      </c>
      <c r="E32">
        <f t="shared" si="7"/>
        <v>2</v>
      </c>
      <c r="F32">
        <f t="shared" si="7"/>
        <v>8</v>
      </c>
      <c r="G32">
        <f t="shared" si="7"/>
        <v>3</v>
      </c>
      <c r="H32">
        <f t="shared" si="7"/>
        <v>6</v>
      </c>
      <c r="I32">
        <f t="shared" si="7"/>
        <v>1</v>
      </c>
      <c r="J32" s="11">
        <f t="shared" ref="J32:Q41" si="8">RANK(J5,$J5:$Q5, 0)</f>
        <v>7</v>
      </c>
      <c r="K32">
        <f t="shared" si="8"/>
        <v>8</v>
      </c>
      <c r="L32">
        <f t="shared" si="8"/>
        <v>5</v>
      </c>
      <c r="M32">
        <f t="shared" si="8"/>
        <v>4</v>
      </c>
      <c r="N32">
        <f t="shared" si="8"/>
        <v>2</v>
      </c>
      <c r="O32">
        <f t="shared" si="8"/>
        <v>6</v>
      </c>
      <c r="P32">
        <f t="shared" si="8"/>
        <v>3</v>
      </c>
      <c r="Q32">
        <f t="shared" si="8"/>
        <v>1</v>
      </c>
      <c r="R32" s="11">
        <f t="shared" ref="R32:Y41" si="9">RANK(R5,$R5:$Y5, 0)</f>
        <v>1</v>
      </c>
      <c r="S32">
        <f t="shared" si="9"/>
        <v>8</v>
      </c>
      <c r="T32">
        <f t="shared" si="9"/>
        <v>2</v>
      </c>
      <c r="U32">
        <f t="shared" si="9"/>
        <v>3</v>
      </c>
      <c r="V32">
        <f t="shared" si="9"/>
        <v>4</v>
      </c>
      <c r="W32">
        <f>RANK(W5,$R5:$Y5, 0)</f>
        <v>5</v>
      </c>
      <c r="X32">
        <f t="shared" si="9"/>
        <v>6</v>
      </c>
      <c r="Y32">
        <f t="shared" si="9"/>
        <v>7</v>
      </c>
    </row>
    <row r="33" spans="1:25" x14ac:dyDescent="0.3">
      <c r="A33" s="8" t="str">
        <f t="shared" si="6"/>
        <v>Industrials</v>
      </c>
      <c r="B33">
        <f t="shared" si="7"/>
        <v>7</v>
      </c>
      <c r="C33">
        <f t="shared" si="7"/>
        <v>8</v>
      </c>
      <c r="D33">
        <f t="shared" si="7"/>
        <v>6</v>
      </c>
      <c r="E33">
        <f t="shared" si="7"/>
        <v>4</v>
      </c>
      <c r="F33">
        <f t="shared" si="7"/>
        <v>3</v>
      </c>
      <c r="G33">
        <f t="shared" si="7"/>
        <v>5</v>
      </c>
      <c r="H33">
        <f t="shared" si="7"/>
        <v>1</v>
      </c>
      <c r="I33">
        <f t="shared" si="7"/>
        <v>2</v>
      </c>
      <c r="J33" s="11">
        <f t="shared" si="8"/>
        <v>8</v>
      </c>
      <c r="K33">
        <f t="shared" si="8"/>
        <v>4</v>
      </c>
      <c r="L33">
        <f t="shared" si="8"/>
        <v>6</v>
      </c>
      <c r="M33">
        <f t="shared" si="8"/>
        <v>1</v>
      </c>
      <c r="N33">
        <f t="shared" si="8"/>
        <v>3</v>
      </c>
      <c r="O33">
        <f t="shared" si="8"/>
        <v>2</v>
      </c>
      <c r="P33">
        <f t="shared" si="8"/>
        <v>7</v>
      </c>
      <c r="Q33">
        <f t="shared" si="8"/>
        <v>5</v>
      </c>
      <c r="R33" s="11">
        <f t="shared" si="9"/>
        <v>3</v>
      </c>
      <c r="S33">
        <f t="shared" si="9"/>
        <v>5</v>
      </c>
      <c r="T33">
        <f t="shared" si="9"/>
        <v>1</v>
      </c>
      <c r="U33">
        <f t="shared" si="9"/>
        <v>6</v>
      </c>
      <c r="V33">
        <f t="shared" si="9"/>
        <v>2</v>
      </c>
      <c r="W33">
        <f t="shared" si="9"/>
        <v>7</v>
      </c>
      <c r="X33">
        <f t="shared" si="9"/>
        <v>8</v>
      </c>
      <c r="Y33">
        <f t="shared" si="9"/>
        <v>4</v>
      </c>
    </row>
    <row r="34" spans="1:25" x14ac:dyDescent="0.3">
      <c r="A34" s="8" t="str">
        <f t="shared" si="6"/>
        <v>Consumer Discretionary</v>
      </c>
      <c r="B34">
        <f t="shared" si="7"/>
        <v>8</v>
      </c>
      <c r="C34">
        <f t="shared" si="7"/>
        <v>7</v>
      </c>
      <c r="D34">
        <f t="shared" si="7"/>
        <v>6</v>
      </c>
      <c r="E34">
        <f t="shared" si="7"/>
        <v>5</v>
      </c>
      <c r="F34">
        <f t="shared" si="7"/>
        <v>4</v>
      </c>
      <c r="G34">
        <f t="shared" si="7"/>
        <v>3</v>
      </c>
      <c r="H34">
        <f t="shared" si="7"/>
        <v>2</v>
      </c>
      <c r="I34">
        <f t="shared" si="7"/>
        <v>1</v>
      </c>
      <c r="J34" s="11">
        <f t="shared" si="8"/>
        <v>8</v>
      </c>
      <c r="K34">
        <f t="shared" si="8"/>
        <v>1</v>
      </c>
      <c r="L34">
        <f t="shared" si="8"/>
        <v>7</v>
      </c>
      <c r="M34">
        <f t="shared" si="8"/>
        <v>3</v>
      </c>
      <c r="N34">
        <f t="shared" si="8"/>
        <v>6</v>
      </c>
      <c r="O34">
        <f t="shared" si="8"/>
        <v>5</v>
      </c>
      <c r="P34">
        <f t="shared" si="8"/>
        <v>2</v>
      </c>
      <c r="Q34">
        <f t="shared" si="8"/>
        <v>4</v>
      </c>
      <c r="R34" s="11">
        <f t="shared" si="9"/>
        <v>1</v>
      </c>
      <c r="S34">
        <f t="shared" si="9"/>
        <v>8</v>
      </c>
      <c r="T34">
        <f t="shared" si="9"/>
        <v>2</v>
      </c>
      <c r="U34">
        <f t="shared" si="9"/>
        <v>4</v>
      </c>
      <c r="V34">
        <f t="shared" si="9"/>
        <v>7</v>
      </c>
      <c r="W34">
        <f t="shared" si="9"/>
        <v>3</v>
      </c>
      <c r="X34">
        <f t="shared" si="9"/>
        <v>6</v>
      </c>
      <c r="Y34">
        <f t="shared" si="9"/>
        <v>5</v>
      </c>
    </row>
    <row r="35" spans="1:25" x14ac:dyDescent="0.3">
      <c r="A35" s="8" t="str">
        <f t="shared" si="6"/>
        <v>Communication Services</v>
      </c>
      <c r="B35">
        <f t="shared" si="7"/>
        <v>4</v>
      </c>
      <c r="C35">
        <f t="shared" si="7"/>
        <v>2</v>
      </c>
      <c r="D35">
        <f t="shared" si="7"/>
        <v>3</v>
      </c>
      <c r="E35">
        <f t="shared" si="7"/>
        <v>6</v>
      </c>
      <c r="F35">
        <f t="shared" si="7"/>
        <v>5</v>
      </c>
      <c r="G35">
        <f t="shared" si="7"/>
        <v>7</v>
      </c>
      <c r="H35">
        <f t="shared" si="7"/>
        <v>8</v>
      </c>
      <c r="I35">
        <f t="shared" si="7"/>
        <v>1</v>
      </c>
      <c r="J35" s="11">
        <f t="shared" si="8"/>
        <v>1</v>
      </c>
      <c r="K35">
        <f t="shared" si="8"/>
        <v>6</v>
      </c>
      <c r="L35">
        <f t="shared" si="8"/>
        <v>2</v>
      </c>
      <c r="M35">
        <f t="shared" si="8"/>
        <v>5</v>
      </c>
      <c r="N35">
        <f t="shared" si="8"/>
        <v>8</v>
      </c>
      <c r="O35">
        <f t="shared" si="8"/>
        <v>4</v>
      </c>
      <c r="P35">
        <f t="shared" si="8"/>
        <v>7</v>
      </c>
      <c r="Q35">
        <f t="shared" si="8"/>
        <v>3</v>
      </c>
      <c r="R35" s="11">
        <f t="shared" si="9"/>
        <v>1</v>
      </c>
      <c r="S35">
        <f t="shared" si="9"/>
        <v>4</v>
      </c>
      <c r="T35">
        <f t="shared" si="9"/>
        <v>2</v>
      </c>
      <c r="U35">
        <f t="shared" si="9"/>
        <v>5</v>
      </c>
      <c r="V35">
        <f t="shared" si="9"/>
        <v>3</v>
      </c>
      <c r="W35">
        <f t="shared" si="9"/>
        <v>6</v>
      </c>
      <c r="X35">
        <f t="shared" si="9"/>
        <v>7</v>
      </c>
      <c r="Y35">
        <f t="shared" si="9"/>
        <v>8</v>
      </c>
    </row>
    <row r="36" spans="1:25" x14ac:dyDescent="0.3">
      <c r="A36" s="8" t="str">
        <f t="shared" si="6"/>
        <v>Information Technology</v>
      </c>
      <c r="B36">
        <f t="shared" si="7"/>
        <v>6</v>
      </c>
      <c r="C36">
        <f t="shared" si="7"/>
        <v>1</v>
      </c>
      <c r="D36">
        <f t="shared" si="7"/>
        <v>7</v>
      </c>
      <c r="E36">
        <f t="shared" si="7"/>
        <v>2</v>
      </c>
      <c r="F36">
        <f t="shared" si="7"/>
        <v>8</v>
      </c>
      <c r="G36">
        <f t="shared" si="7"/>
        <v>4</v>
      </c>
      <c r="H36">
        <f t="shared" si="7"/>
        <v>5</v>
      </c>
      <c r="I36">
        <f t="shared" si="7"/>
        <v>3</v>
      </c>
      <c r="J36" s="11">
        <f t="shared" si="8"/>
        <v>4</v>
      </c>
      <c r="K36">
        <f t="shared" si="8"/>
        <v>1</v>
      </c>
      <c r="L36">
        <f t="shared" si="8"/>
        <v>5</v>
      </c>
      <c r="M36">
        <f t="shared" si="8"/>
        <v>2</v>
      </c>
      <c r="N36">
        <f t="shared" si="8"/>
        <v>7</v>
      </c>
      <c r="O36">
        <f t="shared" si="8"/>
        <v>3</v>
      </c>
      <c r="P36">
        <f t="shared" si="8"/>
        <v>8</v>
      </c>
      <c r="Q36">
        <f t="shared" si="8"/>
        <v>6</v>
      </c>
      <c r="R36" s="11">
        <f t="shared" si="9"/>
        <v>1</v>
      </c>
      <c r="S36">
        <f t="shared" si="9"/>
        <v>2</v>
      </c>
      <c r="T36">
        <f t="shared" si="9"/>
        <v>3</v>
      </c>
      <c r="U36">
        <f t="shared" si="9"/>
        <v>5</v>
      </c>
      <c r="V36">
        <f t="shared" si="9"/>
        <v>4</v>
      </c>
      <c r="W36">
        <f t="shared" si="9"/>
        <v>7</v>
      </c>
      <c r="X36">
        <f t="shared" si="9"/>
        <v>6</v>
      </c>
      <c r="Y36">
        <f t="shared" si="9"/>
        <v>8</v>
      </c>
    </row>
    <row r="37" spans="1:25" x14ac:dyDescent="0.3">
      <c r="A37" s="8" t="str">
        <f t="shared" si="6"/>
        <v>Financials</v>
      </c>
      <c r="B37">
        <f t="shared" si="7"/>
        <v>8</v>
      </c>
      <c r="C37">
        <f t="shared" si="7"/>
        <v>7</v>
      </c>
      <c r="D37">
        <f t="shared" si="7"/>
        <v>5</v>
      </c>
      <c r="E37">
        <f t="shared" si="7"/>
        <v>6</v>
      </c>
      <c r="F37">
        <f t="shared" si="7"/>
        <v>2</v>
      </c>
      <c r="G37">
        <f t="shared" si="7"/>
        <v>4</v>
      </c>
      <c r="H37">
        <f t="shared" si="7"/>
        <v>1</v>
      </c>
      <c r="I37">
        <f t="shared" si="7"/>
        <v>3</v>
      </c>
      <c r="J37" s="11">
        <f t="shared" si="8"/>
        <v>8</v>
      </c>
      <c r="K37">
        <f t="shared" si="8"/>
        <v>2</v>
      </c>
      <c r="L37">
        <f t="shared" si="8"/>
        <v>6</v>
      </c>
      <c r="M37">
        <f t="shared" si="8"/>
        <v>3</v>
      </c>
      <c r="N37">
        <f t="shared" si="8"/>
        <v>1</v>
      </c>
      <c r="O37">
        <f t="shared" si="8"/>
        <v>5</v>
      </c>
      <c r="P37">
        <f t="shared" si="8"/>
        <v>4</v>
      </c>
      <c r="Q37">
        <f t="shared" si="8"/>
        <v>7</v>
      </c>
      <c r="R37" s="11">
        <f t="shared" si="9"/>
        <v>8</v>
      </c>
      <c r="S37">
        <f t="shared" si="9"/>
        <v>7</v>
      </c>
      <c r="T37">
        <f t="shared" si="9"/>
        <v>3</v>
      </c>
      <c r="U37">
        <f t="shared" si="9"/>
        <v>5</v>
      </c>
      <c r="V37">
        <f t="shared" si="9"/>
        <v>1</v>
      </c>
      <c r="W37">
        <f t="shared" si="9"/>
        <v>4</v>
      </c>
      <c r="X37">
        <f t="shared" si="9"/>
        <v>2</v>
      </c>
      <c r="Y37">
        <f t="shared" si="9"/>
        <v>6</v>
      </c>
    </row>
    <row r="38" spans="1:25" x14ac:dyDescent="0.3">
      <c r="A38" s="8" t="str">
        <f t="shared" si="6"/>
        <v>Real Estate</v>
      </c>
      <c r="B38">
        <f t="shared" si="7"/>
        <v>1</v>
      </c>
      <c r="C38">
        <f t="shared" si="7"/>
        <v>2</v>
      </c>
      <c r="D38">
        <f t="shared" si="7"/>
        <v>6</v>
      </c>
      <c r="E38">
        <f t="shared" si="7"/>
        <v>5</v>
      </c>
      <c r="F38">
        <f t="shared" si="7"/>
        <v>8</v>
      </c>
      <c r="G38">
        <f t="shared" si="7"/>
        <v>4</v>
      </c>
      <c r="H38">
        <f t="shared" si="7"/>
        <v>3</v>
      </c>
      <c r="I38">
        <f t="shared" si="7"/>
        <v>7</v>
      </c>
      <c r="J38" s="11">
        <f t="shared" si="8"/>
        <v>7</v>
      </c>
      <c r="K38">
        <f t="shared" si="8"/>
        <v>4</v>
      </c>
      <c r="L38">
        <f t="shared" si="8"/>
        <v>8</v>
      </c>
      <c r="M38">
        <f t="shared" si="8"/>
        <v>2</v>
      </c>
      <c r="N38">
        <f t="shared" si="8"/>
        <v>6</v>
      </c>
      <c r="O38">
        <f t="shared" si="8"/>
        <v>1</v>
      </c>
      <c r="P38">
        <f t="shared" si="8"/>
        <v>5</v>
      </c>
      <c r="Q38">
        <f t="shared" si="8"/>
        <v>3</v>
      </c>
      <c r="R38" s="11">
        <f t="shared" si="9"/>
        <v>4</v>
      </c>
      <c r="S38">
        <f t="shared" si="9"/>
        <v>7</v>
      </c>
      <c r="T38">
        <f t="shared" si="9"/>
        <v>5</v>
      </c>
      <c r="U38">
        <f t="shared" si="9"/>
        <v>6</v>
      </c>
      <c r="V38">
        <f t="shared" si="9"/>
        <v>8</v>
      </c>
      <c r="W38">
        <f t="shared" si="9"/>
        <v>3</v>
      </c>
      <c r="X38">
        <f t="shared" si="9"/>
        <v>2</v>
      </c>
      <c r="Y38">
        <f t="shared" si="9"/>
        <v>1</v>
      </c>
    </row>
    <row r="39" spans="1:25" x14ac:dyDescent="0.3">
      <c r="A39" s="8" t="str">
        <f t="shared" si="6"/>
        <v>Consumer Staples</v>
      </c>
      <c r="B39">
        <f t="shared" si="7"/>
        <v>6</v>
      </c>
      <c r="C39">
        <f t="shared" si="7"/>
        <v>3</v>
      </c>
      <c r="D39">
        <f t="shared" si="7"/>
        <v>5</v>
      </c>
      <c r="E39">
        <f t="shared" si="7"/>
        <v>7</v>
      </c>
      <c r="F39">
        <f t="shared" si="7"/>
        <v>4</v>
      </c>
      <c r="G39">
        <f t="shared" si="7"/>
        <v>8</v>
      </c>
      <c r="H39">
        <f t="shared" si="7"/>
        <v>1</v>
      </c>
      <c r="I39">
        <f t="shared" si="7"/>
        <v>2</v>
      </c>
      <c r="J39" s="11">
        <f t="shared" si="8"/>
        <v>2</v>
      </c>
      <c r="K39">
        <f t="shared" si="8"/>
        <v>3</v>
      </c>
      <c r="L39">
        <f t="shared" si="8"/>
        <v>4</v>
      </c>
      <c r="M39">
        <f t="shared" si="8"/>
        <v>5</v>
      </c>
      <c r="N39">
        <f t="shared" si="8"/>
        <v>7</v>
      </c>
      <c r="O39">
        <f t="shared" si="8"/>
        <v>8</v>
      </c>
      <c r="P39">
        <f t="shared" si="8"/>
        <v>1</v>
      </c>
      <c r="Q39">
        <f t="shared" si="8"/>
        <v>6</v>
      </c>
      <c r="R39" s="11">
        <f t="shared" si="9"/>
        <v>6</v>
      </c>
      <c r="S39">
        <f t="shared" si="9"/>
        <v>2</v>
      </c>
      <c r="T39">
        <f t="shared" si="9"/>
        <v>4</v>
      </c>
      <c r="U39">
        <f t="shared" si="9"/>
        <v>5</v>
      </c>
      <c r="V39">
        <f t="shared" si="9"/>
        <v>7</v>
      </c>
      <c r="W39">
        <f t="shared" si="9"/>
        <v>8</v>
      </c>
      <c r="X39">
        <f t="shared" si="9"/>
        <v>1</v>
      </c>
      <c r="Y39">
        <f t="shared" si="9"/>
        <v>3</v>
      </c>
    </row>
    <row r="40" spans="1:25" x14ac:dyDescent="0.3">
      <c r="A40" s="8" t="str">
        <f t="shared" si="6"/>
        <v>Health Care</v>
      </c>
      <c r="B40">
        <f t="shared" si="7"/>
        <v>2</v>
      </c>
      <c r="C40">
        <f t="shared" si="7"/>
        <v>3</v>
      </c>
      <c r="D40">
        <f t="shared" si="7"/>
        <v>5</v>
      </c>
      <c r="E40">
        <f t="shared" si="7"/>
        <v>6</v>
      </c>
      <c r="F40">
        <f t="shared" si="7"/>
        <v>7</v>
      </c>
      <c r="G40">
        <f t="shared" si="7"/>
        <v>8</v>
      </c>
      <c r="H40">
        <f t="shared" si="7"/>
        <v>1</v>
      </c>
      <c r="I40">
        <f t="shared" si="7"/>
        <v>4</v>
      </c>
      <c r="J40" s="11">
        <f t="shared" si="8"/>
        <v>1</v>
      </c>
      <c r="K40">
        <f t="shared" si="8"/>
        <v>6</v>
      </c>
      <c r="L40">
        <f t="shared" si="8"/>
        <v>3</v>
      </c>
      <c r="M40">
        <f t="shared" si="8"/>
        <v>7</v>
      </c>
      <c r="N40">
        <f t="shared" si="8"/>
        <v>5</v>
      </c>
      <c r="O40">
        <f t="shared" si="8"/>
        <v>8</v>
      </c>
      <c r="P40">
        <f t="shared" si="8"/>
        <v>2</v>
      </c>
      <c r="Q40">
        <f t="shared" si="8"/>
        <v>4</v>
      </c>
      <c r="R40" s="11">
        <f t="shared" si="9"/>
        <v>3</v>
      </c>
      <c r="S40">
        <f t="shared" si="9"/>
        <v>1</v>
      </c>
      <c r="T40">
        <f t="shared" si="9"/>
        <v>6</v>
      </c>
      <c r="U40">
        <f t="shared" si="9"/>
        <v>4</v>
      </c>
      <c r="V40">
        <f t="shared" si="9"/>
        <v>8</v>
      </c>
      <c r="W40">
        <f t="shared" si="9"/>
        <v>5</v>
      </c>
      <c r="X40">
        <f t="shared" si="9"/>
        <v>7</v>
      </c>
      <c r="Y40">
        <f t="shared" si="9"/>
        <v>2</v>
      </c>
    </row>
    <row r="41" spans="1:25" x14ac:dyDescent="0.3">
      <c r="A41" s="8" t="str">
        <f t="shared" si="6"/>
        <v>Utilities</v>
      </c>
      <c r="B41" t="e">
        <f t="shared" si="7"/>
        <v>#N/A</v>
      </c>
      <c r="C41">
        <f t="shared" si="7"/>
        <v>3</v>
      </c>
      <c r="D41" t="e">
        <f t="shared" si="7"/>
        <v>#N/A</v>
      </c>
      <c r="E41">
        <f t="shared" si="7"/>
        <v>4</v>
      </c>
      <c r="F41">
        <f t="shared" si="7"/>
        <v>2</v>
      </c>
      <c r="G41">
        <f t="shared" si="7"/>
        <v>5</v>
      </c>
      <c r="H41">
        <f t="shared" si="7"/>
        <v>1</v>
      </c>
      <c r="I41">
        <f t="shared" si="7"/>
        <v>6</v>
      </c>
      <c r="J41" s="11" t="e">
        <f t="shared" si="8"/>
        <v>#N/A</v>
      </c>
      <c r="K41">
        <f t="shared" si="8"/>
        <v>5</v>
      </c>
      <c r="L41" t="e">
        <f t="shared" si="8"/>
        <v>#N/A</v>
      </c>
      <c r="M41">
        <f t="shared" si="8"/>
        <v>3</v>
      </c>
      <c r="N41">
        <f t="shared" si="8"/>
        <v>1</v>
      </c>
      <c r="O41">
        <f t="shared" si="8"/>
        <v>4</v>
      </c>
      <c r="P41">
        <f t="shared" si="8"/>
        <v>2</v>
      </c>
      <c r="Q41">
        <f t="shared" si="8"/>
        <v>6</v>
      </c>
      <c r="R41" s="11" t="e">
        <f t="shared" si="9"/>
        <v>#N/A</v>
      </c>
      <c r="S41">
        <f t="shared" si="9"/>
        <v>5</v>
      </c>
      <c r="T41" t="e">
        <f t="shared" si="9"/>
        <v>#N/A</v>
      </c>
      <c r="U41">
        <f t="shared" si="9"/>
        <v>2</v>
      </c>
      <c r="V41">
        <f t="shared" si="9"/>
        <v>1</v>
      </c>
      <c r="W41">
        <f t="shared" si="9"/>
        <v>3</v>
      </c>
      <c r="X41">
        <f t="shared" si="9"/>
        <v>4</v>
      </c>
      <c r="Y41">
        <f t="shared" si="9"/>
        <v>6</v>
      </c>
    </row>
    <row r="42" spans="1:25" x14ac:dyDescent="0.3">
      <c r="A42" s="6"/>
      <c r="B42" s="7" t="s">
        <v>49</v>
      </c>
      <c r="C42" s="4"/>
      <c r="D42" s="4"/>
      <c r="E42" s="4"/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5"/>
      <c r="S42" s="4"/>
      <c r="T42" s="4"/>
      <c r="U42" s="4"/>
      <c r="V42" s="4"/>
      <c r="W42" s="4"/>
      <c r="X42" s="4"/>
      <c r="Y42" s="4"/>
    </row>
    <row r="43" spans="1:25" x14ac:dyDescent="0.3">
      <c r="A43" t="s">
        <v>27</v>
      </c>
      <c r="B43" s="8" t="s">
        <v>4</v>
      </c>
      <c r="C43" s="8" t="s">
        <v>5</v>
      </c>
      <c r="D43" s="8" t="s">
        <v>6</v>
      </c>
      <c r="E43" s="8" t="s">
        <v>7</v>
      </c>
      <c r="F43" s="8" t="s">
        <v>8</v>
      </c>
      <c r="G43" s="8" t="s">
        <v>9</v>
      </c>
      <c r="H43" s="8" t="s">
        <v>10</v>
      </c>
      <c r="I43" s="9" t="s">
        <v>11</v>
      </c>
      <c r="J43" s="10" t="s">
        <v>28</v>
      </c>
      <c r="K43" s="8" t="s">
        <v>29</v>
      </c>
      <c r="L43" s="8" t="s">
        <v>30</v>
      </c>
      <c r="M43" s="8" t="s">
        <v>31</v>
      </c>
      <c r="N43" s="8" t="s">
        <v>32</v>
      </c>
      <c r="O43" s="8" t="s">
        <v>33</v>
      </c>
      <c r="P43" s="8" t="s">
        <v>34</v>
      </c>
      <c r="Q43" s="9" t="s">
        <v>35</v>
      </c>
      <c r="R43" s="10" t="s">
        <v>36</v>
      </c>
      <c r="S43" s="8" t="s">
        <v>37</v>
      </c>
      <c r="T43" s="8" t="s">
        <v>38</v>
      </c>
      <c r="U43" s="8" t="s">
        <v>39</v>
      </c>
      <c r="V43" s="8" t="s">
        <v>40</v>
      </c>
      <c r="W43" s="8" t="s">
        <v>41</v>
      </c>
      <c r="X43" s="8" t="s">
        <v>42</v>
      </c>
      <c r="Y43" s="8" t="s">
        <v>43</v>
      </c>
    </row>
    <row r="44" spans="1:25" x14ac:dyDescent="0.3">
      <c r="A44" s="8" t="str">
        <f>A4</f>
        <v>Energy</v>
      </c>
      <c r="B44">
        <f>B18+B31</f>
        <v>18</v>
      </c>
      <c r="C44">
        <f t="shared" ref="C44:I44" si="10">C18+C31</f>
        <v>18</v>
      </c>
      <c r="D44">
        <f t="shared" si="10"/>
        <v>12</v>
      </c>
      <c r="E44">
        <f t="shared" si="10"/>
        <v>16</v>
      </c>
      <c r="F44">
        <f t="shared" si="10"/>
        <v>10</v>
      </c>
      <c r="G44">
        <f t="shared" si="10"/>
        <v>8</v>
      </c>
      <c r="H44">
        <f t="shared" si="10"/>
        <v>8</v>
      </c>
      <c r="I44">
        <f t="shared" si="10"/>
        <v>9</v>
      </c>
      <c r="J44" s="11">
        <f>J18+J31</f>
        <v>15</v>
      </c>
      <c r="K44">
        <f t="shared" ref="K44:Q44" si="11">K18+K31</f>
        <v>10</v>
      </c>
      <c r="L44">
        <f t="shared" si="11"/>
        <v>16</v>
      </c>
      <c r="M44">
        <f t="shared" si="11"/>
        <v>12</v>
      </c>
      <c r="N44">
        <f t="shared" si="11"/>
        <v>13</v>
      </c>
      <c r="O44">
        <f t="shared" si="11"/>
        <v>12</v>
      </c>
      <c r="P44">
        <f t="shared" si="11"/>
        <v>8</v>
      </c>
      <c r="Q44">
        <f t="shared" si="11"/>
        <v>5</v>
      </c>
      <c r="R44" s="11">
        <f>R18+R31</f>
        <v>6</v>
      </c>
      <c r="S44">
        <f t="shared" ref="S44:Y44" si="12">S18+S31</f>
        <v>10</v>
      </c>
      <c r="T44">
        <f t="shared" si="12"/>
        <v>4</v>
      </c>
      <c r="U44">
        <f t="shared" si="12"/>
        <v>8</v>
      </c>
      <c r="V44">
        <f t="shared" si="12"/>
        <v>8</v>
      </c>
      <c r="W44">
        <f t="shared" si="12"/>
        <v>6</v>
      </c>
      <c r="X44">
        <f t="shared" si="12"/>
        <v>3</v>
      </c>
      <c r="Y44">
        <f t="shared" si="12"/>
        <v>2</v>
      </c>
    </row>
    <row r="45" spans="1:25" x14ac:dyDescent="0.3">
      <c r="A45" s="8" t="str">
        <f t="shared" ref="A45:A54" si="13">A5</f>
        <v>Materials</v>
      </c>
      <c r="B45">
        <f t="shared" ref="B45:Y54" si="14">B19+B32</f>
        <v>11</v>
      </c>
      <c r="C45">
        <f t="shared" si="14"/>
        <v>9</v>
      </c>
      <c r="D45">
        <f t="shared" si="14"/>
        <v>16</v>
      </c>
      <c r="E45">
        <f t="shared" si="14"/>
        <v>5</v>
      </c>
      <c r="F45">
        <f t="shared" si="14"/>
        <v>19</v>
      </c>
      <c r="G45">
        <f t="shared" si="14"/>
        <v>7</v>
      </c>
      <c r="H45">
        <f t="shared" si="14"/>
        <v>17</v>
      </c>
      <c r="I45">
        <f t="shared" si="14"/>
        <v>4</v>
      </c>
      <c r="J45" s="11">
        <f t="shared" si="14"/>
        <v>11</v>
      </c>
      <c r="K45">
        <f t="shared" si="14"/>
        <v>14</v>
      </c>
      <c r="L45">
        <f t="shared" si="14"/>
        <v>9</v>
      </c>
      <c r="M45">
        <f t="shared" si="14"/>
        <v>10</v>
      </c>
      <c r="N45">
        <f t="shared" si="14"/>
        <v>6</v>
      </c>
      <c r="O45">
        <f t="shared" si="14"/>
        <v>12</v>
      </c>
      <c r="P45">
        <f t="shared" si="14"/>
        <v>9</v>
      </c>
      <c r="Q45">
        <f t="shared" si="14"/>
        <v>2</v>
      </c>
      <c r="R45" s="11">
        <f t="shared" si="14"/>
        <v>6</v>
      </c>
      <c r="S45">
        <f t="shared" si="14"/>
        <v>16</v>
      </c>
      <c r="T45">
        <f t="shared" si="14"/>
        <v>8</v>
      </c>
      <c r="U45">
        <f t="shared" si="14"/>
        <v>8</v>
      </c>
      <c r="V45">
        <f t="shared" si="14"/>
        <v>11</v>
      </c>
      <c r="W45">
        <f t="shared" si="14"/>
        <v>11</v>
      </c>
      <c r="X45">
        <f t="shared" si="14"/>
        <v>15</v>
      </c>
      <c r="Y45">
        <f t="shared" si="14"/>
        <v>15</v>
      </c>
    </row>
    <row r="46" spans="1:25" x14ac:dyDescent="0.3">
      <c r="A46" s="8" t="str">
        <f t="shared" si="13"/>
        <v>Industrials</v>
      </c>
      <c r="B46">
        <f t="shared" si="14"/>
        <v>12</v>
      </c>
      <c r="C46">
        <f t="shared" si="14"/>
        <v>16</v>
      </c>
      <c r="D46">
        <f t="shared" si="14"/>
        <v>11</v>
      </c>
      <c r="E46">
        <f t="shared" si="14"/>
        <v>12</v>
      </c>
      <c r="F46">
        <f t="shared" si="14"/>
        <v>8</v>
      </c>
      <c r="G46">
        <f t="shared" si="14"/>
        <v>14</v>
      </c>
      <c r="H46">
        <f t="shared" si="14"/>
        <v>7</v>
      </c>
      <c r="I46">
        <f t="shared" si="14"/>
        <v>11</v>
      </c>
      <c r="J46" s="11">
        <f t="shared" si="14"/>
        <v>17</v>
      </c>
      <c r="K46">
        <f t="shared" si="14"/>
        <v>8</v>
      </c>
      <c r="L46">
        <f t="shared" si="14"/>
        <v>8</v>
      </c>
      <c r="M46">
        <f t="shared" si="14"/>
        <v>2</v>
      </c>
      <c r="N46">
        <f t="shared" si="14"/>
        <v>6</v>
      </c>
      <c r="O46">
        <f t="shared" si="14"/>
        <v>3</v>
      </c>
      <c r="P46">
        <f t="shared" si="14"/>
        <v>16</v>
      </c>
      <c r="Q46">
        <f t="shared" si="14"/>
        <v>7</v>
      </c>
      <c r="R46" s="11">
        <f t="shared" si="14"/>
        <v>7</v>
      </c>
      <c r="S46">
        <f t="shared" si="14"/>
        <v>8</v>
      </c>
      <c r="T46">
        <f t="shared" si="14"/>
        <v>3</v>
      </c>
      <c r="U46">
        <f t="shared" si="14"/>
        <v>9</v>
      </c>
      <c r="V46">
        <f t="shared" si="14"/>
        <v>6</v>
      </c>
      <c r="W46">
        <f t="shared" si="14"/>
        <v>11</v>
      </c>
      <c r="X46">
        <f t="shared" si="14"/>
        <v>13</v>
      </c>
      <c r="Y46">
        <f t="shared" si="14"/>
        <v>6</v>
      </c>
    </row>
    <row r="47" spans="1:25" x14ac:dyDescent="0.3">
      <c r="A47" s="8" t="str">
        <f t="shared" si="13"/>
        <v>Consumer Discretionary</v>
      </c>
      <c r="B47">
        <f t="shared" si="14"/>
        <v>17</v>
      </c>
      <c r="C47">
        <f t="shared" si="14"/>
        <v>17</v>
      </c>
      <c r="D47">
        <f t="shared" si="14"/>
        <v>16</v>
      </c>
      <c r="E47">
        <f t="shared" si="14"/>
        <v>10</v>
      </c>
      <c r="F47">
        <f t="shared" si="14"/>
        <v>8</v>
      </c>
      <c r="G47">
        <f t="shared" si="14"/>
        <v>5</v>
      </c>
      <c r="H47">
        <f t="shared" si="14"/>
        <v>7</v>
      </c>
      <c r="I47">
        <f t="shared" si="14"/>
        <v>3</v>
      </c>
      <c r="J47" s="11">
        <f t="shared" si="14"/>
        <v>14</v>
      </c>
      <c r="K47">
        <f t="shared" si="14"/>
        <v>3</v>
      </c>
      <c r="L47">
        <f t="shared" si="14"/>
        <v>14</v>
      </c>
      <c r="M47">
        <f t="shared" si="14"/>
        <v>8</v>
      </c>
      <c r="N47">
        <f t="shared" si="14"/>
        <v>12</v>
      </c>
      <c r="O47">
        <f t="shared" si="14"/>
        <v>10</v>
      </c>
      <c r="P47">
        <f t="shared" si="14"/>
        <v>6</v>
      </c>
      <c r="Q47">
        <f t="shared" si="14"/>
        <v>8</v>
      </c>
      <c r="R47" s="11">
        <f t="shared" si="14"/>
        <v>7</v>
      </c>
      <c r="S47">
        <f t="shared" si="14"/>
        <v>15</v>
      </c>
      <c r="T47">
        <f t="shared" si="14"/>
        <v>9</v>
      </c>
      <c r="U47">
        <f t="shared" si="14"/>
        <v>10</v>
      </c>
      <c r="V47">
        <f t="shared" si="14"/>
        <v>15</v>
      </c>
      <c r="W47">
        <f t="shared" si="14"/>
        <v>8</v>
      </c>
      <c r="X47">
        <f t="shared" si="14"/>
        <v>14</v>
      </c>
      <c r="Y47">
        <f t="shared" si="14"/>
        <v>11</v>
      </c>
    </row>
    <row r="48" spans="1:25" x14ac:dyDescent="0.3">
      <c r="A48" s="8" t="str">
        <f t="shared" si="13"/>
        <v>Communication Services</v>
      </c>
      <c r="B48">
        <f t="shared" si="14"/>
        <v>6</v>
      </c>
      <c r="C48">
        <f t="shared" si="14"/>
        <v>3</v>
      </c>
      <c r="D48">
        <f t="shared" si="14"/>
        <v>4</v>
      </c>
      <c r="E48">
        <f t="shared" si="14"/>
        <v>10</v>
      </c>
      <c r="F48">
        <f t="shared" si="14"/>
        <v>8</v>
      </c>
      <c r="G48">
        <f t="shared" si="14"/>
        <v>13</v>
      </c>
      <c r="H48">
        <f t="shared" si="14"/>
        <v>18</v>
      </c>
      <c r="I48">
        <f t="shared" si="14"/>
        <v>2</v>
      </c>
      <c r="J48" s="11">
        <f t="shared" si="14"/>
        <v>2</v>
      </c>
      <c r="K48">
        <f t="shared" si="14"/>
        <v>17</v>
      </c>
      <c r="L48">
        <f t="shared" si="14"/>
        <v>8</v>
      </c>
      <c r="M48">
        <f t="shared" si="14"/>
        <v>16</v>
      </c>
      <c r="N48">
        <f t="shared" si="14"/>
        <v>19</v>
      </c>
      <c r="O48">
        <f t="shared" si="14"/>
        <v>15</v>
      </c>
      <c r="P48">
        <f t="shared" si="14"/>
        <v>18</v>
      </c>
      <c r="Q48">
        <f t="shared" si="14"/>
        <v>14</v>
      </c>
      <c r="R48" s="11">
        <f t="shared" si="14"/>
        <v>4</v>
      </c>
      <c r="S48">
        <f t="shared" si="14"/>
        <v>8</v>
      </c>
      <c r="T48">
        <f t="shared" si="14"/>
        <v>6</v>
      </c>
      <c r="U48">
        <f t="shared" si="14"/>
        <v>12</v>
      </c>
      <c r="V48">
        <f t="shared" si="14"/>
        <v>9</v>
      </c>
      <c r="W48">
        <f t="shared" si="14"/>
        <v>13</v>
      </c>
      <c r="X48">
        <f t="shared" si="14"/>
        <v>13</v>
      </c>
      <c r="Y48">
        <f t="shared" si="14"/>
        <v>17</v>
      </c>
    </row>
    <row r="49" spans="1:25" x14ac:dyDescent="0.3">
      <c r="A49" s="8" t="str">
        <f t="shared" si="13"/>
        <v>Information Technology</v>
      </c>
      <c r="B49">
        <f t="shared" si="14"/>
        <v>10</v>
      </c>
      <c r="C49">
        <f t="shared" si="14"/>
        <v>5</v>
      </c>
      <c r="D49">
        <f t="shared" si="14"/>
        <v>13</v>
      </c>
      <c r="E49">
        <f t="shared" si="14"/>
        <v>4</v>
      </c>
      <c r="F49">
        <f t="shared" si="14"/>
        <v>18</v>
      </c>
      <c r="G49">
        <f t="shared" si="14"/>
        <v>7</v>
      </c>
      <c r="H49">
        <f t="shared" si="14"/>
        <v>14</v>
      </c>
      <c r="I49">
        <f t="shared" si="14"/>
        <v>7</v>
      </c>
      <c r="J49" s="11">
        <f t="shared" si="14"/>
        <v>7</v>
      </c>
      <c r="K49">
        <f t="shared" si="14"/>
        <v>2</v>
      </c>
      <c r="L49">
        <f t="shared" si="14"/>
        <v>10</v>
      </c>
      <c r="M49">
        <f t="shared" si="14"/>
        <v>6</v>
      </c>
      <c r="N49">
        <f t="shared" si="14"/>
        <v>12</v>
      </c>
      <c r="O49">
        <f t="shared" si="14"/>
        <v>5</v>
      </c>
      <c r="P49">
        <f t="shared" si="14"/>
        <v>16</v>
      </c>
      <c r="Q49">
        <f t="shared" si="14"/>
        <v>12</v>
      </c>
      <c r="R49" s="11">
        <f t="shared" si="14"/>
        <v>2</v>
      </c>
      <c r="S49">
        <f t="shared" si="14"/>
        <v>3</v>
      </c>
      <c r="T49">
        <f t="shared" si="14"/>
        <v>6</v>
      </c>
      <c r="U49">
        <f t="shared" si="14"/>
        <v>7</v>
      </c>
      <c r="V49">
        <f t="shared" si="14"/>
        <v>9</v>
      </c>
      <c r="W49">
        <f t="shared" si="14"/>
        <v>9</v>
      </c>
      <c r="X49">
        <f t="shared" si="14"/>
        <v>9</v>
      </c>
      <c r="Y49">
        <f t="shared" si="14"/>
        <v>15</v>
      </c>
    </row>
    <row r="50" spans="1:25" x14ac:dyDescent="0.3">
      <c r="A50" s="8" t="str">
        <f t="shared" si="13"/>
        <v>Financials</v>
      </c>
      <c r="B50">
        <f t="shared" si="14"/>
        <v>15</v>
      </c>
      <c r="C50">
        <f t="shared" si="14"/>
        <v>13</v>
      </c>
      <c r="D50">
        <f t="shared" si="14"/>
        <v>7</v>
      </c>
      <c r="E50">
        <f t="shared" si="14"/>
        <v>13</v>
      </c>
      <c r="F50">
        <f t="shared" si="14"/>
        <v>4</v>
      </c>
      <c r="G50">
        <f t="shared" si="14"/>
        <v>11</v>
      </c>
      <c r="H50">
        <f t="shared" si="14"/>
        <v>4</v>
      </c>
      <c r="I50">
        <f t="shared" si="14"/>
        <v>11</v>
      </c>
      <c r="J50" s="11">
        <f t="shared" si="14"/>
        <v>16</v>
      </c>
      <c r="K50">
        <f t="shared" si="14"/>
        <v>5</v>
      </c>
      <c r="L50">
        <f t="shared" si="14"/>
        <v>7</v>
      </c>
      <c r="M50">
        <f t="shared" si="14"/>
        <v>6</v>
      </c>
      <c r="N50">
        <f t="shared" si="14"/>
        <v>3</v>
      </c>
      <c r="O50">
        <f t="shared" si="14"/>
        <v>9</v>
      </c>
      <c r="P50">
        <f t="shared" si="14"/>
        <v>6</v>
      </c>
      <c r="Q50">
        <f t="shared" si="14"/>
        <v>12</v>
      </c>
      <c r="R50" s="11">
        <f t="shared" si="14"/>
        <v>15</v>
      </c>
      <c r="S50">
        <f t="shared" si="14"/>
        <v>12</v>
      </c>
      <c r="T50">
        <f t="shared" si="14"/>
        <v>8</v>
      </c>
      <c r="U50">
        <f t="shared" si="14"/>
        <v>9</v>
      </c>
      <c r="V50">
        <f t="shared" si="14"/>
        <v>4</v>
      </c>
      <c r="W50">
        <f t="shared" si="14"/>
        <v>7</v>
      </c>
      <c r="X50">
        <f t="shared" si="14"/>
        <v>4</v>
      </c>
      <c r="Y50">
        <f t="shared" si="14"/>
        <v>9</v>
      </c>
    </row>
    <row r="51" spans="1:25" x14ac:dyDescent="0.3">
      <c r="A51" s="8" t="str">
        <f t="shared" si="13"/>
        <v>Real Estate</v>
      </c>
      <c r="B51">
        <f t="shared" si="14"/>
        <v>2</v>
      </c>
      <c r="C51">
        <f t="shared" si="14"/>
        <v>4</v>
      </c>
      <c r="D51">
        <f t="shared" si="14"/>
        <v>9</v>
      </c>
      <c r="E51">
        <f t="shared" si="14"/>
        <v>11</v>
      </c>
      <c r="F51">
        <f t="shared" si="14"/>
        <v>15</v>
      </c>
      <c r="G51">
        <f t="shared" si="14"/>
        <v>12</v>
      </c>
      <c r="H51">
        <f t="shared" si="14"/>
        <v>11</v>
      </c>
      <c r="I51">
        <f t="shared" si="14"/>
        <v>18</v>
      </c>
      <c r="J51" s="11">
        <f t="shared" si="14"/>
        <v>17</v>
      </c>
      <c r="K51">
        <f t="shared" si="14"/>
        <v>14</v>
      </c>
      <c r="L51">
        <f t="shared" si="14"/>
        <v>18</v>
      </c>
      <c r="M51">
        <f t="shared" si="14"/>
        <v>10</v>
      </c>
      <c r="N51">
        <f t="shared" si="14"/>
        <v>16</v>
      </c>
      <c r="O51">
        <f t="shared" si="14"/>
        <v>8</v>
      </c>
      <c r="P51">
        <f t="shared" si="14"/>
        <v>15</v>
      </c>
      <c r="Q51">
        <f t="shared" si="14"/>
        <v>12</v>
      </c>
      <c r="R51" s="11">
        <f t="shared" si="14"/>
        <v>13</v>
      </c>
      <c r="S51">
        <f t="shared" si="14"/>
        <v>18</v>
      </c>
      <c r="T51">
        <f t="shared" si="14"/>
        <v>13</v>
      </c>
      <c r="U51">
        <f t="shared" si="14"/>
        <v>16</v>
      </c>
      <c r="V51">
        <f t="shared" si="14"/>
        <v>17</v>
      </c>
      <c r="W51">
        <f t="shared" si="14"/>
        <v>11</v>
      </c>
      <c r="X51">
        <f t="shared" si="14"/>
        <v>9</v>
      </c>
      <c r="Y51">
        <f t="shared" si="14"/>
        <v>5</v>
      </c>
    </row>
    <row r="52" spans="1:25" x14ac:dyDescent="0.3">
      <c r="A52" s="8" t="str">
        <f t="shared" si="13"/>
        <v>Consumer Staples</v>
      </c>
      <c r="B52">
        <f t="shared" si="14"/>
        <v>14</v>
      </c>
      <c r="C52">
        <f t="shared" si="14"/>
        <v>12</v>
      </c>
      <c r="D52">
        <f t="shared" si="14"/>
        <v>13</v>
      </c>
      <c r="E52">
        <f t="shared" si="14"/>
        <v>18</v>
      </c>
      <c r="F52">
        <f t="shared" si="14"/>
        <v>12</v>
      </c>
      <c r="G52">
        <f t="shared" si="14"/>
        <v>19</v>
      </c>
      <c r="H52">
        <f t="shared" si="14"/>
        <v>3</v>
      </c>
      <c r="I52">
        <f t="shared" si="14"/>
        <v>7</v>
      </c>
      <c r="J52" s="11">
        <f t="shared" si="14"/>
        <v>7</v>
      </c>
      <c r="K52">
        <f t="shared" si="14"/>
        <v>11</v>
      </c>
      <c r="L52">
        <f t="shared" si="14"/>
        <v>12</v>
      </c>
      <c r="M52">
        <f t="shared" si="14"/>
        <v>14</v>
      </c>
      <c r="N52">
        <f t="shared" si="14"/>
        <v>16</v>
      </c>
      <c r="O52">
        <f t="shared" si="14"/>
        <v>18</v>
      </c>
      <c r="P52">
        <f t="shared" si="14"/>
        <v>4</v>
      </c>
      <c r="Q52">
        <f t="shared" si="14"/>
        <v>16</v>
      </c>
      <c r="R52" s="11">
        <f t="shared" si="14"/>
        <v>16</v>
      </c>
      <c r="S52">
        <f t="shared" si="14"/>
        <v>11</v>
      </c>
      <c r="T52">
        <f t="shared" si="14"/>
        <v>13</v>
      </c>
      <c r="U52">
        <f t="shared" si="14"/>
        <v>16</v>
      </c>
      <c r="V52">
        <f t="shared" si="14"/>
        <v>17</v>
      </c>
      <c r="W52">
        <f t="shared" si="14"/>
        <v>19</v>
      </c>
      <c r="X52">
        <f t="shared" si="14"/>
        <v>5</v>
      </c>
      <c r="Y52">
        <f t="shared" si="14"/>
        <v>13</v>
      </c>
    </row>
    <row r="53" spans="1:25" x14ac:dyDescent="0.3">
      <c r="A53" s="8" t="str">
        <f t="shared" si="13"/>
        <v>Health Care</v>
      </c>
      <c r="B53">
        <f t="shared" si="14"/>
        <v>5</v>
      </c>
      <c r="C53">
        <f t="shared" si="14"/>
        <v>10</v>
      </c>
      <c r="D53">
        <f t="shared" si="14"/>
        <v>9</v>
      </c>
      <c r="E53">
        <f t="shared" si="14"/>
        <v>15</v>
      </c>
      <c r="F53">
        <f t="shared" si="14"/>
        <v>16</v>
      </c>
      <c r="G53">
        <f t="shared" si="14"/>
        <v>18</v>
      </c>
      <c r="H53">
        <f t="shared" si="14"/>
        <v>5</v>
      </c>
      <c r="I53">
        <f t="shared" si="14"/>
        <v>14</v>
      </c>
      <c r="J53" s="11">
        <f t="shared" si="14"/>
        <v>3</v>
      </c>
      <c r="K53">
        <f t="shared" si="14"/>
        <v>15</v>
      </c>
      <c r="L53">
        <f t="shared" si="14"/>
        <v>6</v>
      </c>
      <c r="M53">
        <f t="shared" si="14"/>
        <v>17</v>
      </c>
      <c r="N53">
        <f t="shared" si="14"/>
        <v>13</v>
      </c>
      <c r="O53">
        <f t="shared" si="14"/>
        <v>17</v>
      </c>
      <c r="P53">
        <f t="shared" si="14"/>
        <v>7</v>
      </c>
      <c r="Q53">
        <f t="shared" si="14"/>
        <v>12</v>
      </c>
      <c r="R53" s="11">
        <f t="shared" si="14"/>
        <v>11</v>
      </c>
      <c r="S53">
        <f t="shared" si="14"/>
        <v>7</v>
      </c>
      <c r="T53">
        <f t="shared" si="14"/>
        <v>16</v>
      </c>
      <c r="U53">
        <f t="shared" si="14"/>
        <v>12</v>
      </c>
      <c r="V53">
        <f t="shared" si="14"/>
        <v>19</v>
      </c>
      <c r="W53">
        <f t="shared" si="14"/>
        <v>14</v>
      </c>
      <c r="X53">
        <f t="shared" si="14"/>
        <v>18</v>
      </c>
      <c r="Y53">
        <f t="shared" si="14"/>
        <v>7</v>
      </c>
    </row>
    <row r="54" spans="1:25" x14ac:dyDescent="0.3">
      <c r="A54" s="8" t="str">
        <f t="shared" si="13"/>
        <v>Utilities</v>
      </c>
      <c r="B54" t="e">
        <f t="shared" si="14"/>
        <v>#N/A</v>
      </c>
      <c r="C54">
        <f t="shared" si="14"/>
        <v>6</v>
      </c>
      <c r="D54" t="e">
        <f t="shared" si="14"/>
        <v>#N/A</v>
      </c>
      <c r="E54">
        <f t="shared" si="14"/>
        <v>5</v>
      </c>
      <c r="F54">
        <f t="shared" si="14"/>
        <v>3</v>
      </c>
      <c r="G54">
        <f t="shared" si="14"/>
        <v>6</v>
      </c>
      <c r="H54">
        <f t="shared" si="14"/>
        <v>2</v>
      </c>
      <c r="I54">
        <f t="shared" si="14"/>
        <v>12</v>
      </c>
      <c r="J54" s="11" t="e">
        <f t="shared" si="14"/>
        <v>#N/A</v>
      </c>
      <c r="K54">
        <f t="shared" si="14"/>
        <v>10</v>
      </c>
      <c r="L54" t="e">
        <f t="shared" si="14"/>
        <v>#N/A</v>
      </c>
      <c r="M54">
        <f t="shared" si="14"/>
        <v>5</v>
      </c>
      <c r="N54">
        <f t="shared" si="14"/>
        <v>2</v>
      </c>
      <c r="O54">
        <f t="shared" si="14"/>
        <v>7</v>
      </c>
      <c r="P54">
        <f t="shared" si="14"/>
        <v>3</v>
      </c>
      <c r="Q54">
        <f t="shared" si="14"/>
        <v>13</v>
      </c>
      <c r="R54" s="11" t="e">
        <f t="shared" si="14"/>
        <v>#N/A</v>
      </c>
      <c r="S54">
        <f t="shared" si="14"/>
        <v>15</v>
      </c>
      <c r="T54" t="e">
        <f t="shared" si="14"/>
        <v>#N/A</v>
      </c>
      <c r="U54">
        <f t="shared" si="14"/>
        <v>11</v>
      </c>
      <c r="V54">
        <f t="shared" si="14"/>
        <v>2</v>
      </c>
      <c r="W54">
        <f t="shared" si="14"/>
        <v>13</v>
      </c>
      <c r="X54">
        <f t="shared" si="14"/>
        <v>14</v>
      </c>
      <c r="Y54">
        <f t="shared" si="14"/>
        <v>17</v>
      </c>
    </row>
    <row r="55" spans="1:25" x14ac:dyDescent="0.3">
      <c r="A55" s="12"/>
      <c r="B55" s="7" t="s">
        <v>50</v>
      </c>
      <c r="C55" s="4"/>
      <c r="D55" s="4"/>
      <c r="E55" s="4"/>
      <c r="F55" s="4"/>
      <c r="G55" s="4"/>
      <c r="H55" s="4"/>
      <c r="I55" s="4"/>
      <c r="J55" s="5"/>
      <c r="K55" s="4"/>
      <c r="L55" s="4"/>
      <c r="M55" s="4"/>
      <c r="N55" s="4"/>
      <c r="O55" s="4"/>
      <c r="P55" s="4"/>
      <c r="Q55" s="4"/>
      <c r="R55" s="5"/>
      <c r="S55" s="4"/>
      <c r="T55" s="4"/>
      <c r="U55" s="4"/>
      <c r="V55" s="4"/>
      <c r="W55" s="4"/>
      <c r="X55" s="4"/>
      <c r="Y55" s="4"/>
    </row>
    <row r="56" spans="1:25" x14ac:dyDescent="0.3">
      <c r="A56" s="12"/>
      <c r="B56" s="13" t="s">
        <v>51</v>
      </c>
      <c r="C56" s="13"/>
      <c r="D56" s="13"/>
      <c r="E56" s="13"/>
      <c r="F56" s="13"/>
      <c r="G56" s="13"/>
      <c r="H56" s="13"/>
      <c r="I56" s="14"/>
      <c r="J56" s="13" t="s">
        <v>52</v>
      </c>
      <c r="K56" s="13"/>
      <c r="L56" s="13"/>
      <c r="M56" s="13"/>
      <c r="N56" s="13"/>
      <c r="O56" s="13"/>
      <c r="P56" s="13"/>
      <c r="Q56" s="14"/>
      <c r="R56" s="5"/>
      <c r="S56" s="4"/>
      <c r="T56" s="4"/>
      <c r="U56" s="4"/>
      <c r="V56" s="4"/>
      <c r="W56" s="4"/>
      <c r="X56" s="4"/>
      <c r="Y56" s="4"/>
    </row>
    <row r="57" spans="1:25" s="15" customFormat="1" x14ac:dyDescent="0.3">
      <c r="A57" s="15" t="s">
        <v>27</v>
      </c>
      <c r="B57" s="8" t="s">
        <v>4</v>
      </c>
      <c r="C57" s="8" t="s">
        <v>5</v>
      </c>
      <c r="D57" s="8" t="s">
        <v>6</v>
      </c>
      <c r="E57" s="8" t="s">
        <v>7</v>
      </c>
      <c r="F57" s="8" t="s">
        <v>8</v>
      </c>
      <c r="G57" s="8" t="s">
        <v>9</v>
      </c>
      <c r="H57" s="8" t="s">
        <v>10</v>
      </c>
      <c r="I57" s="9" t="s">
        <v>11</v>
      </c>
      <c r="J57" s="16" t="s">
        <v>28</v>
      </c>
      <c r="K57" s="17" t="s">
        <v>29</v>
      </c>
      <c r="L57" s="17" t="s">
        <v>30</v>
      </c>
      <c r="M57" s="17" t="s">
        <v>31</v>
      </c>
      <c r="N57" s="17" t="s">
        <v>32</v>
      </c>
      <c r="O57" s="17" t="s">
        <v>33</v>
      </c>
      <c r="P57" s="17" t="s">
        <v>34</v>
      </c>
      <c r="Q57" s="18" t="s">
        <v>35</v>
      </c>
      <c r="R57" s="19"/>
    </row>
    <row r="58" spans="1:25" x14ac:dyDescent="0.3">
      <c r="A58" s="8" t="str">
        <f>A4</f>
        <v>Energy</v>
      </c>
      <c r="B58">
        <f>B44+J44+R44</f>
        <v>39</v>
      </c>
      <c r="C58">
        <f t="shared" ref="C58:I68" si="15">C44+K44+S44</f>
        <v>38</v>
      </c>
      <c r="D58">
        <f t="shared" si="15"/>
        <v>32</v>
      </c>
      <c r="E58">
        <f t="shared" si="15"/>
        <v>36</v>
      </c>
      <c r="F58">
        <f t="shared" si="15"/>
        <v>31</v>
      </c>
      <c r="G58">
        <f t="shared" si="15"/>
        <v>26</v>
      </c>
      <c r="H58">
        <f t="shared" si="15"/>
        <v>19</v>
      </c>
      <c r="I58">
        <f t="shared" si="15"/>
        <v>16</v>
      </c>
      <c r="J58" s="11">
        <f>Table4[[#This Row],[mega_growth]]</f>
        <v>39</v>
      </c>
      <c r="K58">
        <f>Table4[[#This Row],[mega_value]]</f>
        <v>38</v>
      </c>
      <c r="L58">
        <f>Table4[[#This Row],[large_growth]]</f>
        <v>32</v>
      </c>
      <c r="M58">
        <f>Table4[[#This Row],[large_value]]</f>
        <v>36</v>
      </c>
      <c r="N58">
        <f>Table4[[#This Row],[mid_growth]]</f>
        <v>31</v>
      </c>
      <c r="O58">
        <f>Table4[[#This Row],[mid_value]]</f>
        <v>26</v>
      </c>
      <c r="P58">
        <f>Table4[[#This Row],[small_growth]]</f>
        <v>19</v>
      </c>
      <c r="Q58">
        <f>Table4[[#This Row],[small_value]]</f>
        <v>16</v>
      </c>
      <c r="R58" s="11"/>
    </row>
    <row r="59" spans="1:25" x14ac:dyDescent="0.3">
      <c r="A59" s="8" t="str">
        <f t="shared" ref="A59:A68" si="16">A5</f>
        <v>Materials</v>
      </c>
      <c r="B59">
        <f t="shared" ref="B59:B68" si="17">B45+J45+R45</f>
        <v>28</v>
      </c>
      <c r="C59">
        <f t="shared" si="15"/>
        <v>39</v>
      </c>
      <c r="D59">
        <f t="shared" si="15"/>
        <v>33</v>
      </c>
      <c r="E59">
        <f t="shared" si="15"/>
        <v>23</v>
      </c>
      <c r="F59">
        <f t="shared" si="15"/>
        <v>36</v>
      </c>
      <c r="G59">
        <f t="shared" si="15"/>
        <v>30</v>
      </c>
      <c r="H59">
        <f t="shared" si="15"/>
        <v>41</v>
      </c>
      <c r="I59">
        <f t="shared" si="15"/>
        <v>21</v>
      </c>
      <c r="J59" s="11">
        <f>Table4[[#This Row],[mega_growth]]</f>
        <v>28</v>
      </c>
      <c r="K59">
        <f>Table4[[#This Row],[mega_value]]</f>
        <v>39</v>
      </c>
      <c r="L59">
        <f>Table4[[#This Row],[large_growth]]</f>
        <v>33</v>
      </c>
      <c r="M59">
        <f>Table4[[#This Row],[large_value]]</f>
        <v>23</v>
      </c>
      <c r="N59">
        <f>Table4[[#This Row],[mid_growth]]</f>
        <v>36</v>
      </c>
      <c r="O59">
        <f>Table4[[#This Row],[mid_value]]</f>
        <v>30</v>
      </c>
      <c r="P59">
        <f>Table4[[#This Row],[small_growth]]</f>
        <v>41</v>
      </c>
      <c r="Q59">
        <f>Table4[[#This Row],[small_value]]</f>
        <v>21</v>
      </c>
      <c r="R59" s="11"/>
    </row>
    <row r="60" spans="1:25" x14ac:dyDescent="0.3">
      <c r="A60" s="8" t="str">
        <f t="shared" si="16"/>
        <v>Industrials</v>
      </c>
      <c r="B60">
        <f t="shared" si="17"/>
        <v>36</v>
      </c>
      <c r="C60">
        <f t="shared" si="15"/>
        <v>32</v>
      </c>
      <c r="D60">
        <f t="shared" si="15"/>
        <v>22</v>
      </c>
      <c r="E60">
        <f t="shared" si="15"/>
        <v>23</v>
      </c>
      <c r="F60">
        <f t="shared" si="15"/>
        <v>20</v>
      </c>
      <c r="G60">
        <f t="shared" si="15"/>
        <v>28</v>
      </c>
      <c r="H60">
        <f t="shared" si="15"/>
        <v>36</v>
      </c>
      <c r="I60">
        <f t="shared" si="15"/>
        <v>24</v>
      </c>
      <c r="J60" s="11">
        <f>Table4[[#This Row],[mega_growth]]</f>
        <v>36</v>
      </c>
      <c r="K60">
        <f>Table4[[#This Row],[mega_value]]</f>
        <v>32</v>
      </c>
      <c r="L60">
        <f>Table4[[#This Row],[large_growth]]</f>
        <v>22</v>
      </c>
      <c r="M60">
        <f>Table4[[#This Row],[large_value]]</f>
        <v>23</v>
      </c>
      <c r="N60">
        <f>Table4[[#This Row],[mid_growth]]</f>
        <v>20</v>
      </c>
      <c r="O60">
        <f>Table4[[#This Row],[mid_value]]</f>
        <v>28</v>
      </c>
      <c r="P60">
        <f>Table4[[#This Row],[small_growth]]</f>
        <v>36</v>
      </c>
      <c r="Q60">
        <f>Table4[[#This Row],[small_value]]</f>
        <v>24</v>
      </c>
      <c r="R60" s="11"/>
    </row>
    <row r="61" spans="1:25" x14ac:dyDescent="0.3">
      <c r="A61" s="8" t="str">
        <f t="shared" si="16"/>
        <v>Consumer Discretionary</v>
      </c>
      <c r="B61">
        <f t="shared" si="17"/>
        <v>38</v>
      </c>
      <c r="C61">
        <f t="shared" si="15"/>
        <v>35</v>
      </c>
      <c r="D61">
        <f t="shared" si="15"/>
        <v>39</v>
      </c>
      <c r="E61">
        <f t="shared" si="15"/>
        <v>28</v>
      </c>
      <c r="F61">
        <f t="shared" si="15"/>
        <v>35</v>
      </c>
      <c r="G61">
        <f t="shared" si="15"/>
        <v>23</v>
      </c>
      <c r="H61">
        <f t="shared" si="15"/>
        <v>27</v>
      </c>
      <c r="I61">
        <f t="shared" si="15"/>
        <v>22</v>
      </c>
      <c r="J61" s="11">
        <f>Table4[[#This Row],[mega_growth]]</f>
        <v>38</v>
      </c>
      <c r="K61">
        <f>Table4[[#This Row],[mega_value]]</f>
        <v>35</v>
      </c>
      <c r="L61">
        <f>Table4[[#This Row],[large_growth]]</f>
        <v>39</v>
      </c>
      <c r="M61">
        <f>Table4[[#This Row],[large_value]]</f>
        <v>28</v>
      </c>
      <c r="N61">
        <f>Table4[[#This Row],[mid_growth]]</f>
        <v>35</v>
      </c>
      <c r="O61">
        <f>Table4[[#This Row],[mid_value]]</f>
        <v>23</v>
      </c>
      <c r="P61">
        <f>Table4[[#This Row],[small_growth]]</f>
        <v>27</v>
      </c>
      <c r="Q61">
        <f>Table4[[#This Row],[small_value]]</f>
        <v>22</v>
      </c>
      <c r="R61" s="11"/>
    </row>
    <row r="62" spans="1:25" x14ac:dyDescent="0.3">
      <c r="A62" s="8" t="str">
        <f t="shared" si="16"/>
        <v>Communication Services</v>
      </c>
      <c r="B62">
        <f t="shared" si="17"/>
        <v>12</v>
      </c>
      <c r="C62">
        <f t="shared" si="15"/>
        <v>28</v>
      </c>
      <c r="D62">
        <f t="shared" si="15"/>
        <v>18</v>
      </c>
      <c r="E62">
        <f t="shared" si="15"/>
        <v>38</v>
      </c>
      <c r="F62">
        <f t="shared" si="15"/>
        <v>36</v>
      </c>
      <c r="G62">
        <f t="shared" si="15"/>
        <v>41</v>
      </c>
      <c r="H62">
        <f t="shared" si="15"/>
        <v>49</v>
      </c>
      <c r="I62">
        <f t="shared" si="15"/>
        <v>33</v>
      </c>
      <c r="J62" s="11">
        <f>Table4[[#This Row],[mega_growth]]</f>
        <v>12</v>
      </c>
      <c r="K62">
        <f>Table4[[#This Row],[mega_value]]</f>
        <v>28</v>
      </c>
      <c r="L62">
        <f>Table4[[#This Row],[large_growth]]</f>
        <v>18</v>
      </c>
      <c r="M62">
        <f>Table4[[#This Row],[large_value]]</f>
        <v>38</v>
      </c>
      <c r="N62">
        <f>Table4[[#This Row],[mid_growth]]</f>
        <v>36</v>
      </c>
      <c r="O62">
        <f>Table4[[#This Row],[mid_value]]</f>
        <v>41</v>
      </c>
      <c r="P62">
        <f>Table4[[#This Row],[small_growth]]</f>
        <v>49</v>
      </c>
      <c r="Q62">
        <f>Table4[[#This Row],[small_value]]</f>
        <v>33</v>
      </c>
      <c r="R62" s="11"/>
    </row>
    <row r="63" spans="1:25" x14ac:dyDescent="0.3">
      <c r="A63" s="8" t="str">
        <f t="shared" si="16"/>
        <v>Information Technology</v>
      </c>
      <c r="B63">
        <f t="shared" si="17"/>
        <v>19</v>
      </c>
      <c r="C63">
        <f t="shared" si="15"/>
        <v>10</v>
      </c>
      <c r="D63">
        <f t="shared" si="15"/>
        <v>29</v>
      </c>
      <c r="E63">
        <f t="shared" si="15"/>
        <v>17</v>
      </c>
      <c r="F63">
        <f t="shared" si="15"/>
        <v>39</v>
      </c>
      <c r="G63">
        <f t="shared" si="15"/>
        <v>21</v>
      </c>
      <c r="H63">
        <f t="shared" si="15"/>
        <v>39</v>
      </c>
      <c r="I63">
        <f t="shared" si="15"/>
        <v>34</v>
      </c>
      <c r="J63" s="11">
        <f>Table4[[#This Row],[mega_growth]]</f>
        <v>19</v>
      </c>
      <c r="K63">
        <f>Table4[[#This Row],[mega_value]]</f>
        <v>10</v>
      </c>
      <c r="L63">
        <f>Table4[[#This Row],[large_growth]]</f>
        <v>29</v>
      </c>
      <c r="M63">
        <f>Table4[[#This Row],[large_value]]</f>
        <v>17</v>
      </c>
      <c r="N63">
        <f>Table4[[#This Row],[mid_growth]]</f>
        <v>39</v>
      </c>
      <c r="O63">
        <f>Table4[[#This Row],[mid_value]]</f>
        <v>21</v>
      </c>
      <c r="P63">
        <f>Table4[[#This Row],[small_growth]]</f>
        <v>39</v>
      </c>
      <c r="Q63">
        <f>Table4[[#This Row],[small_value]]</f>
        <v>34</v>
      </c>
      <c r="R63" s="11"/>
    </row>
    <row r="64" spans="1:25" x14ac:dyDescent="0.3">
      <c r="A64" s="8" t="str">
        <f t="shared" si="16"/>
        <v>Financials</v>
      </c>
      <c r="B64">
        <f t="shared" si="17"/>
        <v>46</v>
      </c>
      <c r="C64">
        <f t="shared" si="15"/>
        <v>30</v>
      </c>
      <c r="D64">
        <f t="shared" si="15"/>
        <v>22</v>
      </c>
      <c r="E64">
        <f t="shared" si="15"/>
        <v>28</v>
      </c>
      <c r="F64">
        <f t="shared" si="15"/>
        <v>11</v>
      </c>
      <c r="G64">
        <f>G50+O50+W50</f>
        <v>27</v>
      </c>
      <c r="H64">
        <f t="shared" si="15"/>
        <v>14</v>
      </c>
      <c r="I64">
        <f t="shared" si="15"/>
        <v>32</v>
      </c>
      <c r="J64" s="11">
        <f>Table4[[#This Row],[mega_growth]]</f>
        <v>46</v>
      </c>
      <c r="K64">
        <f>Table4[[#This Row],[mega_value]]</f>
        <v>30</v>
      </c>
      <c r="L64">
        <f>Table4[[#This Row],[large_growth]]</f>
        <v>22</v>
      </c>
      <c r="M64">
        <f>Table4[[#This Row],[large_value]]</f>
        <v>28</v>
      </c>
      <c r="N64">
        <f>Table4[[#This Row],[mid_growth]]</f>
        <v>11</v>
      </c>
      <c r="O64">
        <f>Table4[[#This Row],[mid_value]]</f>
        <v>27</v>
      </c>
      <c r="P64">
        <f>Table4[[#This Row],[small_growth]]</f>
        <v>14</v>
      </c>
      <c r="Q64">
        <f>Table4[[#This Row],[small_value]]</f>
        <v>32</v>
      </c>
      <c r="R64" s="11"/>
    </row>
    <row r="65" spans="1:18" x14ac:dyDescent="0.3">
      <c r="A65" s="8" t="str">
        <f t="shared" si="16"/>
        <v>Real Estate</v>
      </c>
      <c r="B65">
        <f t="shared" si="17"/>
        <v>32</v>
      </c>
      <c r="C65">
        <f t="shared" si="15"/>
        <v>36</v>
      </c>
      <c r="D65">
        <f t="shared" si="15"/>
        <v>40</v>
      </c>
      <c r="E65">
        <f t="shared" si="15"/>
        <v>37</v>
      </c>
      <c r="F65">
        <f t="shared" si="15"/>
        <v>48</v>
      </c>
      <c r="G65">
        <f t="shared" si="15"/>
        <v>31</v>
      </c>
      <c r="H65">
        <f t="shared" si="15"/>
        <v>35</v>
      </c>
      <c r="I65">
        <f t="shared" si="15"/>
        <v>35</v>
      </c>
      <c r="J65" s="11">
        <f>Table4[[#This Row],[mega_growth]]</f>
        <v>32</v>
      </c>
      <c r="K65">
        <f>Table4[[#This Row],[mega_value]]</f>
        <v>36</v>
      </c>
      <c r="L65">
        <f>Table4[[#This Row],[large_growth]]</f>
        <v>40</v>
      </c>
      <c r="M65">
        <f>Table4[[#This Row],[large_value]]</f>
        <v>37</v>
      </c>
      <c r="N65">
        <f>Table4[[#This Row],[mid_growth]]</f>
        <v>48</v>
      </c>
      <c r="O65">
        <f>Table4[[#This Row],[mid_value]]</f>
        <v>31</v>
      </c>
      <c r="P65">
        <f>Table4[[#This Row],[small_growth]]</f>
        <v>35</v>
      </c>
      <c r="Q65">
        <f>Table4[[#This Row],[small_value]]</f>
        <v>35</v>
      </c>
      <c r="R65" s="11"/>
    </row>
    <row r="66" spans="1:18" x14ac:dyDescent="0.3">
      <c r="A66" s="8" t="str">
        <f t="shared" si="16"/>
        <v>Consumer Staples</v>
      </c>
      <c r="B66">
        <f t="shared" si="17"/>
        <v>37</v>
      </c>
      <c r="C66">
        <f t="shared" si="15"/>
        <v>34</v>
      </c>
      <c r="D66">
        <f t="shared" si="15"/>
        <v>38</v>
      </c>
      <c r="E66">
        <f t="shared" si="15"/>
        <v>48</v>
      </c>
      <c r="F66">
        <f t="shared" si="15"/>
        <v>45</v>
      </c>
      <c r="G66">
        <f t="shared" si="15"/>
        <v>56</v>
      </c>
      <c r="H66">
        <f t="shared" si="15"/>
        <v>12</v>
      </c>
      <c r="I66">
        <f t="shared" si="15"/>
        <v>36</v>
      </c>
      <c r="J66" s="11">
        <f>Table4[[#This Row],[mega_growth]]</f>
        <v>37</v>
      </c>
      <c r="K66">
        <f>Table4[[#This Row],[mega_value]]</f>
        <v>34</v>
      </c>
      <c r="L66">
        <f>Table4[[#This Row],[large_growth]]</f>
        <v>38</v>
      </c>
      <c r="M66">
        <f>Table4[[#This Row],[large_value]]</f>
        <v>48</v>
      </c>
      <c r="N66">
        <f>Table4[[#This Row],[mid_growth]]</f>
        <v>45</v>
      </c>
      <c r="O66">
        <f>Table4[[#This Row],[mid_value]]</f>
        <v>56</v>
      </c>
      <c r="P66">
        <f>Table4[[#This Row],[small_growth]]</f>
        <v>12</v>
      </c>
      <c r="Q66">
        <f>Table4[[#This Row],[small_value]]</f>
        <v>36</v>
      </c>
      <c r="R66" s="11"/>
    </row>
    <row r="67" spans="1:18" x14ac:dyDescent="0.3">
      <c r="A67" s="8" t="str">
        <f t="shared" si="16"/>
        <v>Health Care</v>
      </c>
      <c r="B67">
        <f t="shared" si="17"/>
        <v>19</v>
      </c>
      <c r="C67">
        <f t="shared" si="15"/>
        <v>32</v>
      </c>
      <c r="D67">
        <f t="shared" si="15"/>
        <v>31</v>
      </c>
      <c r="E67">
        <f t="shared" si="15"/>
        <v>44</v>
      </c>
      <c r="F67">
        <f t="shared" si="15"/>
        <v>48</v>
      </c>
      <c r="G67">
        <f t="shared" si="15"/>
        <v>49</v>
      </c>
      <c r="H67">
        <f t="shared" si="15"/>
        <v>30</v>
      </c>
      <c r="I67">
        <f t="shared" si="15"/>
        <v>33</v>
      </c>
      <c r="J67" s="11">
        <f>Table4[[#This Row],[mega_growth]]</f>
        <v>19</v>
      </c>
      <c r="K67">
        <f>Table4[[#This Row],[mega_value]]</f>
        <v>32</v>
      </c>
      <c r="L67">
        <f>Table4[[#This Row],[large_growth]]</f>
        <v>31</v>
      </c>
      <c r="M67">
        <f>Table4[[#This Row],[large_value]]</f>
        <v>44</v>
      </c>
      <c r="N67">
        <f>Table4[[#This Row],[mid_growth]]</f>
        <v>48</v>
      </c>
      <c r="O67">
        <f>Table4[[#This Row],[mid_value]]</f>
        <v>49</v>
      </c>
      <c r="P67">
        <f>Table4[[#This Row],[small_growth]]</f>
        <v>30</v>
      </c>
      <c r="Q67">
        <f>Table4[[#This Row],[small_value]]</f>
        <v>33</v>
      </c>
      <c r="R67" s="11"/>
    </row>
    <row r="68" spans="1:18" x14ac:dyDescent="0.3">
      <c r="A68" s="8" t="str">
        <f t="shared" si="16"/>
        <v>Utilities</v>
      </c>
      <c r="B68" t="e">
        <f t="shared" si="17"/>
        <v>#N/A</v>
      </c>
      <c r="C68">
        <f t="shared" si="15"/>
        <v>31</v>
      </c>
      <c r="D68" t="e">
        <f t="shared" si="15"/>
        <v>#N/A</v>
      </c>
      <c r="E68">
        <f t="shared" si="15"/>
        <v>21</v>
      </c>
      <c r="F68">
        <f t="shared" si="15"/>
        <v>7</v>
      </c>
      <c r="G68">
        <f t="shared" si="15"/>
        <v>26</v>
      </c>
      <c r="H68">
        <f t="shared" si="15"/>
        <v>19</v>
      </c>
      <c r="I68">
        <f t="shared" si="15"/>
        <v>42</v>
      </c>
      <c r="J68" s="11" t="e">
        <f>Table4[[#This Row],[mega_growth]]</f>
        <v>#N/A</v>
      </c>
      <c r="K68">
        <f>Table4[[#This Row],[mega_value]]</f>
        <v>31</v>
      </c>
      <c r="L68" t="e">
        <f>Table4[[#This Row],[large_growth]]</f>
        <v>#N/A</v>
      </c>
      <c r="M68">
        <f>Table4[[#This Row],[large_value]]</f>
        <v>21</v>
      </c>
      <c r="N68">
        <f>Table4[[#This Row],[mid_growth]]</f>
        <v>7</v>
      </c>
      <c r="O68">
        <f>Table4[[#This Row],[mid_value]]</f>
        <v>26</v>
      </c>
      <c r="P68">
        <f>Table4[[#This Row],[small_growth]]</f>
        <v>19</v>
      </c>
      <c r="Q68">
        <f>Table4[[#This Row],[small_value]]</f>
        <v>42</v>
      </c>
      <c r="R68" s="11"/>
    </row>
  </sheetData>
  <mergeCells count="5">
    <mergeCell ref="B1:I1"/>
    <mergeCell ref="J1:Q1"/>
    <mergeCell ref="R1:Y1"/>
    <mergeCell ref="B56:I56"/>
    <mergeCell ref="J56:Q56"/>
  </mergeCells>
  <pageMargins left="0.75" right="0.75" top="1" bottom="1" header="0.5" footer="0.5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F6EDE22-5446-42BA-A946-C524B3C4D886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B44:I54</xm:sqref>
        </x14:conditionalFormatting>
        <x14:conditionalFormatting xmlns:xm="http://schemas.microsoft.com/office/excel/2006/main">
          <x14:cfRule type="iconSet" priority="5" id="{C3919C90-2AF5-47E1-861A-C1C6B25E8CB9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B58:I68</xm:sqref>
        </x14:conditionalFormatting>
        <x14:conditionalFormatting xmlns:xm="http://schemas.microsoft.com/office/excel/2006/main">
          <x14:cfRule type="iconSet" priority="3" id="{8A592EB0-6B8E-4547-A544-48F28C76B225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J44:Q54</xm:sqref>
        </x14:conditionalFormatting>
        <x14:conditionalFormatting xmlns:xm="http://schemas.microsoft.com/office/excel/2006/main">
          <x14:cfRule type="iconSet" priority="1" id="{C0AA9763-0B86-48E4-90BA-A2937600AF25}">
            <x14:iconSet iconSet="3Arrows" custom="1">
              <x14:cfvo type="percent">
                <xm:f>0</xm:f>
              </x14:cfvo>
              <x14:cfvo type="percentile">
                <xm:f>20</xm:f>
              </x14:cfvo>
              <x14:cfvo type="percentile">
                <xm:f>80</xm:f>
              </x14:cfvo>
              <x14:cfIcon iconSet="3Arrows" iconId="2"/>
              <x14:cfIcon iconSet="3Arrows" iconId="1"/>
              <x14:cfIcon iconSet="3Arrows" iconId="0"/>
            </x14:iconSet>
          </x14:cfRule>
          <xm:sqref>J58:Q68</xm:sqref>
        </x14:conditionalFormatting>
        <x14:conditionalFormatting xmlns:xm="http://schemas.microsoft.com/office/excel/2006/main">
          <x14:cfRule type="iconSet" priority="2" id="{7B8B7814-C30B-4727-822E-2BABAA8EAD6F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R44:Y54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8"/>
  <sheetViews>
    <sheetView topLeftCell="A46" workbookViewId="0">
      <selection activeCell="A60" sqref="A60:XFD60"/>
    </sheetView>
  </sheetViews>
  <sheetFormatPr defaultRowHeight="14.4" x14ac:dyDescent="0.3"/>
  <cols>
    <col min="1" max="1" width="18.77734375" customWidth="1"/>
    <col min="2" max="9" width="13.109375" customWidth="1"/>
  </cols>
  <sheetData>
    <row r="1" spans="1:25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2" t="s">
        <v>1</v>
      </c>
      <c r="K1" s="2"/>
      <c r="L1" s="2"/>
      <c r="M1" s="2"/>
      <c r="N1" s="2"/>
      <c r="O1" s="2"/>
      <c r="P1" s="2"/>
      <c r="Q1" s="2"/>
      <c r="R1" s="2" t="s">
        <v>2</v>
      </c>
      <c r="S1" s="2"/>
      <c r="T1" s="2"/>
      <c r="U1" s="2"/>
      <c r="V1" s="2"/>
      <c r="W1" s="2"/>
      <c r="X1" s="2"/>
      <c r="Y1" s="2"/>
    </row>
    <row r="2" spans="1:25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</row>
    <row r="3" spans="1:25" x14ac:dyDescent="0.3">
      <c r="A3" s="1" t="s">
        <v>12</v>
      </c>
    </row>
    <row r="4" spans="1:25" x14ac:dyDescent="0.3">
      <c r="A4" s="1" t="s">
        <v>13</v>
      </c>
      <c r="B4">
        <v>-7.1208753916456431E-5</v>
      </c>
      <c r="C4">
        <v>-1.299865595864616E-3</v>
      </c>
      <c r="D4">
        <v>-5.2684457612143863E-5</v>
      </c>
      <c r="E4">
        <v>-7.4991338360387767E-4</v>
      </c>
      <c r="F4">
        <v>-2.7435016541139132E-4</v>
      </c>
      <c r="G4">
        <v>1.5569102498436461E-3</v>
      </c>
      <c r="H4">
        <v>2.0933487600585561E-3</v>
      </c>
      <c r="I4">
        <v>8.3999529966418763E-4</v>
      </c>
      <c r="J4">
        <v>4.9298723987981682E-4</v>
      </c>
      <c r="K4">
        <v>1.079524530880477E-2</v>
      </c>
      <c r="L4">
        <v>9.9330165409507415E-4</v>
      </c>
      <c r="M4">
        <v>9.6993852399533294E-3</v>
      </c>
      <c r="N4">
        <v>5.9976622224381148E-3</v>
      </c>
      <c r="O4">
        <v>4.3033384725931316E-3</v>
      </c>
      <c r="P4">
        <v>1.172470054506671E-2</v>
      </c>
      <c r="Q4">
        <v>7.2815237523629296E-3</v>
      </c>
      <c r="R4">
        <v>7.919576800555334E-4</v>
      </c>
      <c r="S4">
        <v>-7.8244625137387363E-5</v>
      </c>
      <c r="T4">
        <v>1.3960596567419339E-3</v>
      </c>
      <c r="U4">
        <v>4.7598767222596368E-4</v>
      </c>
      <c r="V4">
        <v>4.250881527628426E-3</v>
      </c>
      <c r="W4">
        <v>3.8414698144554199E-3</v>
      </c>
      <c r="X4">
        <v>1.458540082166376E-2</v>
      </c>
      <c r="Y4">
        <v>1.2251416939081839E-2</v>
      </c>
    </row>
    <row r="5" spans="1:25" x14ac:dyDescent="0.3">
      <c r="A5" s="1" t="s">
        <v>14</v>
      </c>
      <c r="B5">
        <v>1.0244108972698939E-5</v>
      </c>
      <c r="C5">
        <v>7.2331990808061249E-4</v>
      </c>
      <c r="D5">
        <v>-2.4507440729200359E-5</v>
      </c>
      <c r="E5">
        <v>1.352968061786663E-3</v>
      </c>
      <c r="F5">
        <v>-2.7480040380641849E-4</v>
      </c>
      <c r="G5">
        <v>3.9900319795480631E-3</v>
      </c>
      <c r="H5">
        <v>2.7955859161635081E-4</v>
      </c>
      <c r="I5">
        <v>5.5311427298231136E-3</v>
      </c>
      <c r="J5">
        <v>1.82044974163942E-3</v>
      </c>
      <c r="K5">
        <v>2.1290986420617278E-3</v>
      </c>
      <c r="L5">
        <v>1.885225222040608E-3</v>
      </c>
      <c r="M5">
        <v>4.1158355662018718E-3</v>
      </c>
      <c r="N5">
        <v>5.5024859235318236E-3</v>
      </c>
      <c r="O5">
        <v>1.0252688589834641E-2</v>
      </c>
      <c r="P5">
        <v>3.6165864248753239E-3</v>
      </c>
      <c r="Q5">
        <v>1.416093123603746E-2</v>
      </c>
      <c r="R5">
        <v>5.2315933458840498E-4</v>
      </c>
      <c r="S5">
        <v>-6.8179205090020351E-4</v>
      </c>
      <c r="T5">
        <v>5.2048386335730294E-4</v>
      </c>
      <c r="U5">
        <v>-1.610226129846412E-3</v>
      </c>
      <c r="V5">
        <v>1.074980715875759E-3</v>
      </c>
      <c r="W5">
        <v>-5.650346034422507E-3</v>
      </c>
      <c r="X5">
        <v>-1.0004940993296361E-3</v>
      </c>
      <c r="Y5">
        <v>-3.9199815058395641E-3</v>
      </c>
    </row>
    <row r="6" spans="1:25" x14ac:dyDescent="0.3">
      <c r="A6" s="1" t="s">
        <v>15</v>
      </c>
      <c r="B6">
        <v>2.1774555689348839E-4</v>
      </c>
      <c r="C6">
        <v>1.2305763226771859E-3</v>
      </c>
      <c r="D6">
        <v>8.6062365200274674E-4</v>
      </c>
      <c r="E6">
        <v>2.042264711055522E-3</v>
      </c>
      <c r="F6">
        <v>6.9514913879580673E-3</v>
      </c>
      <c r="G6">
        <v>3.4836776567101321E-3</v>
      </c>
      <c r="H6">
        <v>6.2826858817523782E-3</v>
      </c>
      <c r="I6">
        <v>6.5006713521005887E-3</v>
      </c>
      <c r="J6">
        <v>-6.1509589328521771E-5</v>
      </c>
      <c r="K6">
        <v>2.8273463546639711E-2</v>
      </c>
      <c r="L6">
        <v>7.4621032690148498E-3</v>
      </c>
      <c r="M6">
        <v>2.877340314665798E-2</v>
      </c>
      <c r="N6">
        <v>4.4964934354099817E-2</v>
      </c>
      <c r="O6">
        <v>3.7104396834004127E-2</v>
      </c>
      <c r="P6">
        <v>4.1951936307831603E-2</v>
      </c>
      <c r="Q6">
        <v>5.1064575307155399E-2</v>
      </c>
      <c r="R6">
        <v>2.3304539944420271E-3</v>
      </c>
      <c r="S6">
        <v>1.591689720472017E-3</v>
      </c>
      <c r="T6">
        <v>4.7649623937357326E-3</v>
      </c>
      <c r="U6">
        <v>1.0212149494305421E-3</v>
      </c>
      <c r="V6">
        <v>1.737649630361501E-2</v>
      </c>
      <c r="W6">
        <v>6.5544023162546487E-4</v>
      </c>
      <c r="X6">
        <v>1.527301344840405E-2</v>
      </c>
      <c r="Y6">
        <v>1.250123753381078E-2</v>
      </c>
    </row>
    <row r="7" spans="1:25" x14ac:dyDescent="0.3">
      <c r="A7" s="1" t="s">
        <v>16</v>
      </c>
      <c r="B7">
        <v>-5.9251740892574546E-4</v>
      </c>
      <c r="C7">
        <v>-1.383260691625615E-4</v>
      </c>
      <c r="D7">
        <v>-4.733452464866763E-4</v>
      </c>
      <c r="E7">
        <v>5.3586164641020845E-4</v>
      </c>
      <c r="F7">
        <v>-1.3351655878336501E-4</v>
      </c>
      <c r="G7">
        <v>2.81740531975279E-3</v>
      </c>
      <c r="H7">
        <v>6.4167470916178517E-3</v>
      </c>
      <c r="I7">
        <v>6.7766049795514186E-3</v>
      </c>
      <c r="J7">
        <v>1.211093221103215E-2</v>
      </c>
      <c r="K7">
        <v>4.8806272698925443E-3</v>
      </c>
      <c r="L7">
        <v>1.2923393534486811E-2</v>
      </c>
      <c r="M7">
        <v>6.7893600202932726E-3</v>
      </c>
      <c r="N7">
        <v>1.9144649232953181E-2</v>
      </c>
      <c r="O7">
        <v>1.2224079231712389E-2</v>
      </c>
      <c r="P7">
        <v>3.2678578652062418E-2</v>
      </c>
      <c r="Q7">
        <v>2.5963371539470179E-2</v>
      </c>
      <c r="R7">
        <v>2.4626608917971068E-2</v>
      </c>
      <c r="S7">
        <v>-2.4366023092400281E-3</v>
      </c>
      <c r="T7">
        <v>2.1149016339255481E-2</v>
      </c>
      <c r="U7">
        <v>-2.3982357265210129E-3</v>
      </c>
      <c r="V7">
        <v>-3.101176556218708E-3</v>
      </c>
      <c r="W7">
        <v>-2.8711212444069742E-3</v>
      </c>
      <c r="X7">
        <v>4.0050242215394624E-3</v>
      </c>
      <c r="Y7">
        <v>-3.1942202976318178E-3</v>
      </c>
    </row>
    <row r="8" spans="1:25" x14ac:dyDescent="0.3">
      <c r="A8" s="1" t="s">
        <v>17</v>
      </c>
      <c r="B8">
        <v>8.7833600160382337E-3</v>
      </c>
      <c r="C8">
        <v>2.0729681460302601E-3</v>
      </c>
      <c r="D8">
        <v>1.0067618058457789E-2</v>
      </c>
      <c r="E8">
        <v>1.6348573015645101E-3</v>
      </c>
      <c r="F8">
        <v>3.4873696062071241E-3</v>
      </c>
      <c r="G8">
        <v>1.607501534809415E-3</v>
      </c>
      <c r="H8">
        <v>5.5008428502386032E-5</v>
      </c>
      <c r="I8">
        <v>1.7371785727412551E-3</v>
      </c>
      <c r="J8">
        <v>4.2670108636769191E-2</v>
      </c>
      <c r="K8">
        <v>1.36750678147263E-3</v>
      </c>
      <c r="L8">
        <v>4.5788811884034199E-2</v>
      </c>
      <c r="M8">
        <v>1.892053505870622E-3</v>
      </c>
      <c r="N8">
        <v>4.4335831771316657E-3</v>
      </c>
      <c r="O8">
        <v>8.7006566730931517E-4</v>
      </c>
      <c r="P8">
        <v>-5.4719379011534204E-4</v>
      </c>
      <c r="Q8">
        <v>1.1501687856950991E-3</v>
      </c>
      <c r="R8">
        <v>2.101506144437941E-2</v>
      </c>
      <c r="S8">
        <v>-1.1263817508565439E-3</v>
      </c>
      <c r="T8">
        <v>2.4534333162286929E-2</v>
      </c>
      <c r="U8">
        <v>-2.3622236818076092E-3</v>
      </c>
      <c r="V8">
        <v>4.3211244678673447E-3</v>
      </c>
      <c r="W8">
        <v>-1.9040000725116339E-3</v>
      </c>
      <c r="X8">
        <v>-3.1524969048895E-3</v>
      </c>
      <c r="Y8">
        <v>-2.9574292135741351E-3</v>
      </c>
    </row>
    <row r="9" spans="1:25" x14ac:dyDescent="0.3">
      <c r="A9" s="1" t="s">
        <v>18</v>
      </c>
      <c r="B9">
        <v>5.2406077742512082E-2</v>
      </c>
      <c r="C9">
        <v>6.6180385272864252E-3</v>
      </c>
      <c r="D9">
        <v>4.6300450176359857E-2</v>
      </c>
      <c r="E9">
        <v>5.9970814271815354E-3</v>
      </c>
      <c r="F9">
        <v>4.2910220752721768E-3</v>
      </c>
      <c r="G9">
        <v>3.710361702596135E-3</v>
      </c>
      <c r="H9">
        <v>5.3949107585089008E-3</v>
      </c>
      <c r="I9">
        <v>2.9303144903303378E-3</v>
      </c>
      <c r="J9">
        <v>0.16407453670874339</v>
      </c>
      <c r="K9">
        <v>3.1939125261601337E-2</v>
      </c>
      <c r="L9">
        <v>0.1499371711108273</v>
      </c>
      <c r="M9">
        <v>2.811701735844847E-2</v>
      </c>
      <c r="N9">
        <v>5.5029716034398088E-2</v>
      </c>
      <c r="O9">
        <v>1.192280588885581E-2</v>
      </c>
      <c r="P9">
        <v>4.3072300126742971E-2</v>
      </c>
      <c r="Q9">
        <v>9.5147470591227194E-3</v>
      </c>
      <c r="R9">
        <v>8.2942020427638041E-2</v>
      </c>
      <c r="S9">
        <v>2.001254725983961E-2</v>
      </c>
      <c r="T9">
        <v>7.6829171582742176E-2</v>
      </c>
      <c r="U9">
        <v>1.5604386879346401E-2</v>
      </c>
      <c r="V9">
        <v>3.9552925031383183E-2</v>
      </c>
      <c r="W9">
        <v>6.577763215475181E-4</v>
      </c>
      <c r="X9">
        <v>2.3467141173673541E-2</v>
      </c>
      <c r="Y9">
        <v>1.492440678852867E-3</v>
      </c>
    </row>
    <row r="10" spans="1:25" x14ac:dyDescent="0.3">
      <c r="A10" s="1" t="s">
        <v>19</v>
      </c>
      <c r="B10">
        <v>4.1263473318840169E-4</v>
      </c>
      <c r="C10">
        <v>7.0075699979675419E-3</v>
      </c>
      <c r="D10">
        <v>9.7103531062438741E-4</v>
      </c>
      <c r="E10">
        <v>6.7316519071068774E-3</v>
      </c>
      <c r="F10">
        <v>3.8687142696756539E-3</v>
      </c>
      <c r="G10">
        <v>6.4339064123896004E-3</v>
      </c>
      <c r="H10">
        <v>2.419795800744045E-3</v>
      </c>
      <c r="I10">
        <v>8.046615933362233E-3</v>
      </c>
      <c r="J10">
        <v>3.4607161609697119E-3</v>
      </c>
      <c r="K10">
        <v>4.64892691317286E-2</v>
      </c>
      <c r="L10">
        <v>5.8379013333780001E-3</v>
      </c>
      <c r="M10">
        <v>4.3370509022904832E-2</v>
      </c>
      <c r="N10">
        <v>1.9442024084924198E-2</v>
      </c>
      <c r="O10">
        <v>3.4432705280588581E-2</v>
      </c>
      <c r="P10">
        <v>1.548154542866173E-2</v>
      </c>
      <c r="Q10">
        <v>3.2157005610836058E-2</v>
      </c>
      <c r="R10">
        <v>-9.7122691769815949E-4</v>
      </c>
      <c r="S10">
        <v>-3.6769658892303859E-3</v>
      </c>
      <c r="T10">
        <v>8.2411357863954352E-4</v>
      </c>
      <c r="U10">
        <v>-2.696104808168411E-3</v>
      </c>
      <c r="V10">
        <v>1.0992074047249729E-2</v>
      </c>
      <c r="W10">
        <v>2.3245074678875639E-4</v>
      </c>
      <c r="X10">
        <v>4.8386979921606994E-3</v>
      </c>
      <c r="Y10">
        <v>2.188606778955153E-3</v>
      </c>
    </row>
    <row r="11" spans="1:25" x14ac:dyDescent="0.3">
      <c r="A11" s="1" t="s">
        <v>20</v>
      </c>
      <c r="B11">
        <v>1.062761687155866E-3</v>
      </c>
      <c r="C11">
        <v>9.2747098939497102E-4</v>
      </c>
      <c r="D11">
        <v>8.4012056977087011E-4</v>
      </c>
      <c r="E11">
        <v>1.4015301083092309E-3</v>
      </c>
      <c r="F11">
        <v>1.0342539608037111E-3</v>
      </c>
      <c r="G11">
        <v>2.714013562660151E-3</v>
      </c>
      <c r="H11">
        <v>1.859727527304598E-3</v>
      </c>
      <c r="I11">
        <v>2.2961804065974299E-3</v>
      </c>
      <c r="J11">
        <v>-2.9422105075956902E-4</v>
      </c>
      <c r="K11">
        <v>2.9370862234528379E-5</v>
      </c>
      <c r="L11">
        <v>-1.262490457331831E-4</v>
      </c>
      <c r="M11">
        <v>2.1191612160303959E-3</v>
      </c>
      <c r="N11">
        <v>2.478491013590337E-3</v>
      </c>
      <c r="O11">
        <v>8.9758904916409209E-3</v>
      </c>
      <c r="P11">
        <v>2.09163353717468E-3</v>
      </c>
      <c r="Q11">
        <v>7.4189332504254971E-3</v>
      </c>
      <c r="R11">
        <v>-7.3098057970846222E-4</v>
      </c>
      <c r="S11">
        <v>-1.926806308736127E-3</v>
      </c>
      <c r="T11">
        <v>-9.4504891817968656E-4</v>
      </c>
      <c r="U11">
        <v>-3.0346224967783418E-3</v>
      </c>
      <c r="V11">
        <v>-7.6986449635050146E-3</v>
      </c>
      <c r="W11">
        <v>-3.4450005457269612E-3</v>
      </c>
      <c r="X11">
        <v>-4.4529581627788519E-3</v>
      </c>
      <c r="Y11">
        <v>-3.9740165979992009E-3</v>
      </c>
    </row>
    <row r="12" spans="1:25" x14ac:dyDescent="0.3">
      <c r="A12" s="1" t="s">
        <v>21</v>
      </c>
      <c r="B12">
        <v>1.6512055993120119E-3</v>
      </c>
      <c r="C12">
        <v>2.5096970753509698E-3</v>
      </c>
      <c r="D12">
        <v>1.4901808875993391E-3</v>
      </c>
      <c r="E12">
        <v>1.607508852214088E-3</v>
      </c>
      <c r="F12">
        <v>1.2910238513170699E-4</v>
      </c>
      <c r="G12">
        <v>-1.741635358017239E-3</v>
      </c>
      <c r="H12">
        <v>2.895951382700311E-3</v>
      </c>
      <c r="I12">
        <v>1.5227664700322809E-3</v>
      </c>
      <c r="J12">
        <v>6.6707953461496222E-3</v>
      </c>
      <c r="K12">
        <v>1.339708791248021E-2</v>
      </c>
      <c r="L12">
        <v>6.0175673440666594E-3</v>
      </c>
      <c r="M12">
        <v>1.082417650951085E-2</v>
      </c>
      <c r="N12">
        <v>9.7936905951910417E-4</v>
      </c>
      <c r="O12">
        <v>3.5430079965030111E-3</v>
      </c>
      <c r="P12">
        <v>9.4606377579366362E-3</v>
      </c>
      <c r="Q12">
        <v>4.9253084998209717E-3</v>
      </c>
      <c r="R12">
        <v>1.560999681091135E-4</v>
      </c>
      <c r="S12">
        <v>-8.2872289179537189E-3</v>
      </c>
      <c r="T12">
        <v>1.325857625123688E-5</v>
      </c>
      <c r="U12">
        <v>-9.5433525712975247E-3</v>
      </c>
      <c r="V12">
        <v>-2.128435407502021E-3</v>
      </c>
      <c r="W12">
        <v>-1.596863814067281E-2</v>
      </c>
      <c r="X12">
        <v>2.7396824312886938E-3</v>
      </c>
      <c r="Y12">
        <v>-1.2553867455354091E-3</v>
      </c>
    </row>
    <row r="13" spans="1:25" x14ac:dyDescent="0.3">
      <c r="A13" s="1" t="s">
        <v>22</v>
      </c>
      <c r="B13">
        <v>4.1169591605562002E-3</v>
      </c>
      <c r="C13">
        <v>3.096518048367749E-3</v>
      </c>
      <c r="D13">
        <v>3.2071642436509659E-3</v>
      </c>
      <c r="E13">
        <v>2.202155400422747E-3</v>
      </c>
      <c r="F13">
        <v>-5.3463984971226968E-4</v>
      </c>
      <c r="G13">
        <v>-1.500801854012317E-3</v>
      </c>
      <c r="H13">
        <v>3.8705434350967691E-3</v>
      </c>
      <c r="I13">
        <v>2.4175436778172562E-3</v>
      </c>
      <c r="J13">
        <v>2.0934430096007421E-2</v>
      </c>
      <c r="K13">
        <v>1.3202581938123381E-2</v>
      </c>
      <c r="L13">
        <v>2.0539476045928741E-2</v>
      </c>
      <c r="M13">
        <v>1.0152725177518571E-2</v>
      </c>
      <c r="N13">
        <v>1.6138088908947631E-2</v>
      </c>
      <c r="O13">
        <v>3.368420288111048E-3</v>
      </c>
      <c r="P13">
        <v>3.8708340642002403E-2</v>
      </c>
      <c r="Q13">
        <v>1.180113606430191E-2</v>
      </c>
      <c r="R13">
        <v>1.099725693550351E-2</v>
      </c>
      <c r="S13">
        <v>-1.02794734006751E-2</v>
      </c>
      <c r="T13">
        <v>4.2383203982482073E-3</v>
      </c>
      <c r="U13">
        <v>-8.2607587634239144E-3</v>
      </c>
      <c r="V13">
        <v>-2.872312368040791E-2</v>
      </c>
      <c r="W13">
        <v>-7.5288408936446914E-3</v>
      </c>
      <c r="X13">
        <v>-2.593687602121874E-2</v>
      </c>
      <c r="Y13">
        <v>-6.8714012908736256E-3</v>
      </c>
    </row>
    <row r="14" spans="1:25" x14ac:dyDescent="0.3">
      <c r="A14" s="1" t="s">
        <v>23</v>
      </c>
      <c r="C14">
        <v>2.870035737109099E-3</v>
      </c>
      <c r="E14">
        <v>4.0424123339404781E-3</v>
      </c>
      <c r="F14">
        <v>2.9789120159800599E-3</v>
      </c>
      <c r="G14">
        <v>6.2012763269287058E-3</v>
      </c>
      <c r="H14">
        <v>2.0933263300081189E-3</v>
      </c>
      <c r="I14">
        <v>2.3154499242903099E-3</v>
      </c>
      <c r="K14">
        <v>5.9070639405119909E-3</v>
      </c>
      <c r="M14">
        <v>1.03873577094893E-2</v>
      </c>
      <c r="N14">
        <v>1.419784500541554E-2</v>
      </c>
      <c r="O14">
        <v>1.604030376826001E-2</v>
      </c>
      <c r="P14">
        <v>1.0637776549282239E-2</v>
      </c>
      <c r="Q14">
        <v>7.9614915926409877E-3</v>
      </c>
      <c r="S14">
        <v>-3.9206907186736233E-3</v>
      </c>
      <c r="U14">
        <v>-4.2633306551221857E-3</v>
      </c>
      <c r="V14">
        <v>8.2797702330609513E-3</v>
      </c>
      <c r="W14">
        <v>-1.2367626878550751E-2</v>
      </c>
      <c r="X14">
        <v>1.6331891650182119E-3</v>
      </c>
      <c r="Y14">
        <v>-4.2832064721313283E-3</v>
      </c>
    </row>
    <row r="15" spans="1:25" x14ac:dyDescent="0.3">
      <c r="A15" s="3" t="s">
        <v>25</v>
      </c>
      <c r="B15" s="4"/>
      <c r="C15" s="4"/>
      <c r="D15" s="4"/>
      <c r="E15" s="4"/>
      <c r="F15" s="4"/>
      <c r="G15" s="4"/>
      <c r="H15" s="4"/>
      <c r="I15" s="4"/>
      <c r="J15" s="5"/>
      <c r="K15" s="4"/>
      <c r="L15" s="4"/>
      <c r="M15" s="4"/>
      <c r="N15" s="4"/>
      <c r="O15" s="4"/>
      <c r="P15" s="4"/>
      <c r="Q15" s="4"/>
      <c r="R15" s="5"/>
      <c r="S15" s="4"/>
      <c r="T15" s="4"/>
      <c r="U15" s="4"/>
      <c r="V15" s="4"/>
      <c r="W15" s="4"/>
      <c r="X15" s="4"/>
      <c r="Y15" s="4"/>
    </row>
    <row r="16" spans="1:25" x14ac:dyDescent="0.3">
      <c r="A16" s="6"/>
      <c r="B16" s="7" t="s">
        <v>26</v>
      </c>
      <c r="C16" s="4"/>
      <c r="D16" s="4"/>
      <c r="E16" s="4"/>
      <c r="F16" s="4"/>
      <c r="G16" s="4"/>
      <c r="H16" s="4"/>
      <c r="I16" s="4"/>
      <c r="J16" s="5"/>
      <c r="K16" s="4"/>
      <c r="L16" s="4"/>
      <c r="M16" s="4"/>
      <c r="N16" s="4"/>
      <c r="O16" s="4"/>
      <c r="P16" s="4"/>
      <c r="Q16" s="4"/>
      <c r="R16" s="5"/>
      <c r="S16" s="4"/>
      <c r="T16" s="4"/>
      <c r="U16" s="4"/>
      <c r="V16" s="4"/>
      <c r="W16" s="4"/>
      <c r="X16" s="4"/>
      <c r="Y16" s="4"/>
    </row>
    <row r="17" spans="1:25" x14ac:dyDescent="0.3">
      <c r="A17" t="s">
        <v>27</v>
      </c>
      <c r="B17" s="8" t="s">
        <v>4</v>
      </c>
      <c r="C17" s="8" t="s">
        <v>5</v>
      </c>
      <c r="D17" s="8" t="s">
        <v>6</v>
      </c>
      <c r="E17" s="8" t="s">
        <v>7</v>
      </c>
      <c r="F17" s="8" t="s">
        <v>8</v>
      </c>
      <c r="G17" s="8" t="s">
        <v>9</v>
      </c>
      <c r="H17" s="8" t="s">
        <v>10</v>
      </c>
      <c r="I17" s="9" t="s">
        <v>11</v>
      </c>
      <c r="J17" s="10" t="s">
        <v>28</v>
      </c>
      <c r="K17" s="8" t="s">
        <v>29</v>
      </c>
      <c r="L17" s="8" t="s">
        <v>30</v>
      </c>
      <c r="M17" s="8" t="s">
        <v>31</v>
      </c>
      <c r="N17" s="8" t="s">
        <v>32</v>
      </c>
      <c r="O17" s="8" t="s">
        <v>33</v>
      </c>
      <c r="P17" s="8" t="s">
        <v>34</v>
      </c>
      <c r="Q17" s="9" t="s">
        <v>35</v>
      </c>
      <c r="R17" s="10" t="s">
        <v>36</v>
      </c>
      <c r="S17" s="8" t="s">
        <v>37</v>
      </c>
      <c r="T17" s="8" t="s">
        <v>38</v>
      </c>
      <c r="U17" s="8" t="s">
        <v>39</v>
      </c>
      <c r="V17" s="8" t="s">
        <v>40</v>
      </c>
      <c r="W17" s="8" t="s">
        <v>41</v>
      </c>
      <c r="X17" s="8" t="s">
        <v>42</v>
      </c>
      <c r="Y17" s="8" t="s">
        <v>43</v>
      </c>
    </row>
    <row r="18" spans="1:25" x14ac:dyDescent="0.3">
      <c r="A18" s="8" t="str">
        <f>A4</f>
        <v>Energy</v>
      </c>
      <c r="B18">
        <f>RANK(B4,B$4:B$14, 0)</f>
        <v>9</v>
      </c>
      <c r="C18">
        <f t="shared" ref="C18:Y18" si="0">RANK(C4,C$4:C$14, 0)</f>
        <v>11</v>
      </c>
      <c r="D18">
        <f t="shared" si="0"/>
        <v>9</v>
      </c>
      <c r="E18">
        <f t="shared" si="0"/>
        <v>11</v>
      </c>
      <c r="F18">
        <f t="shared" si="0"/>
        <v>9</v>
      </c>
      <c r="G18">
        <f t="shared" si="0"/>
        <v>9</v>
      </c>
      <c r="H18">
        <f t="shared" si="0"/>
        <v>7</v>
      </c>
      <c r="I18">
        <f t="shared" si="0"/>
        <v>11</v>
      </c>
      <c r="J18" s="11">
        <f t="shared" si="0"/>
        <v>8</v>
      </c>
      <c r="K18">
        <f t="shared" si="0"/>
        <v>6</v>
      </c>
      <c r="L18">
        <f t="shared" si="0"/>
        <v>9</v>
      </c>
      <c r="M18">
        <f t="shared" si="0"/>
        <v>7</v>
      </c>
      <c r="N18">
        <f t="shared" si="0"/>
        <v>7</v>
      </c>
      <c r="O18">
        <f t="shared" si="0"/>
        <v>8</v>
      </c>
      <c r="P18">
        <f t="shared" si="0"/>
        <v>6</v>
      </c>
      <c r="Q18">
        <f t="shared" si="0"/>
        <v>9</v>
      </c>
      <c r="R18" s="11">
        <f t="shared" si="0"/>
        <v>6</v>
      </c>
      <c r="S18">
        <f t="shared" si="0"/>
        <v>3</v>
      </c>
      <c r="T18">
        <f t="shared" si="0"/>
        <v>6</v>
      </c>
      <c r="U18">
        <f t="shared" si="0"/>
        <v>3</v>
      </c>
      <c r="V18">
        <f t="shared" si="0"/>
        <v>6</v>
      </c>
      <c r="W18">
        <f t="shared" si="0"/>
        <v>1</v>
      </c>
      <c r="X18">
        <f t="shared" si="0"/>
        <v>3</v>
      </c>
      <c r="Y18">
        <f t="shared" si="0"/>
        <v>2</v>
      </c>
    </row>
    <row r="19" spans="1:25" x14ac:dyDescent="0.3">
      <c r="A19" s="8" t="str">
        <f t="shared" ref="A19:A28" si="1">A5</f>
        <v>Materials</v>
      </c>
      <c r="B19">
        <f t="shared" ref="B19:Y28" si="2">RANK(B5,B$4:B$14, 0)</f>
        <v>8</v>
      </c>
      <c r="C19">
        <f t="shared" si="2"/>
        <v>9</v>
      </c>
      <c r="D19">
        <f t="shared" si="2"/>
        <v>8</v>
      </c>
      <c r="E19">
        <f t="shared" si="2"/>
        <v>9</v>
      </c>
      <c r="F19">
        <f t="shared" si="2"/>
        <v>10</v>
      </c>
      <c r="G19">
        <f t="shared" si="2"/>
        <v>3</v>
      </c>
      <c r="H19">
        <f t="shared" si="2"/>
        <v>10</v>
      </c>
      <c r="I19">
        <f t="shared" si="2"/>
        <v>4</v>
      </c>
      <c r="J19" s="11">
        <f t="shared" si="2"/>
        <v>7</v>
      </c>
      <c r="K19">
        <f t="shared" si="2"/>
        <v>9</v>
      </c>
      <c r="L19">
        <f t="shared" si="2"/>
        <v>8</v>
      </c>
      <c r="M19">
        <f t="shared" si="2"/>
        <v>9</v>
      </c>
      <c r="N19">
        <f t="shared" si="2"/>
        <v>8</v>
      </c>
      <c r="O19">
        <f t="shared" si="2"/>
        <v>6</v>
      </c>
      <c r="P19">
        <f t="shared" si="2"/>
        <v>9</v>
      </c>
      <c r="Q19">
        <f t="shared" si="2"/>
        <v>4</v>
      </c>
      <c r="R19" s="11">
        <f t="shared" si="2"/>
        <v>7</v>
      </c>
      <c r="S19">
        <f t="shared" si="2"/>
        <v>4</v>
      </c>
      <c r="T19">
        <f t="shared" si="2"/>
        <v>8</v>
      </c>
      <c r="U19">
        <f t="shared" si="2"/>
        <v>4</v>
      </c>
      <c r="V19">
        <f t="shared" si="2"/>
        <v>7</v>
      </c>
      <c r="W19">
        <f t="shared" si="2"/>
        <v>8</v>
      </c>
      <c r="X19">
        <f t="shared" si="2"/>
        <v>8</v>
      </c>
      <c r="Y19">
        <f t="shared" si="2"/>
        <v>8</v>
      </c>
    </row>
    <row r="20" spans="1:25" x14ac:dyDescent="0.3">
      <c r="A20" s="8" t="str">
        <f t="shared" si="1"/>
        <v>Industrials</v>
      </c>
      <c r="B20">
        <f t="shared" si="2"/>
        <v>7</v>
      </c>
      <c r="C20">
        <f t="shared" si="2"/>
        <v>7</v>
      </c>
      <c r="D20">
        <f t="shared" si="2"/>
        <v>6</v>
      </c>
      <c r="E20">
        <f t="shared" si="2"/>
        <v>5</v>
      </c>
      <c r="F20">
        <f t="shared" si="2"/>
        <v>1</v>
      </c>
      <c r="G20">
        <f t="shared" si="2"/>
        <v>5</v>
      </c>
      <c r="H20">
        <f t="shared" si="2"/>
        <v>2</v>
      </c>
      <c r="I20">
        <f t="shared" si="2"/>
        <v>3</v>
      </c>
      <c r="J20" s="11">
        <f t="shared" si="2"/>
        <v>9</v>
      </c>
      <c r="K20">
        <f t="shared" si="2"/>
        <v>3</v>
      </c>
      <c r="L20">
        <f t="shared" si="2"/>
        <v>5</v>
      </c>
      <c r="M20">
        <f t="shared" si="2"/>
        <v>2</v>
      </c>
      <c r="N20">
        <f t="shared" si="2"/>
        <v>2</v>
      </c>
      <c r="O20">
        <f t="shared" si="2"/>
        <v>1</v>
      </c>
      <c r="P20">
        <f t="shared" si="2"/>
        <v>2</v>
      </c>
      <c r="Q20">
        <f t="shared" si="2"/>
        <v>1</v>
      </c>
      <c r="R20" s="11">
        <f t="shared" si="2"/>
        <v>5</v>
      </c>
      <c r="S20">
        <f t="shared" si="2"/>
        <v>2</v>
      </c>
      <c r="T20">
        <f t="shared" si="2"/>
        <v>4</v>
      </c>
      <c r="U20">
        <f t="shared" si="2"/>
        <v>2</v>
      </c>
      <c r="V20">
        <f t="shared" si="2"/>
        <v>2</v>
      </c>
      <c r="W20">
        <f t="shared" si="2"/>
        <v>3</v>
      </c>
      <c r="X20">
        <f t="shared" si="2"/>
        <v>2</v>
      </c>
      <c r="Y20">
        <f t="shared" si="2"/>
        <v>1</v>
      </c>
    </row>
    <row r="21" spans="1:25" x14ac:dyDescent="0.3">
      <c r="A21" s="8" t="str">
        <f t="shared" si="1"/>
        <v>Consumer Discretionary</v>
      </c>
      <c r="B21">
        <f t="shared" si="2"/>
        <v>10</v>
      </c>
      <c r="C21">
        <f t="shared" si="2"/>
        <v>10</v>
      </c>
      <c r="D21">
        <f t="shared" si="2"/>
        <v>10</v>
      </c>
      <c r="E21">
        <f t="shared" si="2"/>
        <v>10</v>
      </c>
      <c r="F21">
        <f t="shared" si="2"/>
        <v>8</v>
      </c>
      <c r="G21">
        <f t="shared" si="2"/>
        <v>6</v>
      </c>
      <c r="H21">
        <f t="shared" si="2"/>
        <v>1</v>
      </c>
      <c r="I21">
        <f t="shared" si="2"/>
        <v>2</v>
      </c>
      <c r="J21" s="11">
        <f t="shared" si="2"/>
        <v>4</v>
      </c>
      <c r="K21">
        <f t="shared" si="2"/>
        <v>8</v>
      </c>
      <c r="L21">
        <f t="shared" si="2"/>
        <v>4</v>
      </c>
      <c r="M21">
        <f t="shared" si="2"/>
        <v>8</v>
      </c>
      <c r="N21">
        <f t="shared" si="2"/>
        <v>4</v>
      </c>
      <c r="O21">
        <f t="shared" si="2"/>
        <v>4</v>
      </c>
      <c r="P21">
        <f t="shared" si="2"/>
        <v>4</v>
      </c>
      <c r="Q21">
        <f t="shared" si="2"/>
        <v>3</v>
      </c>
      <c r="R21" s="11">
        <f t="shared" si="2"/>
        <v>2</v>
      </c>
      <c r="S21">
        <f t="shared" si="2"/>
        <v>7</v>
      </c>
      <c r="T21">
        <f t="shared" si="2"/>
        <v>3</v>
      </c>
      <c r="U21">
        <f t="shared" si="2"/>
        <v>6</v>
      </c>
      <c r="V21">
        <f t="shared" si="2"/>
        <v>9</v>
      </c>
      <c r="W21">
        <f t="shared" si="2"/>
        <v>6</v>
      </c>
      <c r="X21">
        <f t="shared" si="2"/>
        <v>5</v>
      </c>
      <c r="Y21">
        <f>RANK(Y7,Y$4:Y$14, 0)</f>
        <v>7</v>
      </c>
    </row>
    <row r="22" spans="1:25" x14ac:dyDescent="0.3">
      <c r="A22" s="8" t="str">
        <f t="shared" si="1"/>
        <v>Communication Services</v>
      </c>
      <c r="B22">
        <f t="shared" si="2"/>
        <v>2</v>
      </c>
      <c r="C22">
        <f t="shared" si="2"/>
        <v>6</v>
      </c>
      <c r="D22">
        <f t="shared" si="2"/>
        <v>2</v>
      </c>
      <c r="E22">
        <f t="shared" si="2"/>
        <v>6</v>
      </c>
      <c r="F22">
        <f t="shared" si="2"/>
        <v>4</v>
      </c>
      <c r="G22">
        <f t="shared" si="2"/>
        <v>8</v>
      </c>
      <c r="H22">
        <f t="shared" si="2"/>
        <v>11</v>
      </c>
      <c r="I22">
        <f t="shared" si="2"/>
        <v>9</v>
      </c>
      <c r="J22" s="11">
        <f t="shared" si="2"/>
        <v>2</v>
      </c>
      <c r="K22">
        <f t="shared" si="2"/>
        <v>10</v>
      </c>
      <c r="L22">
        <f t="shared" si="2"/>
        <v>2</v>
      </c>
      <c r="M22">
        <f t="shared" si="2"/>
        <v>11</v>
      </c>
      <c r="N22">
        <f t="shared" si="2"/>
        <v>9</v>
      </c>
      <c r="O22">
        <f t="shared" si="2"/>
        <v>11</v>
      </c>
      <c r="P22">
        <f t="shared" si="2"/>
        <v>11</v>
      </c>
      <c r="Q22">
        <f t="shared" si="2"/>
        <v>11</v>
      </c>
      <c r="R22" s="11">
        <f t="shared" si="2"/>
        <v>3</v>
      </c>
      <c r="S22">
        <f t="shared" si="2"/>
        <v>5</v>
      </c>
      <c r="T22">
        <f t="shared" si="2"/>
        <v>2</v>
      </c>
      <c r="U22">
        <f t="shared" si="2"/>
        <v>5</v>
      </c>
      <c r="V22">
        <f t="shared" si="2"/>
        <v>5</v>
      </c>
      <c r="W22">
        <f t="shared" si="2"/>
        <v>5</v>
      </c>
      <c r="X22">
        <f t="shared" si="2"/>
        <v>9</v>
      </c>
      <c r="Y22">
        <f t="shared" si="2"/>
        <v>6</v>
      </c>
    </row>
    <row r="23" spans="1:25" x14ac:dyDescent="0.3">
      <c r="A23" s="8" t="str">
        <f t="shared" si="1"/>
        <v>Information Technology</v>
      </c>
      <c r="B23">
        <f t="shared" si="2"/>
        <v>1</v>
      </c>
      <c r="C23">
        <f t="shared" si="2"/>
        <v>2</v>
      </c>
      <c r="D23">
        <f t="shared" si="2"/>
        <v>1</v>
      </c>
      <c r="E23">
        <f t="shared" si="2"/>
        <v>2</v>
      </c>
      <c r="F23">
        <f t="shared" si="2"/>
        <v>2</v>
      </c>
      <c r="G23">
        <f t="shared" si="2"/>
        <v>4</v>
      </c>
      <c r="H23">
        <f t="shared" si="2"/>
        <v>3</v>
      </c>
      <c r="I23">
        <f t="shared" si="2"/>
        <v>5</v>
      </c>
      <c r="J23" s="11">
        <f t="shared" si="2"/>
        <v>1</v>
      </c>
      <c r="K23">
        <f t="shared" si="2"/>
        <v>2</v>
      </c>
      <c r="L23">
        <f t="shared" si="2"/>
        <v>1</v>
      </c>
      <c r="M23">
        <f t="shared" si="2"/>
        <v>3</v>
      </c>
      <c r="N23">
        <f t="shared" si="2"/>
        <v>1</v>
      </c>
      <c r="O23">
        <f t="shared" si="2"/>
        <v>5</v>
      </c>
      <c r="P23">
        <f t="shared" si="2"/>
        <v>1</v>
      </c>
      <c r="Q23">
        <f t="shared" si="2"/>
        <v>6</v>
      </c>
      <c r="R23" s="11">
        <f t="shared" si="2"/>
        <v>1</v>
      </c>
      <c r="S23">
        <f t="shared" si="2"/>
        <v>1</v>
      </c>
      <c r="T23">
        <f t="shared" si="2"/>
        <v>1</v>
      </c>
      <c r="U23">
        <f t="shared" si="2"/>
        <v>1</v>
      </c>
      <c r="V23">
        <f t="shared" si="2"/>
        <v>1</v>
      </c>
      <c r="W23">
        <f t="shared" si="2"/>
        <v>2</v>
      </c>
      <c r="X23">
        <f t="shared" si="2"/>
        <v>1</v>
      </c>
      <c r="Y23">
        <f t="shared" si="2"/>
        <v>4</v>
      </c>
    </row>
    <row r="24" spans="1:25" x14ac:dyDescent="0.3">
      <c r="A24" s="8" t="str">
        <f t="shared" si="1"/>
        <v>Financials</v>
      </c>
      <c r="B24">
        <f t="shared" si="2"/>
        <v>6</v>
      </c>
      <c r="C24">
        <f t="shared" si="2"/>
        <v>1</v>
      </c>
      <c r="D24">
        <f t="shared" si="2"/>
        <v>5</v>
      </c>
      <c r="E24">
        <f t="shared" si="2"/>
        <v>1</v>
      </c>
      <c r="F24">
        <f t="shared" si="2"/>
        <v>3</v>
      </c>
      <c r="G24">
        <f t="shared" si="2"/>
        <v>1</v>
      </c>
      <c r="H24">
        <f t="shared" si="2"/>
        <v>6</v>
      </c>
      <c r="I24">
        <f t="shared" si="2"/>
        <v>1</v>
      </c>
      <c r="J24" s="11">
        <f t="shared" si="2"/>
        <v>6</v>
      </c>
      <c r="K24">
        <f t="shared" si="2"/>
        <v>1</v>
      </c>
      <c r="L24">
        <f t="shared" si="2"/>
        <v>7</v>
      </c>
      <c r="M24">
        <f t="shared" si="2"/>
        <v>1</v>
      </c>
      <c r="N24">
        <f t="shared" si="2"/>
        <v>3</v>
      </c>
      <c r="O24">
        <f t="shared" si="2"/>
        <v>2</v>
      </c>
      <c r="P24">
        <f t="shared" si="2"/>
        <v>5</v>
      </c>
      <c r="Q24">
        <f t="shared" si="2"/>
        <v>2</v>
      </c>
      <c r="R24" s="11">
        <f t="shared" si="2"/>
        <v>10</v>
      </c>
      <c r="S24">
        <f t="shared" si="2"/>
        <v>8</v>
      </c>
      <c r="T24">
        <f t="shared" si="2"/>
        <v>7</v>
      </c>
      <c r="U24">
        <f t="shared" si="2"/>
        <v>7</v>
      </c>
      <c r="V24">
        <f t="shared" si="2"/>
        <v>3</v>
      </c>
      <c r="W24">
        <f t="shared" si="2"/>
        <v>4</v>
      </c>
      <c r="X24">
        <f t="shared" si="2"/>
        <v>4</v>
      </c>
      <c r="Y24">
        <f t="shared" si="2"/>
        <v>3</v>
      </c>
    </row>
    <row r="25" spans="1:25" x14ac:dyDescent="0.3">
      <c r="A25" s="8" t="str">
        <f t="shared" si="1"/>
        <v>Real Estate</v>
      </c>
      <c r="B25">
        <f t="shared" si="2"/>
        <v>5</v>
      </c>
      <c r="C25">
        <f t="shared" si="2"/>
        <v>8</v>
      </c>
      <c r="D25">
        <f t="shared" si="2"/>
        <v>7</v>
      </c>
      <c r="E25">
        <f t="shared" si="2"/>
        <v>8</v>
      </c>
      <c r="F25">
        <f t="shared" si="2"/>
        <v>6</v>
      </c>
      <c r="G25">
        <f t="shared" si="2"/>
        <v>7</v>
      </c>
      <c r="H25">
        <f t="shared" si="2"/>
        <v>9</v>
      </c>
      <c r="I25">
        <f t="shared" si="2"/>
        <v>8</v>
      </c>
      <c r="J25" s="11">
        <f t="shared" si="2"/>
        <v>10</v>
      </c>
      <c r="K25">
        <f t="shared" si="2"/>
        <v>11</v>
      </c>
      <c r="L25">
        <f t="shared" si="2"/>
        <v>10</v>
      </c>
      <c r="M25">
        <f t="shared" si="2"/>
        <v>10</v>
      </c>
      <c r="N25">
        <f t="shared" si="2"/>
        <v>10</v>
      </c>
      <c r="O25">
        <f t="shared" si="2"/>
        <v>7</v>
      </c>
      <c r="P25">
        <f t="shared" si="2"/>
        <v>10</v>
      </c>
      <c r="Q25">
        <f t="shared" si="2"/>
        <v>8</v>
      </c>
      <c r="R25" s="11">
        <f t="shared" si="2"/>
        <v>9</v>
      </c>
      <c r="S25">
        <f t="shared" si="2"/>
        <v>6</v>
      </c>
      <c r="T25">
        <f t="shared" si="2"/>
        <v>10</v>
      </c>
      <c r="U25">
        <f t="shared" si="2"/>
        <v>8</v>
      </c>
      <c r="V25">
        <f t="shared" si="2"/>
        <v>10</v>
      </c>
      <c r="W25">
        <f t="shared" si="2"/>
        <v>7</v>
      </c>
      <c r="X25">
        <f t="shared" si="2"/>
        <v>10</v>
      </c>
      <c r="Y25">
        <f t="shared" si="2"/>
        <v>9</v>
      </c>
    </row>
    <row r="26" spans="1:25" x14ac:dyDescent="0.3">
      <c r="A26" s="8" t="str">
        <f t="shared" si="1"/>
        <v>Consumer Staples</v>
      </c>
      <c r="B26">
        <f t="shared" si="2"/>
        <v>4</v>
      </c>
      <c r="C26">
        <f t="shared" si="2"/>
        <v>5</v>
      </c>
      <c r="D26">
        <f t="shared" si="2"/>
        <v>4</v>
      </c>
      <c r="E26">
        <f t="shared" si="2"/>
        <v>7</v>
      </c>
      <c r="F26">
        <f t="shared" si="2"/>
        <v>7</v>
      </c>
      <c r="G26">
        <f t="shared" si="2"/>
        <v>11</v>
      </c>
      <c r="H26">
        <f t="shared" si="2"/>
        <v>5</v>
      </c>
      <c r="I26">
        <f t="shared" si="2"/>
        <v>10</v>
      </c>
      <c r="J26" s="11">
        <f t="shared" si="2"/>
        <v>5</v>
      </c>
      <c r="K26">
        <f t="shared" si="2"/>
        <v>4</v>
      </c>
      <c r="L26">
        <f t="shared" si="2"/>
        <v>6</v>
      </c>
      <c r="M26">
        <f t="shared" si="2"/>
        <v>4</v>
      </c>
      <c r="N26">
        <f t="shared" si="2"/>
        <v>11</v>
      </c>
      <c r="O26">
        <f t="shared" si="2"/>
        <v>9</v>
      </c>
      <c r="P26">
        <f t="shared" si="2"/>
        <v>8</v>
      </c>
      <c r="Q26">
        <f t="shared" si="2"/>
        <v>10</v>
      </c>
      <c r="R26" s="11">
        <f t="shared" si="2"/>
        <v>8</v>
      </c>
      <c r="S26">
        <f t="shared" si="2"/>
        <v>10</v>
      </c>
      <c r="T26">
        <f t="shared" si="2"/>
        <v>9</v>
      </c>
      <c r="U26">
        <f t="shared" si="2"/>
        <v>11</v>
      </c>
      <c r="V26">
        <f t="shared" si="2"/>
        <v>8</v>
      </c>
      <c r="W26">
        <f t="shared" si="2"/>
        <v>11</v>
      </c>
      <c r="X26">
        <f t="shared" si="2"/>
        <v>6</v>
      </c>
      <c r="Y26">
        <f t="shared" si="2"/>
        <v>5</v>
      </c>
    </row>
    <row r="27" spans="1:25" x14ac:dyDescent="0.3">
      <c r="A27" s="8" t="str">
        <f t="shared" si="1"/>
        <v>Health Care</v>
      </c>
      <c r="B27">
        <f t="shared" si="2"/>
        <v>3</v>
      </c>
      <c r="C27">
        <f t="shared" si="2"/>
        <v>3</v>
      </c>
      <c r="D27">
        <f t="shared" si="2"/>
        <v>3</v>
      </c>
      <c r="E27">
        <f t="shared" si="2"/>
        <v>4</v>
      </c>
      <c r="F27">
        <f t="shared" si="2"/>
        <v>11</v>
      </c>
      <c r="G27">
        <f t="shared" si="2"/>
        <v>10</v>
      </c>
      <c r="H27">
        <f t="shared" si="2"/>
        <v>4</v>
      </c>
      <c r="I27">
        <f t="shared" si="2"/>
        <v>6</v>
      </c>
      <c r="J27" s="11">
        <f t="shared" si="2"/>
        <v>3</v>
      </c>
      <c r="K27">
        <f t="shared" si="2"/>
        <v>5</v>
      </c>
      <c r="L27">
        <f t="shared" si="2"/>
        <v>3</v>
      </c>
      <c r="M27">
        <f t="shared" si="2"/>
        <v>6</v>
      </c>
      <c r="N27">
        <f t="shared" si="2"/>
        <v>5</v>
      </c>
      <c r="O27">
        <f t="shared" si="2"/>
        <v>10</v>
      </c>
      <c r="P27">
        <f t="shared" si="2"/>
        <v>3</v>
      </c>
      <c r="Q27">
        <f t="shared" si="2"/>
        <v>5</v>
      </c>
      <c r="R27" s="11">
        <f t="shared" si="2"/>
        <v>4</v>
      </c>
      <c r="S27">
        <f t="shared" si="2"/>
        <v>11</v>
      </c>
      <c r="T27">
        <f t="shared" si="2"/>
        <v>5</v>
      </c>
      <c r="U27">
        <f t="shared" si="2"/>
        <v>10</v>
      </c>
      <c r="V27">
        <f t="shared" si="2"/>
        <v>11</v>
      </c>
      <c r="W27">
        <f t="shared" si="2"/>
        <v>9</v>
      </c>
      <c r="X27">
        <f t="shared" si="2"/>
        <v>11</v>
      </c>
      <c r="Y27">
        <f t="shared" si="2"/>
        <v>11</v>
      </c>
    </row>
    <row r="28" spans="1:25" x14ac:dyDescent="0.3">
      <c r="A28" s="8" t="str">
        <f t="shared" si="1"/>
        <v>Utilities</v>
      </c>
      <c r="B28" t="e">
        <f t="shared" si="2"/>
        <v>#N/A</v>
      </c>
      <c r="C28">
        <f t="shared" si="2"/>
        <v>4</v>
      </c>
      <c r="D28" t="e">
        <f t="shared" si="2"/>
        <v>#N/A</v>
      </c>
      <c r="E28">
        <f t="shared" si="2"/>
        <v>3</v>
      </c>
      <c r="F28">
        <f t="shared" si="2"/>
        <v>5</v>
      </c>
      <c r="G28">
        <f t="shared" si="2"/>
        <v>2</v>
      </c>
      <c r="H28">
        <f t="shared" si="2"/>
        <v>8</v>
      </c>
      <c r="I28">
        <f t="shared" si="2"/>
        <v>7</v>
      </c>
      <c r="J28" s="11" t="e">
        <f t="shared" si="2"/>
        <v>#N/A</v>
      </c>
      <c r="K28">
        <f t="shared" si="2"/>
        <v>7</v>
      </c>
      <c r="L28" t="e">
        <f t="shared" si="2"/>
        <v>#N/A</v>
      </c>
      <c r="M28">
        <f t="shared" si="2"/>
        <v>5</v>
      </c>
      <c r="N28">
        <f t="shared" si="2"/>
        <v>6</v>
      </c>
      <c r="O28">
        <f t="shared" si="2"/>
        <v>3</v>
      </c>
      <c r="P28">
        <f t="shared" si="2"/>
        <v>7</v>
      </c>
      <c r="Q28">
        <f t="shared" si="2"/>
        <v>7</v>
      </c>
      <c r="R28" s="11" t="e">
        <f t="shared" si="2"/>
        <v>#N/A</v>
      </c>
      <c r="S28">
        <f t="shared" si="2"/>
        <v>9</v>
      </c>
      <c r="T28" t="e">
        <f t="shared" si="2"/>
        <v>#N/A</v>
      </c>
      <c r="U28">
        <f t="shared" si="2"/>
        <v>9</v>
      </c>
      <c r="V28">
        <f t="shared" si="2"/>
        <v>4</v>
      </c>
      <c r="W28">
        <f t="shared" si="2"/>
        <v>10</v>
      </c>
      <c r="X28">
        <f t="shared" si="2"/>
        <v>7</v>
      </c>
      <c r="Y28">
        <f t="shared" si="2"/>
        <v>10</v>
      </c>
    </row>
    <row r="29" spans="1:25" x14ac:dyDescent="0.3">
      <c r="A29" s="6"/>
      <c r="B29" s="7" t="s">
        <v>44</v>
      </c>
      <c r="C29" s="4"/>
      <c r="D29" s="4"/>
      <c r="E29" s="4"/>
      <c r="F29" s="4"/>
      <c r="G29" s="4"/>
      <c r="H29" s="4"/>
      <c r="I29" s="4"/>
      <c r="J29" s="5"/>
      <c r="K29" s="4"/>
      <c r="L29" s="4"/>
      <c r="M29" s="4"/>
      <c r="N29" s="4"/>
      <c r="O29" s="4"/>
      <c r="P29" s="4"/>
      <c r="Q29" s="4"/>
      <c r="R29" s="5"/>
      <c r="S29" s="4"/>
      <c r="T29" s="4"/>
      <c r="U29" s="4"/>
      <c r="V29" s="4"/>
      <c r="W29" s="4"/>
      <c r="X29" s="4"/>
      <c r="Y29" s="4"/>
    </row>
    <row r="30" spans="1:25" x14ac:dyDescent="0.3">
      <c r="A30" t="s">
        <v>27</v>
      </c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8" t="s">
        <v>9</v>
      </c>
      <c r="H30" s="8" t="s">
        <v>10</v>
      </c>
      <c r="I30" s="9" t="s">
        <v>11</v>
      </c>
      <c r="J30" s="10" t="s">
        <v>36</v>
      </c>
      <c r="K30" s="8" t="s">
        <v>37</v>
      </c>
      <c r="L30" s="8" t="s">
        <v>38</v>
      </c>
      <c r="M30" s="8" t="s">
        <v>39</v>
      </c>
      <c r="N30" s="8" t="s">
        <v>45</v>
      </c>
      <c r="O30" s="8" t="s">
        <v>46</v>
      </c>
      <c r="P30" s="8" t="s">
        <v>47</v>
      </c>
      <c r="Q30" s="9" t="s">
        <v>48</v>
      </c>
      <c r="R30" s="10" t="s">
        <v>28</v>
      </c>
      <c r="S30" s="8" t="s">
        <v>29</v>
      </c>
      <c r="T30" s="8" t="s">
        <v>30</v>
      </c>
      <c r="U30" s="8" t="s">
        <v>31</v>
      </c>
      <c r="V30" s="8" t="s">
        <v>40</v>
      </c>
      <c r="W30" s="8" t="s">
        <v>41</v>
      </c>
      <c r="X30" s="8" t="s">
        <v>42</v>
      </c>
      <c r="Y30" s="8" t="s">
        <v>43</v>
      </c>
    </row>
    <row r="31" spans="1:25" x14ac:dyDescent="0.3">
      <c r="A31" s="8" t="str">
        <f>A4</f>
        <v>Energy</v>
      </c>
      <c r="B31">
        <f>RANK(B4,$B4:$I4, 0)</f>
        <v>5</v>
      </c>
      <c r="C31">
        <f t="shared" ref="C31:I31" si="3">RANK(C4,$B4:$I4, 0)</f>
        <v>8</v>
      </c>
      <c r="D31">
        <f t="shared" si="3"/>
        <v>4</v>
      </c>
      <c r="E31">
        <f t="shared" si="3"/>
        <v>7</v>
      </c>
      <c r="F31">
        <f t="shared" si="3"/>
        <v>6</v>
      </c>
      <c r="G31">
        <f t="shared" si="3"/>
        <v>2</v>
      </c>
      <c r="H31">
        <f t="shared" si="3"/>
        <v>1</v>
      </c>
      <c r="I31">
        <f t="shared" si="3"/>
        <v>3</v>
      </c>
      <c r="J31" s="11">
        <f>RANK(J4,$J4:$Q4, 0)</f>
        <v>8</v>
      </c>
      <c r="K31">
        <f t="shared" ref="K31:Q31" si="4">RANK(K4,$J4:$Q4, 0)</f>
        <v>2</v>
      </c>
      <c r="L31">
        <f t="shared" si="4"/>
        <v>7</v>
      </c>
      <c r="M31">
        <f t="shared" si="4"/>
        <v>3</v>
      </c>
      <c r="N31">
        <f t="shared" si="4"/>
        <v>5</v>
      </c>
      <c r="O31">
        <f t="shared" si="4"/>
        <v>6</v>
      </c>
      <c r="P31">
        <f t="shared" si="4"/>
        <v>1</v>
      </c>
      <c r="Q31">
        <f t="shared" si="4"/>
        <v>4</v>
      </c>
      <c r="R31" s="11">
        <f>RANK(R4,$R4:$Y4, 0)</f>
        <v>6</v>
      </c>
      <c r="S31">
        <f t="shared" ref="S31:Y31" si="5">RANK(S4,$R4:$Y4, 0)</f>
        <v>8</v>
      </c>
      <c r="T31">
        <f t="shared" si="5"/>
        <v>5</v>
      </c>
      <c r="U31">
        <f t="shared" si="5"/>
        <v>7</v>
      </c>
      <c r="V31">
        <f t="shared" si="5"/>
        <v>3</v>
      </c>
      <c r="W31">
        <f t="shared" si="5"/>
        <v>4</v>
      </c>
      <c r="X31">
        <f t="shared" si="5"/>
        <v>1</v>
      </c>
      <c r="Y31">
        <f t="shared" si="5"/>
        <v>2</v>
      </c>
    </row>
    <row r="32" spans="1:25" x14ac:dyDescent="0.3">
      <c r="A32" s="8" t="str">
        <f t="shared" ref="A32:A41" si="6">A5</f>
        <v>Materials</v>
      </c>
      <c r="B32">
        <f t="shared" ref="B32:I41" si="7">RANK(B5,$B5:$I5, 0)</f>
        <v>6</v>
      </c>
      <c r="C32">
        <f t="shared" si="7"/>
        <v>4</v>
      </c>
      <c r="D32">
        <f t="shared" si="7"/>
        <v>7</v>
      </c>
      <c r="E32">
        <f t="shared" si="7"/>
        <v>3</v>
      </c>
      <c r="F32">
        <f t="shared" si="7"/>
        <v>8</v>
      </c>
      <c r="G32">
        <f t="shared" si="7"/>
        <v>2</v>
      </c>
      <c r="H32">
        <f t="shared" si="7"/>
        <v>5</v>
      </c>
      <c r="I32">
        <f t="shared" si="7"/>
        <v>1</v>
      </c>
      <c r="J32" s="11">
        <f t="shared" ref="J32:Q41" si="8">RANK(J5,$J5:$Q5, 0)</f>
        <v>8</v>
      </c>
      <c r="K32">
        <f t="shared" si="8"/>
        <v>6</v>
      </c>
      <c r="L32">
        <f t="shared" si="8"/>
        <v>7</v>
      </c>
      <c r="M32">
        <f t="shared" si="8"/>
        <v>4</v>
      </c>
      <c r="N32">
        <f t="shared" si="8"/>
        <v>3</v>
      </c>
      <c r="O32">
        <f t="shared" si="8"/>
        <v>2</v>
      </c>
      <c r="P32">
        <f t="shared" si="8"/>
        <v>5</v>
      </c>
      <c r="Q32">
        <f t="shared" si="8"/>
        <v>1</v>
      </c>
      <c r="R32" s="11">
        <f t="shared" ref="R32:Y41" si="9">RANK(R5,$R5:$Y5, 0)</f>
        <v>2</v>
      </c>
      <c r="S32">
        <f t="shared" si="9"/>
        <v>4</v>
      </c>
      <c r="T32">
        <f t="shared" si="9"/>
        <v>3</v>
      </c>
      <c r="U32">
        <f t="shared" si="9"/>
        <v>6</v>
      </c>
      <c r="V32">
        <f t="shared" si="9"/>
        <v>1</v>
      </c>
      <c r="W32">
        <f>RANK(W5,$R5:$Y5, 0)</f>
        <v>8</v>
      </c>
      <c r="X32">
        <f t="shared" si="9"/>
        <v>5</v>
      </c>
      <c r="Y32">
        <f t="shared" si="9"/>
        <v>7</v>
      </c>
    </row>
    <row r="33" spans="1:25" x14ac:dyDescent="0.3">
      <c r="A33" s="8" t="str">
        <f t="shared" si="6"/>
        <v>Industrials</v>
      </c>
      <c r="B33">
        <f t="shared" si="7"/>
        <v>8</v>
      </c>
      <c r="C33">
        <f t="shared" si="7"/>
        <v>6</v>
      </c>
      <c r="D33">
        <f t="shared" si="7"/>
        <v>7</v>
      </c>
      <c r="E33">
        <f t="shared" si="7"/>
        <v>5</v>
      </c>
      <c r="F33">
        <f t="shared" si="7"/>
        <v>1</v>
      </c>
      <c r="G33">
        <f t="shared" si="7"/>
        <v>4</v>
      </c>
      <c r="H33">
        <f t="shared" si="7"/>
        <v>3</v>
      </c>
      <c r="I33">
        <f t="shared" si="7"/>
        <v>2</v>
      </c>
      <c r="J33" s="11">
        <f t="shared" si="8"/>
        <v>8</v>
      </c>
      <c r="K33">
        <f t="shared" si="8"/>
        <v>6</v>
      </c>
      <c r="L33">
        <f t="shared" si="8"/>
        <v>7</v>
      </c>
      <c r="M33">
        <f t="shared" si="8"/>
        <v>5</v>
      </c>
      <c r="N33">
        <f t="shared" si="8"/>
        <v>2</v>
      </c>
      <c r="O33">
        <f t="shared" si="8"/>
        <v>4</v>
      </c>
      <c r="P33">
        <f t="shared" si="8"/>
        <v>3</v>
      </c>
      <c r="Q33">
        <f t="shared" si="8"/>
        <v>1</v>
      </c>
      <c r="R33" s="11">
        <f t="shared" si="9"/>
        <v>5</v>
      </c>
      <c r="S33">
        <f t="shared" si="9"/>
        <v>6</v>
      </c>
      <c r="T33">
        <f t="shared" si="9"/>
        <v>4</v>
      </c>
      <c r="U33">
        <f t="shared" si="9"/>
        <v>7</v>
      </c>
      <c r="V33">
        <f t="shared" si="9"/>
        <v>1</v>
      </c>
      <c r="W33">
        <f t="shared" si="9"/>
        <v>8</v>
      </c>
      <c r="X33">
        <f t="shared" si="9"/>
        <v>2</v>
      </c>
      <c r="Y33">
        <f t="shared" si="9"/>
        <v>3</v>
      </c>
    </row>
    <row r="34" spans="1:25" x14ac:dyDescent="0.3">
      <c r="A34" s="8" t="str">
        <f t="shared" si="6"/>
        <v>Consumer Discretionary</v>
      </c>
      <c r="B34">
        <f t="shared" si="7"/>
        <v>8</v>
      </c>
      <c r="C34">
        <f t="shared" si="7"/>
        <v>6</v>
      </c>
      <c r="D34">
        <f t="shared" si="7"/>
        <v>7</v>
      </c>
      <c r="E34">
        <f t="shared" si="7"/>
        <v>4</v>
      </c>
      <c r="F34">
        <f t="shared" si="7"/>
        <v>5</v>
      </c>
      <c r="G34">
        <f t="shared" si="7"/>
        <v>3</v>
      </c>
      <c r="H34">
        <f t="shared" si="7"/>
        <v>2</v>
      </c>
      <c r="I34">
        <f t="shared" si="7"/>
        <v>1</v>
      </c>
      <c r="J34" s="11">
        <f t="shared" si="8"/>
        <v>6</v>
      </c>
      <c r="K34">
        <f t="shared" si="8"/>
        <v>8</v>
      </c>
      <c r="L34">
        <f t="shared" si="8"/>
        <v>4</v>
      </c>
      <c r="M34">
        <f t="shared" si="8"/>
        <v>7</v>
      </c>
      <c r="N34">
        <f t="shared" si="8"/>
        <v>3</v>
      </c>
      <c r="O34">
        <f t="shared" si="8"/>
        <v>5</v>
      </c>
      <c r="P34">
        <f t="shared" si="8"/>
        <v>1</v>
      </c>
      <c r="Q34">
        <f t="shared" si="8"/>
        <v>2</v>
      </c>
      <c r="R34" s="11">
        <f t="shared" si="9"/>
        <v>1</v>
      </c>
      <c r="S34">
        <f t="shared" si="9"/>
        <v>5</v>
      </c>
      <c r="T34">
        <f t="shared" si="9"/>
        <v>2</v>
      </c>
      <c r="U34">
        <f t="shared" si="9"/>
        <v>4</v>
      </c>
      <c r="V34">
        <f t="shared" si="9"/>
        <v>7</v>
      </c>
      <c r="W34">
        <f t="shared" si="9"/>
        <v>6</v>
      </c>
      <c r="X34">
        <f t="shared" si="9"/>
        <v>3</v>
      </c>
      <c r="Y34">
        <f t="shared" si="9"/>
        <v>8</v>
      </c>
    </row>
    <row r="35" spans="1:25" x14ac:dyDescent="0.3">
      <c r="A35" s="8" t="str">
        <f t="shared" si="6"/>
        <v>Communication Services</v>
      </c>
      <c r="B35">
        <f t="shared" si="7"/>
        <v>2</v>
      </c>
      <c r="C35">
        <f t="shared" si="7"/>
        <v>4</v>
      </c>
      <c r="D35">
        <f t="shared" si="7"/>
        <v>1</v>
      </c>
      <c r="E35">
        <f t="shared" si="7"/>
        <v>6</v>
      </c>
      <c r="F35">
        <f t="shared" si="7"/>
        <v>3</v>
      </c>
      <c r="G35">
        <f t="shared" si="7"/>
        <v>7</v>
      </c>
      <c r="H35">
        <f t="shared" si="7"/>
        <v>8</v>
      </c>
      <c r="I35">
        <f t="shared" si="7"/>
        <v>5</v>
      </c>
      <c r="J35" s="11">
        <f t="shared" si="8"/>
        <v>2</v>
      </c>
      <c r="K35">
        <f t="shared" si="8"/>
        <v>5</v>
      </c>
      <c r="L35">
        <f t="shared" si="8"/>
        <v>1</v>
      </c>
      <c r="M35">
        <f t="shared" si="8"/>
        <v>4</v>
      </c>
      <c r="N35">
        <f t="shared" si="8"/>
        <v>3</v>
      </c>
      <c r="O35">
        <f t="shared" si="8"/>
        <v>7</v>
      </c>
      <c r="P35">
        <f t="shared" si="8"/>
        <v>8</v>
      </c>
      <c r="Q35">
        <f t="shared" si="8"/>
        <v>6</v>
      </c>
      <c r="R35" s="11">
        <f t="shared" si="9"/>
        <v>2</v>
      </c>
      <c r="S35">
        <f t="shared" si="9"/>
        <v>4</v>
      </c>
      <c r="T35">
        <f t="shared" si="9"/>
        <v>1</v>
      </c>
      <c r="U35">
        <f t="shared" si="9"/>
        <v>6</v>
      </c>
      <c r="V35">
        <f t="shared" si="9"/>
        <v>3</v>
      </c>
      <c r="W35">
        <f t="shared" si="9"/>
        <v>5</v>
      </c>
      <c r="X35">
        <f t="shared" si="9"/>
        <v>8</v>
      </c>
      <c r="Y35">
        <f t="shared" si="9"/>
        <v>7</v>
      </c>
    </row>
    <row r="36" spans="1:25" x14ac:dyDescent="0.3">
      <c r="A36" s="8" t="str">
        <f t="shared" si="6"/>
        <v>Information Technology</v>
      </c>
      <c r="B36">
        <f t="shared" si="7"/>
        <v>1</v>
      </c>
      <c r="C36">
        <f t="shared" si="7"/>
        <v>3</v>
      </c>
      <c r="D36">
        <f t="shared" si="7"/>
        <v>2</v>
      </c>
      <c r="E36">
        <f t="shared" si="7"/>
        <v>4</v>
      </c>
      <c r="F36">
        <f t="shared" si="7"/>
        <v>6</v>
      </c>
      <c r="G36">
        <f t="shared" si="7"/>
        <v>7</v>
      </c>
      <c r="H36">
        <f t="shared" si="7"/>
        <v>5</v>
      </c>
      <c r="I36">
        <f t="shared" si="7"/>
        <v>8</v>
      </c>
      <c r="J36" s="11">
        <f t="shared" si="8"/>
        <v>1</v>
      </c>
      <c r="K36">
        <f t="shared" si="8"/>
        <v>5</v>
      </c>
      <c r="L36">
        <f t="shared" si="8"/>
        <v>2</v>
      </c>
      <c r="M36">
        <f t="shared" si="8"/>
        <v>6</v>
      </c>
      <c r="N36">
        <f t="shared" si="8"/>
        <v>3</v>
      </c>
      <c r="O36">
        <f t="shared" si="8"/>
        <v>7</v>
      </c>
      <c r="P36">
        <f t="shared" si="8"/>
        <v>4</v>
      </c>
      <c r="Q36">
        <f t="shared" si="8"/>
        <v>8</v>
      </c>
      <c r="R36" s="11">
        <f t="shared" si="9"/>
        <v>1</v>
      </c>
      <c r="S36">
        <f t="shared" si="9"/>
        <v>5</v>
      </c>
      <c r="T36">
        <f t="shared" si="9"/>
        <v>2</v>
      </c>
      <c r="U36">
        <f t="shared" si="9"/>
        <v>6</v>
      </c>
      <c r="V36">
        <f t="shared" si="9"/>
        <v>3</v>
      </c>
      <c r="W36">
        <f t="shared" si="9"/>
        <v>8</v>
      </c>
      <c r="X36">
        <f t="shared" si="9"/>
        <v>4</v>
      </c>
      <c r="Y36">
        <f t="shared" si="9"/>
        <v>7</v>
      </c>
    </row>
    <row r="37" spans="1:25" x14ac:dyDescent="0.3">
      <c r="A37" s="8" t="str">
        <f t="shared" si="6"/>
        <v>Financials</v>
      </c>
      <c r="B37">
        <f t="shared" si="7"/>
        <v>8</v>
      </c>
      <c r="C37">
        <f t="shared" si="7"/>
        <v>2</v>
      </c>
      <c r="D37">
        <f t="shared" si="7"/>
        <v>7</v>
      </c>
      <c r="E37">
        <f t="shared" si="7"/>
        <v>3</v>
      </c>
      <c r="F37">
        <f t="shared" si="7"/>
        <v>5</v>
      </c>
      <c r="G37">
        <f t="shared" si="7"/>
        <v>4</v>
      </c>
      <c r="H37">
        <f t="shared" si="7"/>
        <v>6</v>
      </c>
      <c r="I37">
        <f t="shared" si="7"/>
        <v>1</v>
      </c>
      <c r="J37" s="11">
        <f t="shared" si="8"/>
        <v>8</v>
      </c>
      <c r="K37">
        <f t="shared" si="8"/>
        <v>1</v>
      </c>
      <c r="L37">
        <f t="shared" si="8"/>
        <v>7</v>
      </c>
      <c r="M37">
        <f t="shared" si="8"/>
        <v>2</v>
      </c>
      <c r="N37">
        <f t="shared" si="8"/>
        <v>5</v>
      </c>
      <c r="O37">
        <f t="shared" si="8"/>
        <v>3</v>
      </c>
      <c r="P37">
        <f t="shared" si="8"/>
        <v>6</v>
      </c>
      <c r="Q37">
        <f t="shared" si="8"/>
        <v>4</v>
      </c>
      <c r="R37" s="11">
        <f t="shared" si="9"/>
        <v>6</v>
      </c>
      <c r="S37">
        <f t="shared" si="9"/>
        <v>8</v>
      </c>
      <c r="T37">
        <f t="shared" si="9"/>
        <v>4</v>
      </c>
      <c r="U37">
        <f t="shared" si="9"/>
        <v>7</v>
      </c>
      <c r="V37">
        <f t="shared" si="9"/>
        <v>1</v>
      </c>
      <c r="W37">
        <f t="shared" si="9"/>
        <v>5</v>
      </c>
      <c r="X37">
        <f t="shared" si="9"/>
        <v>2</v>
      </c>
      <c r="Y37">
        <f t="shared" si="9"/>
        <v>3</v>
      </c>
    </row>
    <row r="38" spans="1:25" x14ac:dyDescent="0.3">
      <c r="A38" s="8" t="str">
        <f t="shared" si="6"/>
        <v>Real Estate</v>
      </c>
      <c r="B38">
        <f t="shared" si="7"/>
        <v>5</v>
      </c>
      <c r="C38">
        <f t="shared" si="7"/>
        <v>7</v>
      </c>
      <c r="D38">
        <f t="shared" si="7"/>
        <v>8</v>
      </c>
      <c r="E38">
        <f t="shared" si="7"/>
        <v>4</v>
      </c>
      <c r="F38">
        <f t="shared" si="7"/>
        <v>6</v>
      </c>
      <c r="G38">
        <f t="shared" si="7"/>
        <v>1</v>
      </c>
      <c r="H38">
        <f t="shared" si="7"/>
        <v>3</v>
      </c>
      <c r="I38">
        <f t="shared" si="7"/>
        <v>2</v>
      </c>
      <c r="J38" s="11">
        <f t="shared" si="8"/>
        <v>8</v>
      </c>
      <c r="K38">
        <f t="shared" si="8"/>
        <v>6</v>
      </c>
      <c r="L38">
        <f t="shared" si="8"/>
        <v>7</v>
      </c>
      <c r="M38">
        <f t="shared" si="8"/>
        <v>4</v>
      </c>
      <c r="N38">
        <f t="shared" si="8"/>
        <v>3</v>
      </c>
      <c r="O38">
        <f t="shared" si="8"/>
        <v>1</v>
      </c>
      <c r="P38">
        <f t="shared" si="8"/>
        <v>5</v>
      </c>
      <c r="Q38">
        <f t="shared" si="8"/>
        <v>2</v>
      </c>
      <c r="R38" s="11">
        <f t="shared" si="9"/>
        <v>1</v>
      </c>
      <c r="S38">
        <f t="shared" si="9"/>
        <v>3</v>
      </c>
      <c r="T38">
        <f t="shared" si="9"/>
        <v>2</v>
      </c>
      <c r="U38">
        <f t="shared" si="9"/>
        <v>4</v>
      </c>
      <c r="V38">
        <f t="shared" si="9"/>
        <v>8</v>
      </c>
      <c r="W38">
        <f t="shared" si="9"/>
        <v>5</v>
      </c>
      <c r="X38">
        <f t="shared" si="9"/>
        <v>7</v>
      </c>
      <c r="Y38">
        <f t="shared" si="9"/>
        <v>6</v>
      </c>
    </row>
    <row r="39" spans="1:25" x14ac:dyDescent="0.3">
      <c r="A39" s="8" t="str">
        <f t="shared" si="6"/>
        <v>Consumer Staples</v>
      </c>
      <c r="B39">
        <f t="shared" si="7"/>
        <v>3</v>
      </c>
      <c r="C39">
        <f t="shared" si="7"/>
        <v>2</v>
      </c>
      <c r="D39">
        <f t="shared" si="7"/>
        <v>6</v>
      </c>
      <c r="E39">
        <f t="shared" si="7"/>
        <v>4</v>
      </c>
      <c r="F39">
        <f t="shared" si="7"/>
        <v>7</v>
      </c>
      <c r="G39">
        <f t="shared" si="7"/>
        <v>8</v>
      </c>
      <c r="H39">
        <f t="shared" si="7"/>
        <v>1</v>
      </c>
      <c r="I39">
        <f t="shared" si="7"/>
        <v>5</v>
      </c>
      <c r="J39" s="11">
        <f t="shared" si="8"/>
        <v>4</v>
      </c>
      <c r="K39">
        <f t="shared" si="8"/>
        <v>1</v>
      </c>
      <c r="L39">
        <f t="shared" si="8"/>
        <v>5</v>
      </c>
      <c r="M39">
        <f t="shared" si="8"/>
        <v>2</v>
      </c>
      <c r="N39">
        <f t="shared" si="8"/>
        <v>8</v>
      </c>
      <c r="O39">
        <f t="shared" si="8"/>
        <v>7</v>
      </c>
      <c r="P39">
        <f t="shared" si="8"/>
        <v>3</v>
      </c>
      <c r="Q39">
        <f t="shared" si="8"/>
        <v>6</v>
      </c>
      <c r="R39" s="11">
        <f t="shared" si="9"/>
        <v>2</v>
      </c>
      <c r="S39">
        <f t="shared" si="9"/>
        <v>6</v>
      </c>
      <c r="T39">
        <f t="shared" si="9"/>
        <v>3</v>
      </c>
      <c r="U39">
        <f t="shared" si="9"/>
        <v>7</v>
      </c>
      <c r="V39">
        <f t="shared" si="9"/>
        <v>5</v>
      </c>
      <c r="W39">
        <f t="shared" si="9"/>
        <v>8</v>
      </c>
      <c r="X39">
        <f t="shared" si="9"/>
        <v>1</v>
      </c>
      <c r="Y39">
        <f t="shared" si="9"/>
        <v>4</v>
      </c>
    </row>
    <row r="40" spans="1:25" x14ac:dyDescent="0.3">
      <c r="A40" s="8" t="str">
        <f t="shared" si="6"/>
        <v>Health Care</v>
      </c>
      <c r="B40">
        <f t="shared" si="7"/>
        <v>1</v>
      </c>
      <c r="C40">
        <f t="shared" si="7"/>
        <v>4</v>
      </c>
      <c r="D40">
        <f t="shared" si="7"/>
        <v>3</v>
      </c>
      <c r="E40">
        <f t="shared" si="7"/>
        <v>6</v>
      </c>
      <c r="F40">
        <f t="shared" si="7"/>
        <v>7</v>
      </c>
      <c r="G40">
        <f t="shared" si="7"/>
        <v>8</v>
      </c>
      <c r="H40">
        <f t="shared" si="7"/>
        <v>2</v>
      </c>
      <c r="I40">
        <f t="shared" si="7"/>
        <v>5</v>
      </c>
      <c r="J40" s="11">
        <f t="shared" si="8"/>
        <v>2</v>
      </c>
      <c r="K40">
        <f t="shared" si="8"/>
        <v>5</v>
      </c>
      <c r="L40">
        <f t="shared" si="8"/>
        <v>3</v>
      </c>
      <c r="M40">
        <f t="shared" si="8"/>
        <v>7</v>
      </c>
      <c r="N40">
        <f t="shared" si="8"/>
        <v>4</v>
      </c>
      <c r="O40">
        <f t="shared" si="8"/>
        <v>8</v>
      </c>
      <c r="P40">
        <f t="shared" si="8"/>
        <v>1</v>
      </c>
      <c r="Q40">
        <f t="shared" si="8"/>
        <v>6</v>
      </c>
      <c r="R40" s="11">
        <f t="shared" si="9"/>
        <v>1</v>
      </c>
      <c r="S40">
        <f t="shared" si="9"/>
        <v>6</v>
      </c>
      <c r="T40">
        <f t="shared" si="9"/>
        <v>2</v>
      </c>
      <c r="U40">
        <f t="shared" si="9"/>
        <v>5</v>
      </c>
      <c r="V40">
        <f t="shared" si="9"/>
        <v>8</v>
      </c>
      <c r="W40">
        <f t="shared" si="9"/>
        <v>4</v>
      </c>
      <c r="X40">
        <f t="shared" si="9"/>
        <v>7</v>
      </c>
      <c r="Y40">
        <f t="shared" si="9"/>
        <v>3</v>
      </c>
    </row>
    <row r="41" spans="1:25" x14ac:dyDescent="0.3">
      <c r="A41" s="8" t="str">
        <f t="shared" si="6"/>
        <v>Utilities</v>
      </c>
      <c r="B41" t="e">
        <f t="shared" si="7"/>
        <v>#N/A</v>
      </c>
      <c r="C41">
        <f t="shared" si="7"/>
        <v>4</v>
      </c>
      <c r="D41" t="e">
        <f t="shared" si="7"/>
        <v>#N/A</v>
      </c>
      <c r="E41">
        <f t="shared" si="7"/>
        <v>2</v>
      </c>
      <c r="F41">
        <f t="shared" si="7"/>
        <v>3</v>
      </c>
      <c r="G41">
        <f t="shared" si="7"/>
        <v>1</v>
      </c>
      <c r="H41">
        <f t="shared" si="7"/>
        <v>6</v>
      </c>
      <c r="I41">
        <f t="shared" si="7"/>
        <v>5</v>
      </c>
      <c r="J41" s="11" t="e">
        <f t="shared" si="8"/>
        <v>#N/A</v>
      </c>
      <c r="K41">
        <f t="shared" si="8"/>
        <v>6</v>
      </c>
      <c r="L41" t="e">
        <f t="shared" si="8"/>
        <v>#N/A</v>
      </c>
      <c r="M41">
        <f t="shared" si="8"/>
        <v>4</v>
      </c>
      <c r="N41">
        <f t="shared" si="8"/>
        <v>2</v>
      </c>
      <c r="O41">
        <f t="shared" si="8"/>
        <v>1</v>
      </c>
      <c r="P41">
        <f t="shared" si="8"/>
        <v>3</v>
      </c>
      <c r="Q41">
        <f t="shared" si="8"/>
        <v>5</v>
      </c>
      <c r="R41" s="11" t="e">
        <f t="shared" si="9"/>
        <v>#N/A</v>
      </c>
      <c r="S41">
        <f t="shared" si="9"/>
        <v>3</v>
      </c>
      <c r="T41" t="e">
        <f t="shared" si="9"/>
        <v>#N/A</v>
      </c>
      <c r="U41">
        <f t="shared" si="9"/>
        <v>4</v>
      </c>
      <c r="V41">
        <f t="shared" si="9"/>
        <v>1</v>
      </c>
      <c r="W41">
        <f t="shared" si="9"/>
        <v>6</v>
      </c>
      <c r="X41">
        <f t="shared" si="9"/>
        <v>2</v>
      </c>
      <c r="Y41">
        <f t="shared" si="9"/>
        <v>5</v>
      </c>
    </row>
    <row r="42" spans="1:25" x14ac:dyDescent="0.3">
      <c r="A42" s="6"/>
      <c r="B42" s="7" t="s">
        <v>49</v>
      </c>
      <c r="C42" s="4"/>
      <c r="D42" s="4"/>
      <c r="E42" s="4"/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5"/>
      <c r="S42" s="4"/>
      <c r="T42" s="4"/>
      <c r="U42" s="4"/>
      <c r="V42" s="4"/>
      <c r="W42" s="4"/>
      <c r="X42" s="4"/>
      <c r="Y42" s="4"/>
    </row>
    <row r="43" spans="1:25" x14ac:dyDescent="0.3">
      <c r="A43" t="s">
        <v>27</v>
      </c>
      <c r="B43" s="8" t="s">
        <v>4</v>
      </c>
      <c r="C43" s="8" t="s">
        <v>5</v>
      </c>
      <c r="D43" s="8" t="s">
        <v>6</v>
      </c>
      <c r="E43" s="8" t="s">
        <v>7</v>
      </c>
      <c r="F43" s="8" t="s">
        <v>8</v>
      </c>
      <c r="G43" s="8" t="s">
        <v>9</v>
      </c>
      <c r="H43" s="8" t="s">
        <v>10</v>
      </c>
      <c r="I43" s="9" t="s">
        <v>11</v>
      </c>
      <c r="J43" s="10" t="s">
        <v>28</v>
      </c>
      <c r="K43" s="8" t="s">
        <v>29</v>
      </c>
      <c r="L43" s="8" t="s">
        <v>30</v>
      </c>
      <c r="M43" s="8" t="s">
        <v>31</v>
      </c>
      <c r="N43" s="8" t="s">
        <v>32</v>
      </c>
      <c r="O43" s="8" t="s">
        <v>33</v>
      </c>
      <c r="P43" s="8" t="s">
        <v>34</v>
      </c>
      <c r="Q43" s="9" t="s">
        <v>35</v>
      </c>
      <c r="R43" s="10" t="s">
        <v>36</v>
      </c>
      <c r="S43" s="8" t="s">
        <v>37</v>
      </c>
      <c r="T43" s="8" t="s">
        <v>38</v>
      </c>
      <c r="U43" s="8" t="s">
        <v>39</v>
      </c>
      <c r="V43" s="8" t="s">
        <v>40</v>
      </c>
      <c r="W43" s="8" t="s">
        <v>41</v>
      </c>
      <c r="X43" s="8" t="s">
        <v>42</v>
      </c>
      <c r="Y43" s="8" t="s">
        <v>43</v>
      </c>
    </row>
    <row r="44" spans="1:25" x14ac:dyDescent="0.3">
      <c r="A44" s="8" t="str">
        <f>A4</f>
        <v>Energy</v>
      </c>
      <c r="B44">
        <f>B18+B31</f>
        <v>14</v>
      </c>
      <c r="C44">
        <f t="shared" ref="C44:I44" si="10">C18+C31</f>
        <v>19</v>
      </c>
      <c r="D44">
        <f t="shared" si="10"/>
        <v>13</v>
      </c>
      <c r="E44">
        <f t="shared" si="10"/>
        <v>18</v>
      </c>
      <c r="F44">
        <f t="shared" si="10"/>
        <v>15</v>
      </c>
      <c r="G44">
        <f t="shared" si="10"/>
        <v>11</v>
      </c>
      <c r="H44">
        <f t="shared" si="10"/>
        <v>8</v>
      </c>
      <c r="I44">
        <f t="shared" si="10"/>
        <v>14</v>
      </c>
      <c r="J44" s="11">
        <f>J18+J31</f>
        <v>16</v>
      </c>
      <c r="K44">
        <f t="shared" ref="K44:Q44" si="11">K18+K31</f>
        <v>8</v>
      </c>
      <c r="L44">
        <f t="shared" si="11"/>
        <v>16</v>
      </c>
      <c r="M44">
        <f t="shared" si="11"/>
        <v>10</v>
      </c>
      <c r="N44">
        <f t="shared" si="11"/>
        <v>12</v>
      </c>
      <c r="O44">
        <f t="shared" si="11"/>
        <v>14</v>
      </c>
      <c r="P44">
        <f t="shared" si="11"/>
        <v>7</v>
      </c>
      <c r="Q44">
        <f t="shared" si="11"/>
        <v>13</v>
      </c>
      <c r="R44" s="11">
        <f>R18+R31</f>
        <v>12</v>
      </c>
      <c r="S44">
        <f t="shared" ref="S44:Y44" si="12">S18+S31</f>
        <v>11</v>
      </c>
      <c r="T44">
        <f t="shared" si="12"/>
        <v>11</v>
      </c>
      <c r="U44">
        <f t="shared" si="12"/>
        <v>10</v>
      </c>
      <c r="V44">
        <f t="shared" si="12"/>
        <v>9</v>
      </c>
      <c r="W44">
        <f t="shared" si="12"/>
        <v>5</v>
      </c>
      <c r="X44">
        <f t="shared" si="12"/>
        <v>4</v>
      </c>
      <c r="Y44">
        <f t="shared" si="12"/>
        <v>4</v>
      </c>
    </row>
    <row r="45" spans="1:25" x14ac:dyDescent="0.3">
      <c r="A45" s="8" t="str">
        <f t="shared" ref="A45:A54" si="13">A5</f>
        <v>Materials</v>
      </c>
      <c r="B45">
        <f t="shared" ref="B45:Y54" si="14">B19+B32</f>
        <v>14</v>
      </c>
      <c r="C45">
        <f t="shared" si="14"/>
        <v>13</v>
      </c>
      <c r="D45">
        <f t="shared" si="14"/>
        <v>15</v>
      </c>
      <c r="E45">
        <f t="shared" si="14"/>
        <v>12</v>
      </c>
      <c r="F45">
        <f t="shared" si="14"/>
        <v>18</v>
      </c>
      <c r="G45">
        <f t="shared" si="14"/>
        <v>5</v>
      </c>
      <c r="H45">
        <f t="shared" si="14"/>
        <v>15</v>
      </c>
      <c r="I45">
        <f t="shared" si="14"/>
        <v>5</v>
      </c>
      <c r="J45" s="11">
        <f t="shared" si="14"/>
        <v>15</v>
      </c>
      <c r="K45">
        <f t="shared" si="14"/>
        <v>15</v>
      </c>
      <c r="L45">
        <f t="shared" si="14"/>
        <v>15</v>
      </c>
      <c r="M45">
        <f t="shared" si="14"/>
        <v>13</v>
      </c>
      <c r="N45">
        <f t="shared" si="14"/>
        <v>11</v>
      </c>
      <c r="O45">
        <f t="shared" si="14"/>
        <v>8</v>
      </c>
      <c r="P45">
        <f t="shared" si="14"/>
        <v>14</v>
      </c>
      <c r="Q45">
        <f t="shared" si="14"/>
        <v>5</v>
      </c>
      <c r="R45" s="11">
        <f t="shared" si="14"/>
        <v>9</v>
      </c>
      <c r="S45">
        <f t="shared" si="14"/>
        <v>8</v>
      </c>
      <c r="T45">
        <f t="shared" si="14"/>
        <v>11</v>
      </c>
      <c r="U45">
        <f t="shared" si="14"/>
        <v>10</v>
      </c>
      <c r="V45">
        <f t="shared" si="14"/>
        <v>8</v>
      </c>
      <c r="W45">
        <f t="shared" si="14"/>
        <v>16</v>
      </c>
      <c r="X45">
        <f t="shared" si="14"/>
        <v>13</v>
      </c>
      <c r="Y45">
        <f t="shared" si="14"/>
        <v>15</v>
      </c>
    </row>
    <row r="46" spans="1:25" x14ac:dyDescent="0.3">
      <c r="A46" s="8" t="str">
        <f t="shared" si="13"/>
        <v>Industrials</v>
      </c>
      <c r="B46">
        <f t="shared" si="14"/>
        <v>15</v>
      </c>
      <c r="C46">
        <f t="shared" si="14"/>
        <v>13</v>
      </c>
      <c r="D46">
        <f t="shared" si="14"/>
        <v>13</v>
      </c>
      <c r="E46">
        <f t="shared" si="14"/>
        <v>10</v>
      </c>
      <c r="F46">
        <f t="shared" si="14"/>
        <v>2</v>
      </c>
      <c r="G46">
        <f t="shared" si="14"/>
        <v>9</v>
      </c>
      <c r="H46">
        <f t="shared" si="14"/>
        <v>5</v>
      </c>
      <c r="I46">
        <f t="shared" si="14"/>
        <v>5</v>
      </c>
      <c r="J46" s="11">
        <f t="shared" si="14"/>
        <v>17</v>
      </c>
      <c r="K46">
        <f t="shared" si="14"/>
        <v>9</v>
      </c>
      <c r="L46">
        <f t="shared" si="14"/>
        <v>12</v>
      </c>
      <c r="M46">
        <f t="shared" si="14"/>
        <v>7</v>
      </c>
      <c r="N46">
        <f t="shared" si="14"/>
        <v>4</v>
      </c>
      <c r="O46">
        <f t="shared" si="14"/>
        <v>5</v>
      </c>
      <c r="P46">
        <f t="shared" si="14"/>
        <v>5</v>
      </c>
      <c r="Q46">
        <f t="shared" si="14"/>
        <v>2</v>
      </c>
      <c r="R46" s="11">
        <f t="shared" si="14"/>
        <v>10</v>
      </c>
      <c r="S46">
        <f t="shared" si="14"/>
        <v>8</v>
      </c>
      <c r="T46">
        <f t="shared" si="14"/>
        <v>8</v>
      </c>
      <c r="U46">
        <f t="shared" si="14"/>
        <v>9</v>
      </c>
      <c r="V46">
        <f t="shared" si="14"/>
        <v>3</v>
      </c>
      <c r="W46">
        <f t="shared" si="14"/>
        <v>11</v>
      </c>
      <c r="X46">
        <f t="shared" si="14"/>
        <v>4</v>
      </c>
      <c r="Y46">
        <f t="shared" si="14"/>
        <v>4</v>
      </c>
    </row>
    <row r="47" spans="1:25" x14ac:dyDescent="0.3">
      <c r="A47" s="8" t="str">
        <f t="shared" si="13"/>
        <v>Consumer Discretionary</v>
      </c>
      <c r="B47">
        <f t="shared" si="14"/>
        <v>18</v>
      </c>
      <c r="C47">
        <f t="shared" si="14"/>
        <v>16</v>
      </c>
      <c r="D47">
        <f t="shared" si="14"/>
        <v>17</v>
      </c>
      <c r="E47">
        <f t="shared" si="14"/>
        <v>14</v>
      </c>
      <c r="F47">
        <f t="shared" si="14"/>
        <v>13</v>
      </c>
      <c r="G47">
        <f t="shared" si="14"/>
        <v>9</v>
      </c>
      <c r="H47">
        <f t="shared" si="14"/>
        <v>3</v>
      </c>
      <c r="I47">
        <f t="shared" si="14"/>
        <v>3</v>
      </c>
      <c r="J47" s="11">
        <f t="shared" si="14"/>
        <v>10</v>
      </c>
      <c r="K47">
        <f t="shared" si="14"/>
        <v>16</v>
      </c>
      <c r="L47">
        <f t="shared" si="14"/>
        <v>8</v>
      </c>
      <c r="M47">
        <f t="shared" si="14"/>
        <v>15</v>
      </c>
      <c r="N47">
        <f t="shared" si="14"/>
        <v>7</v>
      </c>
      <c r="O47">
        <f t="shared" si="14"/>
        <v>9</v>
      </c>
      <c r="P47">
        <f t="shared" si="14"/>
        <v>5</v>
      </c>
      <c r="Q47">
        <f t="shared" si="14"/>
        <v>5</v>
      </c>
      <c r="R47" s="11">
        <f t="shared" si="14"/>
        <v>3</v>
      </c>
      <c r="S47">
        <f t="shared" si="14"/>
        <v>12</v>
      </c>
      <c r="T47">
        <f t="shared" si="14"/>
        <v>5</v>
      </c>
      <c r="U47">
        <f t="shared" si="14"/>
        <v>10</v>
      </c>
      <c r="V47">
        <f t="shared" si="14"/>
        <v>16</v>
      </c>
      <c r="W47">
        <f t="shared" si="14"/>
        <v>12</v>
      </c>
      <c r="X47">
        <f t="shared" si="14"/>
        <v>8</v>
      </c>
      <c r="Y47">
        <f t="shared" si="14"/>
        <v>15</v>
      </c>
    </row>
    <row r="48" spans="1:25" x14ac:dyDescent="0.3">
      <c r="A48" s="8" t="str">
        <f t="shared" si="13"/>
        <v>Communication Services</v>
      </c>
      <c r="B48">
        <f t="shared" si="14"/>
        <v>4</v>
      </c>
      <c r="C48">
        <f t="shared" si="14"/>
        <v>10</v>
      </c>
      <c r="D48">
        <f t="shared" si="14"/>
        <v>3</v>
      </c>
      <c r="E48">
        <f t="shared" si="14"/>
        <v>12</v>
      </c>
      <c r="F48">
        <f t="shared" si="14"/>
        <v>7</v>
      </c>
      <c r="G48">
        <f t="shared" si="14"/>
        <v>15</v>
      </c>
      <c r="H48">
        <f t="shared" si="14"/>
        <v>19</v>
      </c>
      <c r="I48">
        <f t="shared" si="14"/>
        <v>14</v>
      </c>
      <c r="J48" s="11">
        <f t="shared" si="14"/>
        <v>4</v>
      </c>
      <c r="K48">
        <f t="shared" si="14"/>
        <v>15</v>
      </c>
      <c r="L48">
        <f t="shared" si="14"/>
        <v>3</v>
      </c>
      <c r="M48">
        <f t="shared" si="14"/>
        <v>15</v>
      </c>
      <c r="N48">
        <f t="shared" si="14"/>
        <v>12</v>
      </c>
      <c r="O48">
        <f t="shared" si="14"/>
        <v>18</v>
      </c>
      <c r="P48">
        <f t="shared" si="14"/>
        <v>19</v>
      </c>
      <c r="Q48">
        <f t="shared" si="14"/>
        <v>17</v>
      </c>
      <c r="R48" s="11">
        <f t="shared" si="14"/>
        <v>5</v>
      </c>
      <c r="S48">
        <f t="shared" si="14"/>
        <v>9</v>
      </c>
      <c r="T48">
        <f t="shared" si="14"/>
        <v>3</v>
      </c>
      <c r="U48">
        <f t="shared" si="14"/>
        <v>11</v>
      </c>
      <c r="V48">
        <f t="shared" si="14"/>
        <v>8</v>
      </c>
      <c r="W48">
        <f t="shared" si="14"/>
        <v>10</v>
      </c>
      <c r="X48">
        <f t="shared" si="14"/>
        <v>17</v>
      </c>
      <c r="Y48">
        <f t="shared" si="14"/>
        <v>13</v>
      </c>
    </row>
    <row r="49" spans="1:25" x14ac:dyDescent="0.3">
      <c r="A49" s="8" t="str">
        <f t="shared" si="13"/>
        <v>Information Technology</v>
      </c>
      <c r="B49">
        <f t="shared" si="14"/>
        <v>2</v>
      </c>
      <c r="C49">
        <f t="shared" si="14"/>
        <v>5</v>
      </c>
      <c r="D49">
        <f t="shared" si="14"/>
        <v>3</v>
      </c>
      <c r="E49">
        <f t="shared" si="14"/>
        <v>6</v>
      </c>
      <c r="F49">
        <f t="shared" si="14"/>
        <v>8</v>
      </c>
      <c r="G49">
        <f t="shared" si="14"/>
        <v>11</v>
      </c>
      <c r="H49">
        <f t="shared" si="14"/>
        <v>8</v>
      </c>
      <c r="I49">
        <f t="shared" si="14"/>
        <v>13</v>
      </c>
      <c r="J49" s="11">
        <f t="shared" si="14"/>
        <v>2</v>
      </c>
      <c r="K49">
        <f t="shared" si="14"/>
        <v>7</v>
      </c>
      <c r="L49">
        <f t="shared" si="14"/>
        <v>3</v>
      </c>
      <c r="M49">
        <f t="shared" si="14"/>
        <v>9</v>
      </c>
      <c r="N49">
        <f t="shared" si="14"/>
        <v>4</v>
      </c>
      <c r="O49">
        <f t="shared" si="14"/>
        <v>12</v>
      </c>
      <c r="P49">
        <f t="shared" si="14"/>
        <v>5</v>
      </c>
      <c r="Q49">
        <f t="shared" si="14"/>
        <v>14</v>
      </c>
      <c r="R49" s="11">
        <f t="shared" si="14"/>
        <v>2</v>
      </c>
      <c r="S49">
        <f t="shared" si="14"/>
        <v>6</v>
      </c>
      <c r="T49">
        <f t="shared" si="14"/>
        <v>3</v>
      </c>
      <c r="U49">
        <f t="shared" si="14"/>
        <v>7</v>
      </c>
      <c r="V49">
        <f t="shared" si="14"/>
        <v>4</v>
      </c>
      <c r="W49">
        <f t="shared" si="14"/>
        <v>10</v>
      </c>
      <c r="X49">
        <f t="shared" si="14"/>
        <v>5</v>
      </c>
      <c r="Y49">
        <f t="shared" si="14"/>
        <v>11</v>
      </c>
    </row>
    <row r="50" spans="1:25" x14ac:dyDescent="0.3">
      <c r="A50" s="8" t="str">
        <f t="shared" si="13"/>
        <v>Financials</v>
      </c>
      <c r="B50">
        <f t="shared" si="14"/>
        <v>14</v>
      </c>
      <c r="C50">
        <f t="shared" si="14"/>
        <v>3</v>
      </c>
      <c r="D50">
        <f t="shared" si="14"/>
        <v>12</v>
      </c>
      <c r="E50">
        <f t="shared" si="14"/>
        <v>4</v>
      </c>
      <c r="F50">
        <f t="shared" si="14"/>
        <v>8</v>
      </c>
      <c r="G50">
        <f t="shared" si="14"/>
        <v>5</v>
      </c>
      <c r="H50">
        <f t="shared" si="14"/>
        <v>12</v>
      </c>
      <c r="I50">
        <f t="shared" si="14"/>
        <v>2</v>
      </c>
      <c r="J50" s="11">
        <f t="shared" si="14"/>
        <v>14</v>
      </c>
      <c r="K50">
        <f t="shared" si="14"/>
        <v>2</v>
      </c>
      <c r="L50">
        <f t="shared" si="14"/>
        <v>14</v>
      </c>
      <c r="M50">
        <f t="shared" si="14"/>
        <v>3</v>
      </c>
      <c r="N50">
        <f t="shared" si="14"/>
        <v>8</v>
      </c>
      <c r="O50">
        <f t="shared" si="14"/>
        <v>5</v>
      </c>
      <c r="P50">
        <f t="shared" si="14"/>
        <v>11</v>
      </c>
      <c r="Q50">
        <f t="shared" si="14"/>
        <v>6</v>
      </c>
      <c r="R50" s="11">
        <f t="shared" si="14"/>
        <v>16</v>
      </c>
      <c r="S50">
        <f t="shared" si="14"/>
        <v>16</v>
      </c>
      <c r="T50">
        <f t="shared" si="14"/>
        <v>11</v>
      </c>
      <c r="U50">
        <f t="shared" si="14"/>
        <v>14</v>
      </c>
      <c r="V50">
        <f t="shared" si="14"/>
        <v>4</v>
      </c>
      <c r="W50">
        <f t="shared" si="14"/>
        <v>9</v>
      </c>
      <c r="X50">
        <f t="shared" si="14"/>
        <v>6</v>
      </c>
      <c r="Y50">
        <f t="shared" si="14"/>
        <v>6</v>
      </c>
    </row>
    <row r="51" spans="1:25" x14ac:dyDescent="0.3">
      <c r="A51" s="8" t="str">
        <f t="shared" si="13"/>
        <v>Real Estate</v>
      </c>
      <c r="B51">
        <f t="shared" si="14"/>
        <v>10</v>
      </c>
      <c r="C51">
        <f t="shared" si="14"/>
        <v>15</v>
      </c>
      <c r="D51">
        <f t="shared" si="14"/>
        <v>15</v>
      </c>
      <c r="E51">
        <f t="shared" si="14"/>
        <v>12</v>
      </c>
      <c r="F51">
        <f t="shared" si="14"/>
        <v>12</v>
      </c>
      <c r="G51">
        <f t="shared" si="14"/>
        <v>8</v>
      </c>
      <c r="H51">
        <f t="shared" si="14"/>
        <v>12</v>
      </c>
      <c r="I51">
        <f t="shared" si="14"/>
        <v>10</v>
      </c>
      <c r="J51" s="11">
        <f t="shared" si="14"/>
        <v>18</v>
      </c>
      <c r="K51">
        <f t="shared" si="14"/>
        <v>17</v>
      </c>
      <c r="L51">
        <f t="shared" si="14"/>
        <v>17</v>
      </c>
      <c r="M51">
        <f t="shared" si="14"/>
        <v>14</v>
      </c>
      <c r="N51">
        <f t="shared" si="14"/>
        <v>13</v>
      </c>
      <c r="O51">
        <f t="shared" si="14"/>
        <v>8</v>
      </c>
      <c r="P51">
        <f t="shared" si="14"/>
        <v>15</v>
      </c>
      <c r="Q51">
        <f t="shared" si="14"/>
        <v>10</v>
      </c>
      <c r="R51" s="11">
        <f t="shared" si="14"/>
        <v>10</v>
      </c>
      <c r="S51">
        <f t="shared" si="14"/>
        <v>9</v>
      </c>
      <c r="T51">
        <f t="shared" si="14"/>
        <v>12</v>
      </c>
      <c r="U51">
        <f t="shared" si="14"/>
        <v>12</v>
      </c>
      <c r="V51">
        <f t="shared" si="14"/>
        <v>18</v>
      </c>
      <c r="W51">
        <f t="shared" si="14"/>
        <v>12</v>
      </c>
      <c r="X51">
        <f t="shared" si="14"/>
        <v>17</v>
      </c>
      <c r="Y51">
        <f t="shared" si="14"/>
        <v>15</v>
      </c>
    </row>
    <row r="52" spans="1:25" x14ac:dyDescent="0.3">
      <c r="A52" s="8" t="str">
        <f t="shared" si="13"/>
        <v>Consumer Staples</v>
      </c>
      <c r="B52">
        <f t="shared" si="14"/>
        <v>7</v>
      </c>
      <c r="C52">
        <f t="shared" si="14"/>
        <v>7</v>
      </c>
      <c r="D52">
        <f t="shared" si="14"/>
        <v>10</v>
      </c>
      <c r="E52">
        <f t="shared" si="14"/>
        <v>11</v>
      </c>
      <c r="F52">
        <f t="shared" si="14"/>
        <v>14</v>
      </c>
      <c r="G52">
        <f t="shared" si="14"/>
        <v>19</v>
      </c>
      <c r="H52">
        <f t="shared" si="14"/>
        <v>6</v>
      </c>
      <c r="I52">
        <f t="shared" si="14"/>
        <v>15</v>
      </c>
      <c r="J52" s="11">
        <f t="shared" si="14"/>
        <v>9</v>
      </c>
      <c r="K52">
        <f t="shared" si="14"/>
        <v>5</v>
      </c>
      <c r="L52">
        <f t="shared" si="14"/>
        <v>11</v>
      </c>
      <c r="M52">
        <f t="shared" si="14"/>
        <v>6</v>
      </c>
      <c r="N52">
        <f t="shared" si="14"/>
        <v>19</v>
      </c>
      <c r="O52">
        <f t="shared" si="14"/>
        <v>16</v>
      </c>
      <c r="P52">
        <f t="shared" si="14"/>
        <v>11</v>
      </c>
      <c r="Q52">
        <f t="shared" si="14"/>
        <v>16</v>
      </c>
      <c r="R52" s="11">
        <f t="shared" si="14"/>
        <v>10</v>
      </c>
      <c r="S52">
        <f t="shared" si="14"/>
        <v>16</v>
      </c>
      <c r="T52">
        <f t="shared" si="14"/>
        <v>12</v>
      </c>
      <c r="U52">
        <f t="shared" si="14"/>
        <v>18</v>
      </c>
      <c r="V52">
        <f t="shared" si="14"/>
        <v>13</v>
      </c>
      <c r="W52">
        <f t="shared" si="14"/>
        <v>19</v>
      </c>
      <c r="X52">
        <f t="shared" si="14"/>
        <v>7</v>
      </c>
      <c r="Y52">
        <f t="shared" si="14"/>
        <v>9</v>
      </c>
    </row>
    <row r="53" spans="1:25" x14ac:dyDescent="0.3">
      <c r="A53" s="8" t="str">
        <f t="shared" si="13"/>
        <v>Health Care</v>
      </c>
      <c r="B53">
        <f t="shared" si="14"/>
        <v>4</v>
      </c>
      <c r="C53">
        <f t="shared" si="14"/>
        <v>7</v>
      </c>
      <c r="D53">
        <f t="shared" si="14"/>
        <v>6</v>
      </c>
      <c r="E53">
        <f t="shared" si="14"/>
        <v>10</v>
      </c>
      <c r="F53">
        <f t="shared" si="14"/>
        <v>18</v>
      </c>
      <c r="G53">
        <f t="shared" si="14"/>
        <v>18</v>
      </c>
      <c r="H53">
        <f t="shared" si="14"/>
        <v>6</v>
      </c>
      <c r="I53">
        <f t="shared" si="14"/>
        <v>11</v>
      </c>
      <c r="J53" s="11">
        <f t="shared" si="14"/>
        <v>5</v>
      </c>
      <c r="K53">
        <f t="shared" si="14"/>
        <v>10</v>
      </c>
      <c r="L53">
        <f t="shared" si="14"/>
        <v>6</v>
      </c>
      <c r="M53">
        <f t="shared" si="14"/>
        <v>13</v>
      </c>
      <c r="N53">
        <f t="shared" si="14"/>
        <v>9</v>
      </c>
      <c r="O53">
        <f t="shared" si="14"/>
        <v>18</v>
      </c>
      <c r="P53">
        <f t="shared" si="14"/>
        <v>4</v>
      </c>
      <c r="Q53">
        <f t="shared" si="14"/>
        <v>11</v>
      </c>
      <c r="R53" s="11">
        <f t="shared" si="14"/>
        <v>5</v>
      </c>
      <c r="S53">
        <f t="shared" si="14"/>
        <v>17</v>
      </c>
      <c r="T53">
        <f t="shared" si="14"/>
        <v>7</v>
      </c>
      <c r="U53">
        <f t="shared" si="14"/>
        <v>15</v>
      </c>
      <c r="V53">
        <f t="shared" si="14"/>
        <v>19</v>
      </c>
      <c r="W53">
        <f t="shared" si="14"/>
        <v>13</v>
      </c>
      <c r="X53">
        <f t="shared" si="14"/>
        <v>18</v>
      </c>
      <c r="Y53">
        <f t="shared" si="14"/>
        <v>14</v>
      </c>
    </row>
    <row r="54" spans="1:25" x14ac:dyDescent="0.3">
      <c r="A54" s="8" t="str">
        <f t="shared" si="13"/>
        <v>Utilities</v>
      </c>
      <c r="B54" t="e">
        <f t="shared" si="14"/>
        <v>#N/A</v>
      </c>
      <c r="C54">
        <f t="shared" si="14"/>
        <v>8</v>
      </c>
      <c r="D54" t="e">
        <f t="shared" si="14"/>
        <v>#N/A</v>
      </c>
      <c r="E54">
        <f t="shared" si="14"/>
        <v>5</v>
      </c>
      <c r="F54">
        <f t="shared" si="14"/>
        <v>8</v>
      </c>
      <c r="G54">
        <f t="shared" si="14"/>
        <v>3</v>
      </c>
      <c r="H54">
        <f t="shared" si="14"/>
        <v>14</v>
      </c>
      <c r="I54">
        <f t="shared" si="14"/>
        <v>12</v>
      </c>
      <c r="J54" s="11" t="e">
        <f t="shared" si="14"/>
        <v>#N/A</v>
      </c>
      <c r="K54">
        <f t="shared" si="14"/>
        <v>13</v>
      </c>
      <c r="L54" t="e">
        <f t="shared" si="14"/>
        <v>#N/A</v>
      </c>
      <c r="M54">
        <f t="shared" si="14"/>
        <v>9</v>
      </c>
      <c r="N54">
        <f t="shared" si="14"/>
        <v>8</v>
      </c>
      <c r="O54">
        <f t="shared" si="14"/>
        <v>4</v>
      </c>
      <c r="P54">
        <f t="shared" si="14"/>
        <v>10</v>
      </c>
      <c r="Q54">
        <f t="shared" si="14"/>
        <v>12</v>
      </c>
      <c r="R54" s="11" t="e">
        <f t="shared" si="14"/>
        <v>#N/A</v>
      </c>
      <c r="S54">
        <f t="shared" si="14"/>
        <v>12</v>
      </c>
      <c r="T54" t="e">
        <f t="shared" si="14"/>
        <v>#N/A</v>
      </c>
      <c r="U54">
        <f t="shared" si="14"/>
        <v>13</v>
      </c>
      <c r="V54">
        <f t="shared" si="14"/>
        <v>5</v>
      </c>
      <c r="W54">
        <f t="shared" si="14"/>
        <v>16</v>
      </c>
      <c r="X54">
        <f t="shared" si="14"/>
        <v>9</v>
      </c>
      <c r="Y54">
        <f t="shared" si="14"/>
        <v>15</v>
      </c>
    </row>
    <row r="55" spans="1:25" x14ac:dyDescent="0.3">
      <c r="A55" s="12"/>
      <c r="B55" s="7" t="s">
        <v>50</v>
      </c>
      <c r="C55" s="4"/>
      <c r="D55" s="4"/>
      <c r="E55" s="4"/>
      <c r="F55" s="4"/>
      <c r="G55" s="4"/>
      <c r="H55" s="4"/>
      <c r="I55" s="4"/>
      <c r="J55" s="5"/>
      <c r="K55" s="4"/>
      <c r="L55" s="4"/>
      <c r="M55" s="4"/>
      <c r="N55" s="4"/>
      <c r="O55" s="4"/>
      <c r="P55" s="4"/>
      <c r="Q55" s="4"/>
      <c r="R55" s="5"/>
      <c r="S55" s="4"/>
      <c r="T55" s="4"/>
      <c r="U55" s="4"/>
      <c r="V55" s="4"/>
      <c r="W55" s="4"/>
      <c r="X55" s="4"/>
      <c r="Y55" s="4"/>
    </row>
    <row r="56" spans="1:25" x14ac:dyDescent="0.3">
      <c r="A56" s="12"/>
      <c r="B56" s="13" t="s">
        <v>51</v>
      </c>
      <c r="C56" s="13"/>
      <c r="D56" s="13"/>
      <c r="E56" s="13"/>
      <c r="F56" s="13"/>
      <c r="G56" s="13"/>
      <c r="H56" s="13"/>
      <c r="I56" s="14"/>
      <c r="J56" s="13" t="s">
        <v>52</v>
      </c>
      <c r="K56" s="13"/>
      <c r="L56" s="13"/>
      <c r="M56" s="13"/>
      <c r="N56" s="13"/>
      <c r="O56" s="13"/>
      <c r="P56" s="13"/>
      <c r="Q56" s="14"/>
      <c r="R56" s="5"/>
      <c r="S56" s="4"/>
      <c r="T56" s="4"/>
      <c r="U56" s="4"/>
      <c r="V56" s="4"/>
      <c r="W56" s="4"/>
      <c r="X56" s="4"/>
      <c r="Y56" s="4"/>
    </row>
    <row r="57" spans="1:25" s="15" customFormat="1" x14ac:dyDescent="0.3">
      <c r="A57" s="15" t="s">
        <v>27</v>
      </c>
      <c r="B57" s="8" t="s">
        <v>4</v>
      </c>
      <c r="C57" s="8" t="s">
        <v>5</v>
      </c>
      <c r="D57" s="8" t="s">
        <v>6</v>
      </c>
      <c r="E57" s="8" t="s">
        <v>7</v>
      </c>
      <c r="F57" s="8" t="s">
        <v>8</v>
      </c>
      <c r="G57" s="8" t="s">
        <v>9</v>
      </c>
      <c r="H57" s="8" t="s">
        <v>10</v>
      </c>
      <c r="I57" s="9" t="s">
        <v>11</v>
      </c>
      <c r="J57" s="16" t="s">
        <v>28</v>
      </c>
      <c r="K57" s="17" t="s">
        <v>29</v>
      </c>
      <c r="L57" s="17" t="s">
        <v>30</v>
      </c>
      <c r="M57" s="17" t="s">
        <v>31</v>
      </c>
      <c r="N57" s="17" t="s">
        <v>32</v>
      </c>
      <c r="O57" s="17" t="s">
        <v>33</v>
      </c>
      <c r="P57" s="17" t="s">
        <v>34</v>
      </c>
      <c r="Q57" s="18" t="s">
        <v>35</v>
      </c>
      <c r="R57" s="19"/>
    </row>
    <row r="58" spans="1:25" x14ac:dyDescent="0.3">
      <c r="A58" s="8" t="str">
        <f>A4</f>
        <v>Energy</v>
      </c>
      <c r="B58">
        <f>B44+J44+R44</f>
        <v>42</v>
      </c>
      <c r="C58">
        <f t="shared" ref="C58:I68" si="15">C44+K44+S44</f>
        <v>38</v>
      </c>
      <c r="D58">
        <f t="shared" si="15"/>
        <v>40</v>
      </c>
      <c r="E58">
        <f t="shared" si="15"/>
        <v>38</v>
      </c>
      <c r="F58">
        <f t="shared" si="15"/>
        <v>36</v>
      </c>
      <c r="G58">
        <f t="shared" si="15"/>
        <v>30</v>
      </c>
      <c r="H58">
        <f t="shared" si="15"/>
        <v>19</v>
      </c>
      <c r="I58">
        <f t="shared" si="15"/>
        <v>31</v>
      </c>
      <c r="J58" s="11">
        <f>Table49[[#This Row],[mega_growth]]</f>
        <v>42</v>
      </c>
      <c r="K58">
        <f>Table49[[#This Row],[mega_value]]</f>
        <v>38</v>
      </c>
      <c r="L58">
        <f>Table49[[#This Row],[large_growth]]</f>
        <v>40</v>
      </c>
      <c r="M58">
        <f>Table49[[#This Row],[large_value]]</f>
        <v>38</v>
      </c>
      <c r="N58">
        <f>Table49[[#This Row],[mid_growth]]</f>
        <v>36</v>
      </c>
      <c r="O58">
        <f>Table49[[#This Row],[mid_value]]</f>
        <v>30</v>
      </c>
      <c r="P58">
        <f>Table49[[#This Row],[small_growth]]</f>
        <v>19</v>
      </c>
      <c r="Q58">
        <f>Table49[[#This Row],[small_value]]</f>
        <v>31</v>
      </c>
      <c r="R58" s="11"/>
    </row>
    <row r="59" spans="1:25" x14ac:dyDescent="0.3">
      <c r="A59" s="8" t="str">
        <f t="shared" ref="A59:A68" si="16">A5</f>
        <v>Materials</v>
      </c>
      <c r="B59">
        <f t="shared" ref="B59:B68" si="17">B45+J45+R45</f>
        <v>38</v>
      </c>
      <c r="C59">
        <f t="shared" si="15"/>
        <v>36</v>
      </c>
      <c r="D59">
        <f t="shared" si="15"/>
        <v>41</v>
      </c>
      <c r="E59">
        <f t="shared" si="15"/>
        <v>35</v>
      </c>
      <c r="F59">
        <f t="shared" si="15"/>
        <v>37</v>
      </c>
      <c r="G59">
        <f t="shared" si="15"/>
        <v>29</v>
      </c>
      <c r="H59">
        <f t="shared" si="15"/>
        <v>42</v>
      </c>
      <c r="I59">
        <f t="shared" si="15"/>
        <v>25</v>
      </c>
      <c r="J59" s="11">
        <f>Table49[[#This Row],[mega_growth]]</f>
        <v>38</v>
      </c>
      <c r="K59">
        <f>Table49[[#This Row],[mega_value]]</f>
        <v>36</v>
      </c>
      <c r="L59">
        <f>Table49[[#This Row],[large_growth]]</f>
        <v>41</v>
      </c>
      <c r="M59">
        <f>Table49[[#This Row],[large_value]]</f>
        <v>35</v>
      </c>
      <c r="N59">
        <f>Table49[[#This Row],[mid_growth]]</f>
        <v>37</v>
      </c>
      <c r="O59">
        <f>Table49[[#This Row],[mid_value]]</f>
        <v>29</v>
      </c>
      <c r="P59">
        <f>Table49[[#This Row],[small_growth]]</f>
        <v>42</v>
      </c>
      <c r="Q59">
        <f>Table49[[#This Row],[small_value]]</f>
        <v>25</v>
      </c>
      <c r="R59" s="11"/>
    </row>
    <row r="60" spans="1:25" x14ac:dyDescent="0.3">
      <c r="A60" s="8" t="str">
        <f t="shared" si="16"/>
        <v>Industrials</v>
      </c>
      <c r="B60">
        <f t="shared" si="17"/>
        <v>42</v>
      </c>
      <c r="C60">
        <f t="shared" si="15"/>
        <v>30</v>
      </c>
      <c r="D60">
        <f t="shared" si="15"/>
        <v>33</v>
      </c>
      <c r="E60">
        <f t="shared" si="15"/>
        <v>26</v>
      </c>
      <c r="F60">
        <f t="shared" si="15"/>
        <v>9</v>
      </c>
      <c r="G60">
        <f t="shared" si="15"/>
        <v>25</v>
      </c>
      <c r="H60">
        <f t="shared" si="15"/>
        <v>14</v>
      </c>
      <c r="I60">
        <f t="shared" si="15"/>
        <v>11</v>
      </c>
      <c r="J60" s="11">
        <f>Table49[[#This Row],[mega_growth]]</f>
        <v>42</v>
      </c>
      <c r="K60">
        <f>Table49[[#This Row],[mega_value]]</f>
        <v>30</v>
      </c>
      <c r="L60">
        <f>Table49[[#This Row],[large_growth]]</f>
        <v>33</v>
      </c>
      <c r="M60">
        <f>Table49[[#This Row],[large_value]]</f>
        <v>26</v>
      </c>
      <c r="N60">
        <f>Table49[[#This Row],[mid_growth]]</f>
        <v>9</v>
      </c>
      <c r="O60">
        <f>Table49[[#This Row],[mid_value]]</f>
        <v>25</v>
      </c>
      <c r="P60">
        <f>Table49[[#This Row],[small_growth]]</f>
        <v>14</v>
      </c>
      <c r="Q60">
        <f>Table49[[#This Row],[small_value]]</f>
        <v>11</v>
      </c>
      <c r="R60" s="11"/>
    </row>
    <row r="61" spans="1:25" x14ac:dyDescent="0.3">
      <c r="A61" s="8" t="str">
        <f t="shared" si="16"/>
        <v>Consumer Discretionary</v>
      </c>
      <c r="B61">
        <f t="shared" si="17"/>
        <v>31</v>
      </c>
      <c r="C61">
        <f t="shared" si="15"/>
        <v>44</v>
      </c>
      <c r="D61">
        <f t="shared" si="15"/>
        <v>30</v>
      </c>
      <c r="E61">
        <f t="shared" si="15"/>
        <v>39</v>
      </c>
      <c r="F61">
        <f t="shared" si="15"/>
        <v>36</v>
      </c>
      <c r="G61">
        <f t="shared" si="15"/>
        <v>30</v>
      </c>
      <c r="H61">
        <f t="shared" si="15"/>
        <v>16</v>
      </c>
      <c r="I61">
        <f t="shared" si="15"/>
        <v>23</v>
      </c>
      <c r="J61" s="11">
        <f>Table49[[#This Row],[mega_growth]]</f>
        <v>31</v>
      </c>
      <c r="K61">
        <f>Table49[[#This Row],[mega_value]]</f>
        <v>44</v>
      </c>
      <c r="L61">
        <f>Table49[[#This Row],[large_growth]]</f>
        <v>30</v>
      </c>
      <c r="M61">
        <f>Table49[[#This Row],[large_value]]</f>
        <v>39</v>
      </c>
      <c r="N61">
        <f>Table49[[#This Row],[mid_growth]]</f>
        <v>36</v>
      </c>
      <c r="O61">
        <f>Table49[[#This Row],[mid_value]]</f>
        <v>30</v>
      </c>
      <c r="P61">
        <f>Table49[[#This Row],[small_growth]]</f>
        <v>16</v>
      </c>
      <c r="Q61">
        <f>Table49[[#This Row],[small_value]]</f>
        <v>23</v>
      </c>
      <c r="R61" s="11"/>
    </row>
    <row r="62" spans="1:25" x14ac:dyDescent="0.3">
      <c r="A62" s="8" t="str">
        <f t="shared" si="16"/>
        <v>Communication Services</v>
      </c>
      <c r="B62">
        <f t="shared" si="17"/>
        <v>13</v>
      </c>
      <c r="C62">
        <f t="shared" si="15"/>
        <v>34</v>
      </c>
      <c r="D62">
        <f t="shared" si="15"/>
        <v>9</v>
      </c>
      <c r="E62">
        <f t="shared" si="15"/>
        <v>38</v>
      </c>
      <c r="F62">
        <f t="shared" si="15"/>
        <v>27</v>
      </c>
      <c r="G62">
        <f t="shared" si="15"/>
        <v>43</v>
      </c>
      <c r="H62">
        <f t="shared" si="15"/>
        <v>55</v>
      </c>
      <c r="I62">
        <f t="shared" si="15"/>
        <v>44</v>
      </c>
      <c r="J62" s="11">
        <f>Table49[[#This Row],[mega_growth]]</f>
        <v>13</v>
      </c>
      <c r="K62">
        <f>Table49[[#This Row],[mega_value]]</f>
        <v>34</v>
      </c>
      <c r="L62">
        <f>Table49[[#This Row],[large_growth]]</f>
        <v>9</v>
      </c>
      <c r="M62">
        <f>Table49[[#This Row],[large_value]]</f>
        <v>38</v>
      </c>
      <c r="N62">
        <f>Table49[[#This Row],[mid_growth]]</f>
        <v>27</v>
      </c>
      <c r="O62">
        <f>Table49[[#This Row],[mid_value]]</f>
        <v>43</v>
      </c>
      <c r="P62">
        <f>Table49[[#This Row],[small_growth]]</f>
        <v>55</v>
      </c>
      <c r="Q62">
        <f>Table49[[#This Row],[small_value]]</f>
        <v>44</v>
      </c>
      <c r="R62" s="11"/>
    </row>
    <row r="63" spans="1:25" x14ac:dyDescent="0.3">
      <c r="A63" s="8" t="str">
        <f t="shared" si="16"/>
        <v>Information Technology</v>
      </c>
      <c r="B63">
        <f t="shared" si="17"/>
        <v>6</v>
      </c>
      <c r="C63">
        <f t="shared" si="15"/>
        <v>18</v>
      </c>
      <c r="D63">
        <f t="shared" si="15"/>
        <v>9</v>
      </c>
      <c r="E63">
        <f t="shared" si="15"/>
        <v>22</v>
      </c>
      <c r="F63">
        <f t="shared" si="15"/>
        <v>16</v>
      </c>
      <c r="G63">
        <f t="shared" si="15"/>
        <v>33</v>
      </c>
      <c r="H63">
        <f t="shared" si="15"/>
        <v>18</v>
      </c>
      <c r="I63">
        <f t="shared" si="15"/>
        <v>38</v>
      </c>
      <c r="J63" s="11">
        <f>Table49[[#This Row],[mega_growth]]</f>
        <v>6</v>
      </c>
      <c r="K63">
        <f>Table49[[#This Row],[mega_value]]</f>
        <v>18</v>
      </c>
      <c r="L63">
        <f>Table49[[#This Row],[large_growth]]</f>
        <v>9</v>
      </c>
      <c r="M63">
        <f>Table49[[#This Row],[large_value]]</f>
        <v>22</v>
      </c>
      <c r="N63">
        <f>Table49[[#This Row],[mid_growth]]</f>
        <v>16</v>
      </c>
      <c r="O63">
        <f>Table49[[#This Row],[mid_value]]</f>
        <v>33</v>
      </c>
      <c r="P63">
        <f>Table49[[#This Row],[small_growth]]</f>
        <v>18</v>
      </c>
      <c r="Q63">
        <f>Table49[[#This Row],[small_value]]</f>
        <v>38</v>
      </c>
      <c r="R63" s="11"/>
    </row>
    <row r="64" spans="1:25" x14ac:dyDescent="0.3">
      <c r="A64" s="8" t="str">
        <f t="shared" si="16"/>
        <v>Financials</v>
      </c>
      <c r="B64">
        <f t="shared" si="17"/>
        <v>44</v>
      </c>
      <c r="C64">
        <f t="shared" si="15"/>
        <v>21</v>
      </c>
      <c r="D64">
        <f t="shared" si="15"/>
        <v>37</v>
      </c>
      <c r="E64">
        <f t="shared" si="15"/>
        <v>21</v>
      </c>
      <c r="F64">
        <f t="shared" si="15"/>
        <v>20</v>
      </c>
      <c r="G64">
        <f>G50+O50+W50</f>
        <v>19</v>
      </c>
      <c r="H64">
        <f t="shared" si="15"/>
        <v>29</v>
      </c>
      <c r="I64">
        <f t="shared" si="15"/>
        <v>14</v>
      </c>
      <c r="J64" s="11">
        <f>Table49[[#This Row],[mega_growth]]</f>
        <v>44</v>
      </c>
      <c r="K64">
        <f>Table49[[#This Row],[mega_value]]</f>
        <v>21</v>
      </c>
      <c r="L64">
        <f>Table49[[#This Row],[large_growth]]</f>
        <v>37</v>
      </c>
      <c r="M64">
        <f>Table49[[#This Row],[large_value]]</f>
        <v>21</v>
      </c>
      <c r="N64">
        <f>Table49[[#This Row],[mid_growth]]</f>
        <v>20</v>
      </c>
      <c r="O64">
        <f>Table49[[#This Row],[mid_value]]</f>
        <v>19</v>
      </c>
      <c r="P64">
        <f>Table49[[#This Row],[small_growth]]</f>
        <v>29</v>
      </c>
      <c r="Q64">
        <f>Table49[[#This Row],[small_value]]</f>
        <v>14</v>
      </c>
      <c r="R64" s="11"/>
    </row>
    <row r="65" spans="1:18" x14ac:dyDescent="0.3">
      <c r="A65" s="8" t="str">
        <f t="shared" si="16"/>
        <v>Real Estate</v>
      </c>
      <c r="B65">
        <f t="shared" si="17"/>
        <v>38</v>
      </c>
      <c r="C65">
        <f t="shared" si="15"/>
        <v>41</v>
      </c>
      <c r="D65">
        <f t="shared" si="15"/>
        <v>44</v>
      </c>
      <c r="E65">
        <f t="shared" si="15"/>
        <v>38</v>
      </c>
      <c r="F65">
        <f t="shared" si="15"/>
        <v>43</v>
      </c>
      <c r="G65">
        <f t="shared" si="15"/>
        <v>28</v>
      </c>
      <c r="H65">
        <f t="shared" si="15"/>
        <v>44</v>
      </c>
      <c r="I65">
        <f t="shared" si="15"/>
        <v>35</v>
      </c>
      <c r="J65" s="11">
        <f>Table49[[#This Row],[mega_growth]]</f>
        <v>38</v>
      </c>
      <c r="K65">
        <f>Table49[[#This Row],[mega_value]]</f>
        <v>41</v>
      </c>
      <c r="L65">
        <f>Table49[[#This Row],[large_growth]]</f>
        <v>44</v>
      </c>
      <c r="M65">
        <f>Table49[[#This Row],[large_value]]</f>
        <v>38</v>
      </c>
      <c r="N65">
        <f>Table49[[#This Row],[mid_growth]]</f>
        <v>43</v>
      </c>
      <c r="O65">
        <f>Table49[[#This Row],[mid_value]]</f>
        <v>28</v>
      </c>
      <c r="P65">
        <f>Table49[[#This Row],[small_growth]]</f>
        <v>44</v>
      </c>
      <c r="Q65">
        <f>Table49[[#This Row],[small_value]]</f>
        <v>35</v>
      </c>
      <c r="R65" s="11"/>
    </row>
    <row r="66" spans="1:18" x14ac:dyDescent="0.3">
      <c r="A66" s="8" t="str">
        <f t="shared" si="16"/>
        <v>Consumer Staples</v>
      </c>
      <c r="B66">
        <f t="shared" si="17"/>
        <v>26</v>
      </c>
      <c r="C66">
        <f t="shared" si="15"/>
        <v>28</v>
      </c>
      <c r="D66">
        <f t="shared" si="15"/>
        <v>33</v>
      </c>
      <c r="E66">
        <f t="shared" si="15"/>
        <v>35</v>
      </c>
      <c r="F66">
        <f t="shared" si="15"/>
        <v>46</v>
      </c>
      <c r="G66">
        <f t="shared" si="15"/>
        <v>54</v>
      </c>
      <c r="H66">
        <f t="shared" si="15"/>
        <v>24</v>
      </c>
      <c r="I66">
        <f t="shared" si="15"/>
        <v>40</v>
      </c>
      <c r="J66" s="11">
        <f>Table49[[#This Row],[mega_growth]]</f>
        <v>26</v>
      </c>
      <c r="K66">
        <f>Table49[[#This Row],[mega_value]]</f>
        <v>28</v>
      </c>
      <c r="L66">
        <f>Table49[[#This Row],[large_growth]]</f>
        <v>33</v>
      </c>
      <c r="M66">
        <f>Table49[[#This Row],[large_value]]</f>
        <v>35</v>
      </c>
      <c r="N66">
        <f>Table49[[#This Row],[mid_growth]]</f>
        <v>46</v>
      </c>
      <c r="O66">
        <f>Table49[[#This Row],[mid_value]]</f>
        <v>54</v>
      </c>
      <c r="P66">
        <f>Table49[[#This Row],[small_growth]]</f>
        <v>24</v>
      </c>
      <c r="Q66">
        <f>Table49[[#This Row],[small_value]]</f>
        <v>40</v>
      </c>
      <c r="R66" s="11"/>
    </row>
    <row r="67" spans="1:18" x14ac:dyDescent="0.3">
      <c r="A67" s="8" t="str">
        <f t="shared" si="16"/>
        <v>Health Care</v>
      </c>
      <c r="B67">
        <f t="shared" si="17"/>
        <v>14</v>
      </c>
      <c r="C67">
        <f t="shared" si="15"/>
        <v>34</v>
      </c>
      <c r="D67">
        <f t="shared" si="15"/>
        <v>19</v>
      </c>
      <c r="E67">
        <f t="shared" si="15"/>
        <v>38</v>
      </c>
      <c r="F67">
        <f t="shared" si="15"/>
        <v>46</v>
      </c>
      <c r="G67">
        <f t="shared" si="15"/>
        <v>49</v>
      </c>
      <c r="H67">
        <f t="shared" si="15"/>
        <v>28</v>
      </c>
      <c r="I67">
        <f t="shared" si="15"/>
        <v>36</v>
      </c>
      <c r="J67" s="11">
        <f>Table49[[#This Row],[mega_growth]]</f>
        <v>14</v>
      </c>
      <c r="K67">
        <f>Table49[[#This Row],[mega_value]]</f>
        <v>34</v>
      </c>
      <c r="L67">
        <f>Table49[[#This Row],[large_growth]]</f>
        <v>19</v>
      </c>
      <c r="M67">
        <f>Table49[[#This Row],[large_value]]</f>
        <v>38</v>
      </c>
      <c r="N67">
        <f>Table49[[#This Row],[mid_growth]]</f>
        <v>46</v>
      </c>
      <c r="O67">
        <f>Table49[[#This Row],[mid_value]]</f>
        <v>49</v>
      </c>
      <c r="P67">
        <f>Table49[[#This Row],[small_growth]]</f>
        <v>28</v>
      </c>
      <c r="Q67">
        <f>Table49[[#This Row],[small_value]]</f>
        <v>36</v>
      </c>
      <c r="R67" s="11"/>
    </row>
    <row r="68" spans="1:18" x14ac:dyDescent="0.3">
      <c r="A68" s="8" t="str">
        <f t="shared" si="16"/>
        <v>Utilities</v>
      </c>
      <c r="B68" t="e">
        <f t="shared" si="17"/>
        <v>#N/A</v>
      </c>
      <c r="C68">
        <f t="shared" si="15"/>
        <v>33</v>
      </c>
      <c r="D68" t="e">
        <f t="shared" si="15"/>
        <v>#N/A</v>
      </c>
      <c r="E68">
        <f t="shared" si="15"/>
        <v>27</v>
      </c>
      <c r="F68">
        <f t="shared" si="15"/>
        <v>21</v>
      </c>
      <c r="G68">
        <f t="shared" si="15"/>
        <v>23</v>
      </c>
      <c r="H68">
        <f t="shared" si="15"/>
        <v>33</v>
      </c>
      <c r="I68">
        <f t="shared" si="15"/>
        <v>39</v>
      </c>
      <c r="J68" s="11" t="e">
        <f>Table49[[#This Row],[mega_growth]]</f>
        <v>#N/A</v>
      </c>
      <c r="K68">
        <f>Table49[[#This Row],[mega_value]]</f>
        <v>33</v>
      </c>
      <c r="L68" t="e">
        <f>Table49[[#This Row],[large_growth]]</f>
        <v>#N/A</v>
      </c>
      <c r="M68">
        <f>Table49[[#This Row],[large_value]]</f>
        <v>27</v>
      </c>
      <c r="N68">
        <f>Table49[[#This Row],[mid_growth]]</f>
        <v>21</v>
      </c>
      <c r="O68">
        <f>Table49[[#This Row],[mid_value]]</f>
        <v>23</v>
      </c>
      <c r="P68">
        <f>Table49[[#This Row],[small_growth]]</f>
        <v>33</v>
      </c>
      <c r="Q68">
        <f>Table49[[#This Row],[small_value]]</f>
        <v>39</v>
      </c>
      <c r="R68" s="11"/>
    </row>
  </sheetData>
  <mergeCells count="5">
    <mergeCell ref="B1:I1"/>
    <mergeCell ref="J1:Q1"/>
    <mergeCell ref="R1:Y1"/>
    <mergeCell ref="B56:I56"/>
    <mergeCell ref="J56:Q56"/>
  </mergeCells>
  <pageMargins left="0.75" right="0.75" top="1" bottom="1" header="0.5" footer="0.5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20F0679-0822-4380-AAD1-24EA382DEBB7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B44:I54</xm:sqref>
        </x14:conditionalFormatting>
        <x14:conditionalFormatting xmlns:xm="http://schemas.microsoft.com/office/excel/2006/main">
          <x14:cfRule type="iconSet" priority="5" id="{E123DA15-C8EF-4B2C-9599-36D064BD1AF6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B58:I68</xm:sqref>
        </x14:conditionalFormatting>
        <x14:conditionalFormatting xmlns:xm="http://schemas.microsoft.com/office/excel/2006/main">
          <x14:cfRule type="iconSet" priority="3" id="{90933E98-D9AC-4B51-A981-E54182D5DA28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J44:Q54</xm:sqref>
        </x14:conditionalFormatting>
        <x14:conditionalFormatting xmlns:xm="http://schemas.microsoft.com/office/excel/2006/main">
          <x14:cfRule type="iconSet" priority="1" id="{B21301C0-9D8E-4724-929B-6203FD44FD9A}">
            <x14:iconSet iconSet="3Arrows" custom="1">
              <x14:cfvo type="percent">
                <xm:f>0</xm:f>
              </x14:cfvo>
              <x14:cfvo type="percentile">
                <xm:f>20</xm:f>
              </x14:cfvo>
              <x14:cfvo type="percentile">
                <xm:f>80</xm:f>
              </x14:cfvo>
              <x14:cfIcon iconSet="3Arrows" iconId="2"/>
              <x14:cfIcon iconSet="3Arrows" iconId="1"/>
              <x14:cfIcon iconSet="3Arrows" iconId="0"/>
            </x14:iconSet>
          </x14:cfRule>
          <xm:sqref>J58:Q68</xm:sqref>
        </x14:conditionalFormatting>
        <x14:conditionalFormatting xmlns:xm="http://schemas.microsoft.com/office/excel/2006/main">
          <x14:cfRule type="iconSet" priority="2" id="{D345D712-F0BD-444B-9376-310B29DB6C86}">
            <x14:iconSet iconSet="3Arrows" custom="1">
              <x14:cfvo type="percent">
                <xm:f>0</xm:f>
              </x14:cfvo>
              <x14:cfvo type="percentile">
                <xm:f>10</xm:f>
              </x14:cfvo>
              <x14:cfvo type="percentile">
                <xm:f>90</xm:f>
              </x14:cfvo>
              <x14:cfIcon iconSet="3Arrows" iconId="2"/>
              <x14:cfIcon iconSet="3Arrows" iconId="1"/>
              <x14:cfIcon iconSet="3Arrows" iconId="0"/>
            </x14:iconSet>
          </x14:cfRule>
          <xm:sqref>R44:Y54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/>
  </sheetViews>
  <sheetFormatPr defaultRowHeight="14.4" x14ac:dyDescent="0.3"/>
  <sheetData>
    <row r="1" spans="1:9" x14ac:dyDescent="0.3">
      <c r="A1" s="1"/>
      <c r="B1" s="2" t="s">
        <v>24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</row>
    <row r="4" spans="1:9" x14ac:dyDescent="0.3">
      <c r="A4" s="1" t="s">
        <v>13</v>
      </c>
      <c r="B4">
        <v>2</v>
      </c>
      <c r="C4">
        <v>11</v>
      </c>
      <c r="D4">
        <v>10</v>
      </c>
      <c r="E4">
        <v>17</v>
      </c>
      <c r="F4">
        <v>9</v>
      </c>
      <c r="G4">
        <v>6</v>
      </c>
      <c r="H4">
        <v>32</v>
      </c>
      <c r="I4">
        <v>32</v>
      </c>
    </row>
    <row r="5" spans="1:9" x14ac:dyDescent="0.3">
      <c r="A5" s="1" t="s">
        <v>14</v>
      </c>
      <c r="B5">
        <v>3</v>
      </c>
      <c r="C5">
        <v>5</v>
      </c>
      <c r="D5">
        <v>6</v>
      </c>
      <c r="E5">
        <v>20</v>
      </c>
      <c r="F5">
        <v>4</v>
      </c>
      <c r="G5">
        <v>17</v>
      </c>
      <c r="H5">
        <v>15</v>
      </c>
      <c r="I5">
        <v>54</v>
      </c>
    </row>
    <row r="6" spans="1:9" x14ac:dyDescent="0.3">
      <c r="A6" s="1" t="s">
        <v>15</v>
      </c>
      <c r="B6">
        <v>4</v>
      </c>
      <c r="C6">
        <v>24</v>
      </c>
      <c r="D6">
        <v>24</v>
      </c>
      <c r="E6">
        <v>50</v>
      </c>
      <c r="F6">
        <v>24</v>
      </c>
      <c r="G6">
        <v>26</v>
      </c>
      <c r="H6">
        <v>98</v>
      </c>
      <c r="I6">
        <v>165</v>
      </c>
    </row>
    <row r="7" spans="1:9" x14ac:dyDescent="0.3">
      <c r="A7" s="1" t="s">
        <v>16</v>
      </c>
      <c r="B7">
        <v>17</v>
      </c>
      <c r="C7">
        <v>4</v>
      </c>
      <c r="D7">
        <v>25</v>
      </c>
      <c r="E7">
        <v>20</v>
      </c>
      <c r="F7">
        <v>19</v>
      </c>
      <c r="G7">
        <v>13</v>
      </c>
      <c r="H7">
        <v>83</v>
      </c>
      <c r="I7">
        <v>108</v>
      </c>
    </row>
    <row r="8" spans="1:9" x14ac:dyDescent="0.3">
      <c r="A8" s="1" t="s">
        <v>17</v>
      </c>
      <c r="B8">
        <v>6</v>
      </c>
      <c r="C8">
        <v>4</v>
      </c>
      <c r="D8">
        <v>15</v>
      </c>
      <c r="E8">
        <v>17</v>
      </c>
      <c r="F8">
        <v>11</v>
      </c>
      <c r="G8">
        <v>12</v>
      </c>
      <c r="H8">
        <v>31</v>
      </c>
      <c r="I8">
        <v>30</v>
      </c>
    </row>
    <row r="9" spans="1:9" x14ac:dyDescent="0.3">
      <c r="A9" s="1" t="s">
        <v>18</v>
      </c>
      <c r="B9">
        <v>23</v>
      </c>
      <c r="C9">
        <v>12</v>
      </c>
      <c r="D9">
        <v>54</v>
      </c>
      <c r="E9">
        <v>30</v>
      </c>
      <c r="F9">
        <v>38</v>
      </c>
      <c r="G9">
        <v>13</v>
      </c>
      <c r="H9">
        <v>125</v>
      </c>
      <c r="I9">
        <v>56</v>
      </c>
    </row>
    <row r="10" spans="1:9" x14ac:dyDescent="0.3">
      <c r="A10" s="1" t="s">
        <v>19</v>
      </c>
      <c r="B10">
        <v>7</v>
      </c>
      <c r="C10">
        <v>27</v>
      </c>
      <c r="D10">
        <v>18</v>
      </c>
      <c r="E10">
        <v>62</v>
      </c>
      <c r="F10">
        <v>12</v>
      </c>
      <c r="G10">
        <v>35</v>
      </c>
      <c r="H10">
        <v>44</v>
      </c>
      <c r="I10">
        <v>167</v>
      </c>
    </row>
    <row r="11" spans="1:9" x14ac:dyDescent="0.3">
      <c r="A11" s="1" t="s">
        <v>20</v>
      </c>
      <c r="B11">
        <v>3</v>
      </c>
      <c r="C11">
        <v>4</v>
      </c>
      <c r="D11">
        <v>10</v>
      </c>
      <c r="E11">
        <v>24</v>
      </c>
      <c r="F11">
        <v>10</v>
      </c>
      <c r="G11">
        <v>16</v>
      </c>
      <c r="H11">
        <v>29</v>
      </c>
      <c r="I11">
        <v>79</v>
      </c>
    </row>
    <row r="12" spans="1:9" x14ac:dyDescent="0.3">
      <c r="A12" s="1" t="s">
        <v>21</v>
      </c>
      <c r="B12">
        <v>4</v>
      </c>
      <c r="C12">
        <v>17</v>
      </c>
      <c r="D12">
        <v>7</v>
      </c>
      <c r="E12">
        <v>30</v>
      </c>
      <c r="F12">
        <v>4</v>
      </c>
      <c r="G12">
        <v>16</v>
      </c>
      <c r="H12">
        <v>20</v>
      </c>
      <c r="I12">
        <v>37</v>
      </c>
    </row>
    <row r="13" spans="1:9" x14ac:dyDescent="0.3">
      <c r="A13" s="1" t="s">
        <v>22</v>
      </c>
      <c r="B13">
        <v>10</v>
      </c>
      <c r="C13">
        <v>22</v>
      </c>
      <c r="D13">
        <v>26</v>
      </c>
      <c r="E13">
        <v>37</v>
      </c>
      <c r="F13">
        <v>20</v>
      </c>
      <c r="G13">
        <v>15</v>
      </c>
      <c r="H13">
        <v>127</v>
      </c>
      <c r="I13">
        <v>54</v>
      </c>
    </row>
    <row r="14" spans="1:9" x14ac:dyDescent="0.3">
      <c r="A14" s="1" t="s">
        <v>23</v>
      </c>
      <c r="C14">
        <v>7</v>
      </c>
      <c r="E14">
        <v>29</v>
      </c>
      <c r="F14">
        <v>1</v>
      </c>
      <c r="G14">
        <v>23</v>
      </c>
      <c r="H14">
        <v>4</v>
      </c>
      <c r="I14">
        <v>27</v>
      </c>
    </row>
  </sheetData>
  <mergeCells count="1">
    <mergeCell ref="B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EW</vt:lpstr>
      <vt:lpstr>VW</vt:lpstr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Longhao Desktop</cp:lastModifiedBy>
  <dcterms:created xsi:type="dcterms:W3CDTF">2024-06-02T11:40:59Z</dcterms:created>
  <dcterms:modified xsi:type="dcterms:W3CDTF">2024-06-03T03:19:16Z</dcterms:modified>
</cp:coreProperties>
</file>