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zlhte\OneDrive\Desktop\OpenSourceAssetPricing\02.Signals\"/>
    </mc:Choice>
  </mc:AlternateContent>
  <xr:revisionPtr revIDLastSave="0" documentId="13_ncr:1_{440974F8-7997-420F-8E52-DC9F2FFA6DA0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EW" sheetId="1" r:id="rId1"/>
    <sheet name="VW" sheetId="2" r:id="rId2"/>
    <sheet name="cou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8" i="2" l="1"/>
  <c r="F67" i="2"/>
  <c r="N67" i="2" s="1"/>
  <c r="A67" i="2"/>
  <c r="A66" i="2"/>
  <c r="H65" i="2"/>
  <c r="P65" i="2" s="1"/>
  <c r="A65" i="2"/>
  <c r="A64" i="2"/>
  <c r="A63" i="2"/>
  <c r="A62" i="2"/>
  <c r="A61" i="2"/>
  <c r="A60" i="2"/>
  <c r="A59" i="2"/>
  <c r="A58" i="2"/>
  <c r="W54" i="2"/>
  <c r="V54" i="2"/>
  <c r="U54" i="2"/>
  <c r="L54" i="2"/>
  <c r="K54" i="2"/>
  <c r="J54" i="2"/>
  <c r="I54" i="2"/>
  <c r="I68" i="2" s="1"/>
  <c r="Q68" i="2" s="1"/>
  <c r="H54" i="2"/>
  <c r="H68" i="2" s="1"/>
  <c r="P68" i="2" s="1"/>
  <c r="G54" i="2"/>
  <c r="F54" i="2"/>
  <c r="E54" i="2"/>
  <c r="E68" i="2" s="1"/>
  <c r="M68" i="2" s="1"/>
  <c r="A54" i="2"/>
  <c r="P53" i="2"/>
  <c r="O53" i="2"/>
  <c r="N53" i="2"/>
  <c r="E53" i="2"/>
  <c r="D53" i="2"/>
  <c r="C53" i="2"/>
  <c r="C67" i="2" s="1"/>
  <c r="K67" i="2" s="1"/>
  <c r="B53" i="2"/>
  <c r="A53" i="2"/>
  <c r="Y52" i="2"/>
  <c r="X52" i="2"/>
  <c r="W52" i="2"/>
  <c r="I52" i="2"/>
  <c r="H52" i="2"/>
  <c r="G52" i="2"/>
  <c r="G66" i="2" s="1"/>
  <c r="O66" i="2" s="1"/>
  <c r="A52" i="2"/>
  <c r="W51" i="2"/>
  <c r="V51" i="2"/>
  <c r="U51" i="2"/>
  <c r="T51" i="2"/>
  <c r="S51" i="2"/>
  <c r="R51" i="2"/>
  <c r="Q51" i="2"/>
  <c r="P51" i="2"/>
  <c r="E51" i="2"/>
  <c r="E65" i="2" s="1"/>
  <c r="M65" i="2" s="1"/>
  <c r="D51" i="2"/>
  <c r="C51" i="2"/>
  <c r="B51" i="2"/>
  <c r="A51" i="2"/>
  <c r="Y50" i="2"/>
  <c r="I64" i="2" s="1"/>
  <c r="Q64" i="2" s="1"/>
  <c r="P50" i="2"/>
  <c r="O50" i="2"/>
  <c r="N50" i="2"/>
  <c r="M50" i="2"/>
  <c r="L50" i="2"/>
  <c r="K50" i="2"/>
  <c r="J50" i="2"/>
  <c r="I50" i="2"/>
  <c r="A50" i="2"/>
  <c r="W49" i="2"/>
  <c r="V49" i="2"/>
  <c r="U49" i="2"/>
  <c r="T49" i="2"/>
  <c r="S49" i="2"/>
  <c r="R49" i="2"/>
  <c r="I49" i="2"/>
  <c r="H49" i="2"/>
  <c r="G49" i="2"/>
  <c r="G63" i="2" s="1"/>
  <c r="O63" i="2" s="1"/>
  <c r="F49" i="2"/>
  <c r="E49" i="2"/>
  <c r="D49" i="2"/>
  <c r="C49" i="2"/>
  <c r="B49" i="2"/>
  <c r="A49" i="2"/>
  <c r="P48" i="2"/>
  <c r="O48" i="2"/>
  <c r="N48" i="2"/>
  <c r="M48" i="2"/>
  <c r="L48" i="2"/>
  <c r="K48" i="2"/>
  <c r="B48" i="2"/>
  <c r="A48" i="2"/>
  <c r="Y47" i="2"/>
  <c r="X47" i="2"/>
  <c r="V47" i="2"/>
  <c r="U47" i="2"/>
  <c r="T47" i="2"/>
  <c r="I47" i="2"/>
  <c r="I61" i="2" s="1"/>
  <c r="Q61" i="2" s="1"/>
  <c r="H47" i="2"/>
  <c r="G47" i="2"/>
  <c r="F47" i="2"/>
  <c r="E47" i="2"/>
  <c r="D47" i="2"/>
  <c r="D61" i="2" s="1"/>
  <c r="L61" i="2" s="1"/>
  <c r="A47" i="2"/>
  <c r="T46" i="2"/>
  <c r="S46" i="2"/>
  <c r="R46" i="2"/>
  <c r="O46" i="2"/>
  <c r="N46" i="2"/>
  <c r="M46" i="2"/>
  <c r="D46" i="2"/>
  <c r="C46" i="2"/>
  <c r="B46" i="2"/>
  <c r="A46" i="2"/>
  <c r="Y45" i="2"/>
  <c r="X45" i="2"/>
  <c r="W45" i="2"/>
  <c r="V45" i="2"/>
  <c r="M45" i="2"/>
  <c r="L45" i="2"/>
  <c r="K45" i="2"/>
  <c r="H45" i="2"/>
  <c r="G45" i="2"/>
  <c r="F45" i="2"/>
  <c r="A45" i="2"/>
  <c r="V44" i="2"/>
  <c r="U44" i="2"/>
  <c r="T44" i="2"/>
  <c r="S44" i="2"/>
  <c r="R44" i="2"/>
  <c r="Q44" i="2"/>
  <c r="P44" i="2"/>
  <c r="O44" i="2"/>
  <c r="F44" i="2"/>
  <c r="F58" i="2" s="1"/>
  <c r="N58" i="2" s="1"/>
  <c r="E44" i="2"/>
  <c r="E58" i="2" s="1"/>
  <c r="M58" i="2" s="1"/>
  <c r="A44" i="2"/>
  <c r="Y41" i="2"/>
  <c r="Y54" i="2" s="1"/>
  <c r="X41" i="2"/>
  <c r="X54" i="2" s="1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A41" i="2"/>
  <c r="Y40" i="2"/>
  <c r="X40" i="2"/>
  <c r="W40" i="2"/>
  <c r="V40" i="2"/>
  <c r="U40" i="2"/>
  <c r="T40" i="2"/>
  <c r="S40" i="2"/>
  <c r="S53" i="2" s="1"/>
  <c r="R40" i="2"/>
  <c r="R53" i="2" s="1"/>
  <c r="Q40" i="2"/>
  <c r="Q53" i="2" s="1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A40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L52" i="2" s="1"/>
  <c r="K39" i="2"/>
  <c r="K52" i="2" s="1"/>
  <c r="J39" i="2"/>
  <c r="J52" i="2" s="1"/>
  <c r="I39" i="2"/>
  <c r="H39" i="2"/>
  <c r="G39" i="2"/>
  <c r="F39" i="2"/>
  <c r="E39" i="2"/>
  <c r="D39" i="2"/>
  <c r="C39" i="2"/>
  <c r="B39" i="2"/>
  <c r="A39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A38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A37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A36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A35" i="2"/>
  <c r="Y34" i="2"/>
  <c r="X34" i="2"/>
  <c r="W34" i="2"/>
  <c r="W47" i="2" s="1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A34" i="2"/>
  <c r="Y33" i="2"/>
  <c r="X33" i="2"/>
  <c r="W33" i="2"/>
  <c r="V33" i="2"/>
  <c r="U33" i="2"/>
  <c r="T33" i="2"/>
  <c r="S33" i="2"/>
  <c r="R33" i="2"/>
  <c r="Q33" i="2"/>
  <c r="Q46" i="2" s="1"/>
  <c r="P33" i="2"/>
  <c r="P46" i="2" s="1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A33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J45" i="2" s="1"/>
  <c r="I32" i="2"/>
  <c r="I45" i="2" s="1"/>
  <c r="H32" i="2"/>
  <c r="G32" i="2"/>
  <c r="F32" i="2"/>
  <c r="E32" i="2"/>
  <c r="D32" i="2"/>
  <c r="C32" i="2"/>
  <c r="B32" i="2"/>
  <c r="A32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D44" i="2" s="1"/>
  <c r="D58" i="2" s="1"/>
  <c r="L58" i="2" s="1"/>
  <c r="C31" i="2"/>
  <c r="C44" i="2" s="1"/>
  <c r="C58" i="2" s="1"/>
  <c r="K58" i="2" s="1"/>
  <c r="B31" i="2"/>
  <c r="B44" i="2" s="1"/>
  <c r="A31" i="2"/>
  <c r="Y28" i="2"/>
  <c r="X28" i="2"/>
  <c r="W28" i="2"/>
  <c r="V28" i="2"/>
  <c r="U28" i="2"/>
  <c r="T28" i="2"/>
  <c r="T54" i="2" s="1"/>
  <c r="S28" i="2"/>
  <c r="S54" i="2" s="1"/>
  <c r="R28" i="2"/>
  <c r="R54" i="2" s="1"/>
  <c r="Q28" i="2"/>
  <c r="Q54" i="2" s="1"/>
  <c r="P28" i="2"/>
  <c r="P54" i="2" s="1"/>
  <c r="O28" i="2"/>
  <c r="N28" i="2"/>
  <c r="M28" i="2"/>
  <c r="M54" i="2" s="1"/>
  <c r="L28" i="2"/>
  <c r="K28" i="2"/>
  <c r="J28" i="2"/>
  <c r="I28" i="2"/>
  <c r="H28" i="2"/>
  <c r="G28" i="2"/>
  <c r="F28" i="2"/>
  <c r="E28" i="2"/>
  <c r="D28" i="2"/>
  <c r="D54" i="2" s="1"/>
  <c r="D68" i="2" s="1"/>
  <c r="L68" i="2" s="1"/>
  <c r="C28" i="2"/>
  <c r="C54" i="2" s="1"/>
  <c r="C68" i="2" s="1"/>
  <c r="K68" i="2" s="1"/>
  <c r="B28" i="2"/>
  <c r="B54" i="2" s="1"/>
  <c r="B68" i="2" s="1"/>
  <c r="J68" i="2" s="1"/>
  <c r="A28" i="2"/>
  <c r="Y27" i="2"/>
  <c r="X27" i="2"/>
  <c r="W27" i="2"/>
  <c r="V27" i="2"/>
  <c r="V53" i="2" s="1"/>
  <c r="U27" i="2"/>
  <c r="U53" i="2" s="1"/>
  <c r="E67" i="2" s="1"/>
  <c r="M67" i="2" s="1"/>
  <c r="T27" i="2"/>
  <c r="T53" i="2" s="1"/>
  <c r="D67" i="2" s="1"/>
  <c r="L67" i="2" s="1"/>
  <c r="S27" i="2"/>
  <c r="R27" i="2"/>
  <c r="Q27" i="2"/>
  <c r="P27" i="2"/>
  <c r="O27" i="2"/>
  <c r="N27" i="2"/>
  <c r="M27" i="2"/>
  <c r="M53" i="2" s="1"/>
  <c r="L27" i="2"/>
  <c r="L53" i="2" s="1"/>
  <c r="K27" i="2"/>
  <c r="K53" i="2" s="1"/>
  <c r="J27" i="2"/>
  <c r="J53" i="2" s="1"/>
  <c r="I27" i="2"/>
  <c r="I53" i="2" s="1"/>
  <c r="H27" i="2"/>
  <c r="G27" i="2"/>
  <c r="F27" i="2"/>
  <c r="F53" i="2" s="1"/>
  <c r="E27" i="2"/>
  <c r="D27" i="2"/>
  <c r="C27" i="2"/>
  <c r="B27" i="2"/>
  <c r="A27" i="2"/>
  <c r="Y26" i="2"/>
  <c r="X26" i="2"/>
  <c r="W26" i="2"/>
  <c r="V26" i="2"/>
  <c r="V52" i="2" s="1"/>
  <c r="U26" i="2"/>
  <c r="U52" i="2" s="1"/>
  <c r="T26" i="2"/>
  <c r="T52" i="2" s="1"/>
  <c r="S26" i="2"/>
  <c r="S52" i="2" s="1"/>
  <c r="R26" i="2"/>
  <c r="Q26" i="2"/>
  <c r="P26" i="2"/>
  <c r="O26" i="2"/>
  <c r="O52" i="2" s="1"/>
  <c r="N26" i="2"/>
  <c r="N52" i="2" s="1"/>
  <c r="M26" i="2"/>
  <c r="M52" i="2" s="1"/>
  <c r="L26" i="2"/>
  <c r="K26" i="2"/>
  <c r="J26" i="2"/>
  <c r="I26" i="2"/>
  <c r="H26" i="2"/>
  <c r="G26" i="2"/>
  <c r="F26" i="2"/>
  <c r="F52" i="2" s="1"/>
  <c r="F66" i="2" s="1"/>
  <c r="N66" i="2" s="1"/>
  <c r="E26" i="2"/>
  <c r="E52" i="2" s="1"/>
  <c r="E66" i="2" s="1"/>
  <c r="M66" i="2" s="1"/>
  <c r="D26" i="2"/>
  <c r="D52" i="2" s="1"/>
  <c r="D66" i="2" s="1"/>
  <c r="L66" i="2" s="1"/>
  <c r="C26" i="2"/>
  <c r="C52" i="2" s="1"/>
  <c r="B26" i="2"/>
  <c r="A26" i="2"/>
  <c r="Y25" i="2"/>
  <c r="X25" i="2"/>
  <c r="X51" i="2" s="1"/>
  <c r="W25" i="2"/>
  <c r="V25" i="2"/>
  <c r="U25" i="2"/>
  <c r="T25" i="2"/>
  <c r="S25" i="2"/>
  <c r="R25" i="2"/>
  <c r="Q25" i="2"/>
  <c r="P25" i="2"/>
  <c r="O25" i="2"/>
  <c r="O51" i="2" s="1"/>
  <c r="N25" i="2"/>
  <c r="N51" i="2" s="1"/>
  <c r="M25" i="2"/>
  <c r="M51" i="2" s="1"/>
  <c r="L25" i="2"/>
  <c r="L51" i="2" s="1"/>
  <c r="K25" i="2"/>
  <c r="J25" i="2"/>
  <c r="I25" i="2"/>
  <c r="H25" i="2"/>
  <c r="H51" i="2" s="1"/>
  <c r="G25" i="2"/>
  <c r="G51" i="2" s="1"/>
  <c r="G65" i="2" s="1"/>
  <c r="O65" i="2" s="1"/>
  <c r="F25" i="2"/>
  <c r="F51" i="2" s="1"/>
  <c r="F65" i="2" s="1"/>
  <c r="N65" i="2" s="1"/>
  <c r="E25" i="2"/>
  <c r="D25" i="2"/>
  <c r="C25" i="2"/>
  <c r="B25" i="2"/>
  <c r="A25" i="2"/>
  <c r="Y24" i="2"/>
  <c r="X24" i="2"/>
  <c r="X50" i="2" s="1"/>
  <c r="W24" i="2"/>
  <c r="W50" i="2" s="1"/>
  <c r="V24" i="2"/>
  <c r="V50" i="2" s="1"/>
  <c r="U24" i="2"/>
  <c r="U50" i="2" s="1"/>
  <c r="T24" i="2"/>
  <c r="S24" i="2"/>
  <c r="R24" i="2"/>
  <c r="Q24" i="2"/>
  <c r="Q50" i="2" s="1"/>
  <c r="P24" i="2"/>
  <c r="O24" i="2"/>
  <c r="N24" i="2"/>
  <c r="M24" i="2"/>
  <c r="L24" i="2"/>
  <c r="K24" i="2"/>
  <c r="J24" i="2"/>
  <c r="I24" i="2"/>
  <c r="H24" i="2"/>
  <c r="H50" i="2" s="1"/>
  <c r="H64" i="2" s="1"/>
  <c r="P64" i="2" s="1"/>
  <c r="G24" i="2"/>
  <c r="G50" i="2" s="1"/>
  <c r="G64" i="2" s="1"/>
  <c r="O64" i="2" s="1"/>
  <c r="F24" i="2"/>
  <c r="F50" i="2" s="1"/>
  <c r="F64" i="2" s="1"/>
  <c r="N64" i="2" s="1"/>
  <c r="E24" i="2"/>
  <c r="E50" i="2" s="1"/>
  <c r="E64" i="2" s="1"/>
  <c r="M64" i="2" s="1"/>
  <c r="D24" i="2"/>
  <c r="C24" i="2"/>
  <c r="B24" i="2"/>
  <c r="A24" i="2"/>
  <c r="Y23" i="2"/>
  <c r="Y49" i="2" s="1"/>
  <c r="X23" i="2"/>
  <c r="X49" i="2" s="1"/>
  <c r="W23" i="2"/>
  <c r="V23" i="2"/>
  <c r="U23" i="2"/>
  <c r="T23" i="2"/>
  <c r="S23" i="2"/>
  <c r="R23" i="2"/>
  <c r="Q23" i="2"/>
  <c r="Q49" i="2" s="1"/>
  <c r="P23" i="2"/>
  <c r="P49" i="2" s="1"/>
  <c r="O23" i="2"/>
  <c r="O49" i="2" s="1"/>
  <c r="N23" i="2"/>
  <c r="N49" i="2" s="1"/>
  <c r="M23" i="2"/>
  <c r="L23" i="2"/>
  <c r="K23" i="2"/>
  <c r="J23" i="2"/>
  <c r="J49" i="2" s="1"/>
  <c r="I23" i="2"/>
  <c r="H23" i="2"/>
  <c r="G23" i="2"/>
  <c r="F23" i="2"/>
  <c r="E23" i="2"/>
  <c r="D23" i="2"/>
  <c r="C23" i="2"/>
  <c r="B23" i="2"/>
  <c r="A23" i="2"/>
  <c r="Y22" i="2"/>
  <c r="Y48" i="2" s="1"/>
  <c r="X22" i="2"/>
  <c r="X48" i="2" s="1"/>
  <c r="W22" i="2"/>
  <c r="W48" i="2" s="1"/>
  <c r="V22" i="2"/>
  <c r="U22" i="2"/>
  <c r="T22" i="2"/>
  <c r="S22" i="2"/>
  <c r="S48" i="2" s="1"/>
  <c r="R22" i="2"/>
  <c r="R48" i="2" s="1"/>
  <c r="Q22" i="2"/>
  <c r="Q48" i="2" s="1"/>
  <c r="P22" i="2"/>
  <c r="O22" i="2"/>
  <c r="N22" i="2"/>
  <c r="M22" i="2"/>
  <c r="L22" i="2"/>
  <c r="K22" i="2"/>
  <c r="J22" i="2"/>
  <c r="J48" i="2" s="1"/>
  <c r="I22" i="2"/>
  <c r="I48" i="2" s="1"/>
  <c r="I62" i="2" s="1"/>
  <c r="Q62" i="2" s="1"/>
  <c r="H22" i="2"/>
  <c r="H48" i="2" s="1"/>
  <c r="H62" i="2" s="1"/>
  <c r="P62" i="2" s="1"/>
  <c r="G22" i="2"/>
  <c r="G48" i="2" s="1"/>
  <c r="G62" i="2" s="1"/>
  <c r="O62" i="2" s="1"/>
  <c r="F22" i="2"/>
  <c r="E22" i="2"/>
  <c r="D22" i="2"/>
  <c r="C22" i="2"/>
  <c r="C48" i="2" s="1"/>
  <c r="B22" i="2"/>
  <c r="A22" i="2"/>
  <c r="Y21" i="2"/>
  <c r="X21" i="2"/>
  <c r="W21" i="2"/>
  <c r="V21" i="2"/>
  <c r="U21" i="2"/>
  <c r="T21" i="2"/>
  <c r="S21" i="2"/>
  <c r="S47" i="2" s="1"/>
  <c r="R21" i="2"/>
  <c r="R47" i="2" s="1"/>
  <c r="Q21" i="2"/>
  <c r="Q47" i="2" s="1"/>
  <c r="P21" i="2"/>
  <c r="P47" i="2" s="1"/>
  <c r="O21" i="2"/>
  <c r="N21" i="2"/>
  <c r="M21" i="2"/>
  <c r="L21" i="2"/>
  <c r="L47" i="2" s="1"/>
  <c r="K21" i="2"/>
  <c r="K47" i="2" s="1"/>
  <c r="J21" i="2"/>
  <c r="J47" i="2" s="1"/>
  <c r="I21" i="2"/>
  <c r="H21" i="2"/>
  <c r="G21" i="2"/>
  <c r="F21" i="2"/>
  <c r="E21" i="2"/>
  <c r="D21" i="2"/>
  <c r="C21" i="2"/>
  <c r="C47" i="2" s="1"/>
  <c r="B21" i="2"/>
  <c r="B47" i="2" s="1"/>
  <c r="A21" i="2"/>
  <c r="Y20" i="2"/>
  <c r="Y46" i="2" s="1"/>
  <c r="X20" i="2"/>
  <c r="W20" i="2"/>
  <c r="V20" i="2"/>
  <c r="U20" i="2"/>
  <c r="U46" i="2" s="1"/>
  <c r="T20" i="2"/>
  <c r="S20" i="2"/>
  <c r="R20" i="2"/>
  <c r="Q20" i="2"/>
  <c r="P20" i="2"/>
  <c r="O20" i="2"/>
  <c r="N20" i="2"/>
  <c r="M20" i="2"/>
  <c r="L20" i="2"/>
  <c r="L46" i="2" s="1"/>
  <c r="K20" i="2"/>
  <c r="K46" i="2" s="1"/>
  <c r="J20" i="2"/>
  <c r="J46" i="2" s="1"/>
  <c r="I20" i="2"/>
  <c r="I46" i="2" s="1"/>
  <c r="H20" i="2"/>
  <c r="G20" i="2"/>
  <c r="F20" i="2"/>
  <c r="E20" i="2"/>
  <c r="E46" i="2" s="1"/>
  <c r="D20" i="2"/>
  <c r="C20" i="2"/>
  <c r="B20" i="2"/>
  <c r="A20" i="2"/>
  <c r="Y19" i="2"/>
  <c r="X19" i="2"/>
  <c r="W19" i="2"/>
  <c r="V19" i="2"/>
  <c r="U19" i="2"/>
  <c r="U45" i="2" s="1"/>
  <c r="T19" i="2"/>
  <c r="T45" i="2" s="1"/>
  <c r="S19" i="2"/>
  <c r="S45" i="2" s="1"/>
  <c r="R19" i="2"/>
  <c r="R45" i="2" s="1"/>
  <c r="Q19" i="2"/>
  <c r="P19" i="2"/>
  <c r="O19" i="2"/>
  <c r="N19" i="2"/>
  <c r="N45" i="2" s="1"/>
  <c r="M19" i="2"/>
  <c r="L19" i="2"/>
  <c r="K19" i="2"/>
  <c r="J19" i="2"/>
  <c r="I19" i="2"/>
  <c r="H19" i="2"/>
  <c r="G19" i="2"/>
  <c r="F19" i="2"/>
  <c r="E19" i="2"/>
  <c r="E45" i="2" s="1"/>
  <c r="D19" i="2"/>
  <c r="D45" i="2" s="1"/>
  <c r="C19" i="2"/>
  <c r="C45" i="2" s="1"/>
  <c r="B19" i="2"/>
  <c r="B45" i="2" s="1"/>
  <c r="B59" i="2" s="1"/>
  <c r="J59" i="2" s="1"/>
  <c r="A19" i="2"/>
  <c r="Y18" i="2"/>
  <c r="X18" i="2"/>
  <c r="W18" i="2"/>
  <c r="W44" i="2" s="1"/>
  <c r="V18" i="2"/>
  <c r="U18" i="2"/>
  <c r="T18" i="2"/>
  <c r="S18" i="2"/>
  <c r="R18" i="2"/>
  <c r="Q18" i="2"/>
  <c r="P18" i="2"/>
  <c r="O18" i="2"/>
  <c r="N18" i="2"/>
  <c r="N44" i="2" s="1"/>
  <c r="M18" i="2"/>
  <c r="M44" i="2" s="1"/>
  <c r="L18" i="2"/>
  <c r="L44" i="2" s="1"/>
  <c r="K18" i="2"/>
  <c r="K44" i="2" s="1"/>
  <c r="J18" i="2"/>
  <c r="I18" i="2"/>
  <c r="H18" i="2"/>
  <c r="G18" i="2"/>
  <c r="G44" i="2" s="1"/>
  <c r="F18" i="2"/>
  <c r="E18" i="2"/>
  <c r="D18" i="2"/>
  <c r="C18" i="2"/>
  <c r="B18" i="2"/>
  <c r="A18" i="2"/>
  <c r="A68" i="1"/>
  <c r="A67" i="1"/>
  <c r="A66" i="1"/>
  <c r="H65" i="1"/>
  <c r="P65" i="1" s="1"/>
  <c r="A65" i="1"/>
  <c r="A64" i="1"/>
  <c r="A63" i="1"/>
  <c r="A62" i="1"/>
  <c r="A61" i="1"/>
  <c r="A60" i="1"/>
  <c r="A59" i="1"/>
  <c r="A58" i="1"/>
  <c r="W54" i="1"/>
  <c r="U54" i="1"/>
  <c r="G54" i="1"/>
  <c r="G68" i="1" s="1"/>
  <c r="O68" i="1" s="1"/>
  <c r="F54" i="1"/>
  <c r="F68" i="1" s="1"/>
  <c r="N68" i="1" s="1"/>
  <c r="E54" i="1"/>
  <c r="E68" i="1" s="1"/>
  <c r="M68" i="1" s="1"/>
  <c r="A54" i="1"/>
  <c r="P53" i="1"/>
  <c r="N53" i="1"/>
  <c r="A53" i="1"/>
  <c r="Y52" i="1"/>
  <c r="X52" i="1"/>
  <c r="W52" i="1"/>
  <c r="I52" i="1"/>
  <c r="G52" i="1"/>
  <c r="G66" i="1" s="1"/>
  <c r="O66" i="1" s="1"/>
  <c r="A52" i="1"/>
  <c r="R51" i="1"/>
  <c r="P51" i="1"/>
  <c r="B51" i="1"/>
  <c r="A51" i="1"/>
  <c r="Y50" i="1"/>
  <c r="K50" i="1"/>
  <c r="I50" i="1"/>
  <c r="A50" i="1"/>
  <c r="T49" i="1"/>
  <c r="S49" i="1"/>
  <c r="R49" i="1"/>
  <c r="D49" i="1"/>
  <c r="B49" i="1"/>
  <c r="A49" i="1"/>
  <c r="M48" i="1"/>
  <c r="L48" i="1"/>
  <c r="K48" i="1"/>
  <c r="A48" i="1"/>
  <c r="V47" i="1"/>
  <c r="T47" i="1"/>
  <c r="F47" i="1"/>
  <c r="F61" i="1" s="1"/>
  <c r="N61" i="1" s="1"/>
  <c r="E47" i="1"/>
  <c r="D47" i="1"/>
  <c r="A47" i="1"/>
  <c r="O46" i="1"/>
  <c r="M46" i="1"/>
  <c r="A46" i="1"/>
  <c r="X45" i="1"/>
  <c r="V45" i="1"/>
  <c r="H45" i="1"/>
  <c r="G45" i="1"/>
  <c r="F45" i="1"/>
  <c r="A45" i="1"/>
  <c r="Q44" i="1"/>
  <c r="O44" i="1"/>
  <c r="A44" i="1"/>
  <c r="Y41" i="1"/>
  <c r="Y54" i="1" s="1"/>
  <c r="X41" i="1"/>
  <c r="X54" i="1" s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J54" i="1" s="1"/>
  <c r="I41" i="1"/>
  <c r="I54" i="1" s="1"/>
  <c r="I68" i="1" s="1"/>
  <c r="Q68" i="1" s="1"/>
  <c r="H41" i="1"/>
  <c r="H54" i="1" s="1"/>
  <c r="H68" i="1" s="1"/>
  <c r="P68" i="1" s="1"/>
  <c r="G41" i="1"/>
  <c r="F41" i="1"/>
  <c r="E41" i="1"/>
  <c r="D41" i="1"/>
  <c r="C41" i="1"/>
  <c r="B41" i="1"/>
  <c r="A41" i="1"/>
  <c r="Y40" i="1"/>
  <c r="X40" i="1"/>
  <c r="W40" i="1"/>
  <c r="V40" i="1"/>
  <c r="U40" i="1"/>
  <c r="T40" i="1"/>
  <c r="S40" i="1"/>
  <c r="S53" i="1" s="1"/>
  <c r="R40" i="1"/>
  <c r="R53" i="1" s="1"/>
  <c r="Q40" i="1"/>
  <c r="Q53" i="1" s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C53" i="1" s="1"/>
  <c r="C67" i="1" s="1"/>
  <c r="K67" i="1" s="1"/>
  <c r="B40" i="1"/>
  <c r="B53" i="1" s="1"/>
  <c r="B67" i="1" s="1"/>
  <c r="J67" i="1" s="1"/>
  <c r="A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L52" i="1" s="1"/>
  <c r="D66" i="1" s="1"/>
  <c r="L66" i="1" s="1"/>
  <c r="K39" i="1"/>
  <c r="K52" i="1" s="1"/>
  <c r="J39" i="1"/>
  <c r="J52" i="1" s="1"/>
  <c r="I39" i="1"/>
  <c r="H39" i="1"/>
  <c r="G39" i="1"/>
  <c r="F39" i="1"/>
  <c r="E39" i="1"/>
  <c r="D39" i="1"/>
  <c r="C39" i="1"/>
  <c r="B39" i="1"/>
  <c r="A39" i="1"/>
  <c r="Y38" i="1"/>
  <c r="X38" i="1"/>
  <c r="W38" i="1"/>
  <c r="V38" i="1"/>
  <c r="U38" i="1"/>
  <c r="U51" i="1" s="1"/>
  <c r="T38" i="1"/>
  <c r="T51" i="1" s="1"/>
  <c r="S38" i="1"/>
  <c r="S51" i="1" s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E51" i="1" s="1"/>
  <c r="E65" i="1" s="1"/>
  <c r="M65" i="1" s="1"/>
  <c r="D38" i="1"/>
  <c r="D51" i="1" s="1"/>
  <c r="D65" i="1" s="1"/>
  <c r="L65" i="1" s="1"/>
  <c r="C38" i="1"/>
  <c r="C51" i="1" s="1"/>
  <c r="C65" i="1" s="1"/>
  <c r="K65" i="1" s="1"/>
  <c r="B38" i="1"/>
  <c r="A38" i="1"/>
  <c r="Y37" i="1"/>
  <c r="X37" i="1"/>
  <c r="W37" i="1"/>
  <c r="V37" i="1"/>
  <c r="U37" i="1"/>
  <c r="T37" i="1"/>
  <c r="S37" i="1"/>
  <c r="R37" i="1"/>
  <c r="Q37" i="1"/>
  <c r="P37" i="1"/>
  <c r="O37" i="1"/>
  <c r="N37" i="1"/>
  <c r="N50" i="1" s="1"/>
  <c r="F64" i="1" s="1"/>
  <c r="N64" i="1" s="1"/>
  <c r="M37" i="1"/>
  <c r="M50" i="1" s="1"/>
  <c r="L37" i="1"/>
  <c r="L50" i="1" s="1"/>
  <c r="K37" i="1"/>
  <c r="J37" i="1"/>
  <c r="I37" i="1"/>
  <c r="H37" i="1"/>
  <c r="G37" i="1"/>
  <c r="F37" i="1"/>
  <c r="E37" i="1"/>
  <c r="D37" i="1"/>
  <c r="C37" i="1"/>
  <c r="B37" i="1"/>
  <c r="A37" i="1"/>
  <c r="Y36" i="1"/>
  <c r="X36" i="1"/>
  <c r="W36" i="1"/>
  <c r="W49" i="1" s="1"/>
  <c r="V36" i="1"/>
  <c r="V49" i="1" s="1"/>
  <c r="U36" i="1"/>
  <c r="U49" i="1" s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G49" i="1" s="1"/>
  <c r="G63" i="1" s="1"/>
  <c r="O63" i="1" s="1"/>
  <c r="F36" i="1"/>
  <c r="F49" i="1" s="1"/>
  <c r="F63" i="1" s="1"/>
  <c r="N63" i="1" s="1"/>
  <c r="E36" i="1"/>
  <c r="E49" i="1" s="1"/>
  <c r="E63" i="1" s="1"/>
  <c r="M63" i="1" s="1"/>
  <c r="D36" i="1"/>
  <c r="C36" i="1"/>
  <c r="B36" i="1"/>
  <c r="A36" i="1"/>
  <c r="Y35" i="1"/>
  <c r="X35" i="1"/>
  <c r="W35" i="1"/>
  <c r="V35" i="1"/>
  <c r="U35" i="1"/>
  <c r="T35" i="1"/>
  <c r="S35" i="1"/>
  <c r="R35" i="1"/>
  <c r="Q35" i="1"/>
  <c r="P35" i="1"/>
  <c r="P48" i="1" s="1"/>
  <c r="H62" i="1" s="1"/>
  <c r="P62" i="1" s="1"/>
  <c r="O35" i="1"/>
  <c r="O48" i="1" s="1"/>
  <c r="N35" i="1"/>
  <c r="N48" i="1" s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Y34" i="1"/>
  <c r="Y47" i="1" s="1"/>
  <c r="X34" i="1"/>
  <c r="X47" i="1" s="1"/>
  <c r="W34" i="1"/>
  <c r="W47" i="1" s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I47" i="1" s="1"/>
  <c r="I61" i="1" s="1"/>
  <c r="Q61" i="1" s="1"/>
  <c r="H34" i="1"/>
  <c r="H47" i="1" s="1"/>
  <c r="G34" i="1"/>
  <c r="G47" i="1" s="1"/>
  <c r="G61" i="1" s="1"/>
  <c r="O61" i="1" s="1"/>
  <c r="F34" i="1"/>
  <c r="E34" i="1"/>
  <c r="D34" i="1"/>
  <c r="C34" i="1"/>
  <c r="B34" i="1"/>
  <c r="A34" i="1"/>
  <c r="Y33" i="1"/>
  <c r="X33" i="1"/>
  <c r="W33" i="1"/>
  <c r="V33" i="1"/>
  <c r="U33" i="1"/>
  <c r="T33" i="1"/>
  <c r="S33" i="1"/>
  <c r="R33" i="1"/>
  <c r="R46" i="1" s="1"/>
  <c r="Q33" i="1"/>
  <c r="Q46" i="1" s="1"/>
  <c r="P33" i="1"/>
  <c r="P46" i="1" s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B46" i="1" s="1"/>
  <c r="B60" i="1" s="1"/>
  <c r="J60" i="1" s="1"/>
  <c r="A33" i="1"/>
  <c r="Y32" i="1"/>
  <c r="Y45" i="1" s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K45" i="1" s="1"/>
  <c r="J32" i="1"/>
  <c r="J45" i="1" s="1"/>
  <c r="I32" i="1"/>
  <c r="I45" i="1" s="1"/>
  <c r="I59" i="1" s="1"/>
  <c r="Q59" i="1" s="1"/>
  <c r="H32" i="1"/>
  <c r="G32" i="1"/>
  <c r="F32" i="1"/>
  <c r="E32" i="1"/>
  <c r="D32" i="1"/>
  <c r="C32" i="1"/>
  <c r="B32" i="1"/>
  <c r="A32" i="1"/>
  <c r="Y31" i="1"/>
  <c r="X31" i="1"/>
  <c r="W31" i="1"/>
  <c r="V31" i="1"/>
  <c r="U31" i="1"/>
  <c r="T31" i="1"/>
  <c r="T44" i="1" s="1"/>
  <c r="S31" i="1"/>
  <c r="S44" i="1" s="1"/>
  <c r="R31" i="1"/>
  <c r="R44" i="1" s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D44" i="1" s="1"/>
  <c r="D58" i="1" s="1"/>
  <c r="L58" i="1" s="1"/>
  <c r="C31" i="1"/>
  <c r="C44" i="1" s="1"/>
  <c r="C58" i="1" s="1"/>
  <c r="K58" i="1" s="1"/>
  <c r="B31" i="1"/>
  <c r="B44" i="1" s="1"/>
  <c r="A31" i="1"/>
  <c r="Y28" i="1"/>
  <c r="X28" i="1"/>
  <c r="W28" i="1"/>
  <c r="V28" i="1"/>
  <c r="V54" i="1" s="1"/>
  <c r="U28" i="1"/>
  <c r="T28" i="1"/>
  <c r="T54" i="1" s="1"/>
  <c r="S28" i="1"/>
  <c r="S54" i="1" s="1"/>
  <c r="R28" i="1"/>
  <c r="R54" i="1" s="1"/>
  <c r="Q28" i="1"/>
  <c r="Q54" i="1" s="1"/>
  <c r="P28" i="1"/>
  <c r="P54" i="1" s="1"/>
  <c r="O28" i="1"/>
  <c r="O54" i="1" s="1"/>
  <c r="N28" i="1"/>
  <c r="N54" i="1" s="1"/>
  <c r="M28" i="1"/>
  <c r="M54" i="1" s="1"/>
  <c r="L28" i="1"/>
  <c r="L54" i="1" s="1"/>
  <c r="K28" i="1"/>
  <c r="K54" i="1" s="1"/>
  <c r="J28" i="1"/>
  <c r="I28" i="1"/>
  <c r="H28" i="1"/>
  <c r="G28" i="1"/>
  <c r="F28" i="1"/>
  <c r="E28" i="1"/>
  <c r="D28" i="1"/>
  <c r="D54" i="1" s="1"/>
  <c r="C28" i="1"/>
  <c r="C54" i="1" s="1"/>
  <c r="C68" i="1" s="1"/>
  <c r="K68" i="1" s="1"/>
  <c r="B28" i="1"/>
  <c r="B54" i="1" s="1"/>
  <c r="A28" i="1"/>
  <c r="Y27" i="1"/>
  <c r="Y53" i="1" s="1"/>
  <c r="X27" i="1"/>
  <c r="X53" i="1" s="1"/>
  <c r="W27" i="1"/>
  <c r="W53" i="1" s="1"/>
  <c r="V27" i="1"/>
  <c r="V53" i="1" s="1"/>
  <c r="U27" i="1"/>
  <c r="U53" i="1" s="1"/>
  <c r="T27" i="1"/>
  <c r="T53" i="1" s="1"/>
  <c r="S27" i="1"/>
  <c r="R27" i="1"/>
  <c r="Q27" i="1"/>
  <c r="P27" i="1"/>
  <c r="O27" i="1"/>
  <c r="O53" i="1" s="1"/>
  <c r="N27" i="1"/>
  <c r="M27" i="1"/>
  <c r="M53" i="1" s="1"/>
  <c r="L27" i="1"/>
  <c r="L53" i="1" s="1"/>
  <c r="K27" i="1"/>
  <c r="K53" i="1" s="1"/>
  <c r="J27" i="1"/>
  <c r="J53" i="1" s="1"/>
  <c r="I27" i="1"/>
  <c r="I53" i="1" s="1"/>
  <c r="I67" i="1" s="1"/>
  <c r="Q67" i="1" s="1"/>
  <c r="H27" i="1"/>
  <c r="H53" i="1" s="1"/>
  <c r="H67" i="1" s="1"/>
  <c r="P67" i="1" s="1"/>
  <c r="G27" i="1"/>
  <c r="G53" i="1" s="1"/>
  <c r="G67" i="1" s="1"/>
  <c r="O67" i="1" s="1"/>
  <c r="F27" i="1"/>
  <c r="F53" i="1" s="1"/>
  <c r="F67" i="1" s="1"/>
  <c r="N67" i="1" s="1"/>
  <c r="E27" i="1"/>
  <c r="E53" i="1" s="1"/>
  <c r="E67" i="1" s="1"/>
  <c r="M67" i="1" s="1"/>
  <c r="D27" i="1"/>
  <c r="D53" i="1" s="1"/>
  <c r="D67" i="1" s="1"/>
  <c r="L67" i="1" s="1"/>
  <c r="C27" i="1"/>
  <c r="B27" i="1"/>
  <c r="A27" i="1"/>
  <c r="Y26" i="1"/>
  <c r="X26" i="1"/>
  <c r="W26" i="1"/>
  <c r="V26" i="1"/>
  <c r="V52" i="1" s="1"/>
  <c r="U26" i="1"/>
  <c r="U52" i="1" s="1"/>
  <c r="T26" i="1"/>
  <c r="T52" i="1" s="1"/>
  <c r="S26" i="1"/>
  <c r="S52" i="1" s="1"/>
  <c r="R26" i="1"/>
  <c r="R52" i="1" s="1"/>
  <c r="Q26" i="1"/>
  <c r="Q52" i="1" s="1"/>
  <c r="I66" i="1" s="1"/>
  <c r="Q66" i="1" s="1"/>
  <c r="P26" i="1"/>
  <c r="P52" i="1" s="1"/>
  <c r="O26" i="1"/>
  <c r="O52" i="1" s="1"/>
  <c r="N26" i="1"/>
  <c r="N52" i="1" s="1"/>
  <c r="F66" i="1" s="1"/>
  <c r="N66" i="1" s="1"/>
  <c r="M26" i="1"/>
  <c r="M52" i="1" s="1"/>
  <c r="E66" i="1" s="1"/>
  <c r="M66" i="1" s="1"/>
  <c r="L26" i="1"/>
  <c r="K26" i="1"/>
  <c r="J26" i="1"/>
  <c r="I26" i="1"/>
  <c r="H26" i="1"/>
  <c r="H52" i="1" s="1"/>
  <c r="H66" i="1" s="1"/>
  <c r="P66" i="1" s="1"/>
  <c r="G26" i="1"/>
  <c r="F26" i="1"/>
  <c r="F52" i="1" s="1"/>
  <c r="E26" i="1"/>
  <c r="E52" i="1" s="1"/>
  <c r="D26" i="1"/>
  <c r="D52" i="1" s="1"/>
  <c r="C26" i="1"/>
  <c r="C52" i="1" s="1"/>
  <c r="B26" i="1"/>
  <c r="B52" i="1" s="1"/>
  <c r="A26" i="1"/>
  <c r="Y25" i="1"/>
  <c r="Y51" i="1" s="1"/>
  <c r="X25" i="1"/>
  <c r="X51" i="1" s="1"/>
  <c r="W25" i="1"/>
  <c r="W51" i="1" s="1"/>
  <c r="V25" i="1"/>
  <c r="V51" i="1" s="1"/>
  <c r="U25" i="1"/>
  <c r="T25" i="1"/>
  <c r="S25" i="1"/>
  <c r="R25" i="1"/>
  <c r="Q25" i="1"/>
  <c r="Q51" i="1" s="1"/>
  <c r="I65" i="1" s="1"/>
  <c r="Q65" i="1" s="1"/>
  <c r="P25" i="1"/>
  <c r="O25" i="1"/>
  <c r="O51" i="1" s="1"/>
  <c r="N25" i="1"/>
  <c r="N51" i="1" s="1"/>
  <c r="M25" i="1"/>
  <c r="M51" i="1" s="1"/>
  <c r="L25" i="1"/>
  <c r="L51" i="1" s="1"/>
  <c r="K25" i="1"/>
  <c r="K51" i="1" s="1"/>
  <c r="J25" i="1"/>
  <c r="J51" i="1" s="1"/>
  <c r="I25" i="1"/>
  <c r="I51" i="1" s="1"/>
  <c r="H25" i="1"/>
  <c r="H51" i="1" s="1"/>
  <c r="G25" i="1"/>
  <c r="G51" i="1" s="1"/>
  <c r="G65" i="1" s="1"/>
  <c r="O65" i="1" s="1"/>
  <c r="F25" i="1"/>
  <c r="F51" i="1" s="1"/>
  <c r="F65" i="1" s="1"/>
  <c r="N65" i="1" s="1"/>
  <c r="E25" i="1"/>
  <c r="D25" i="1"/>
  <c r="C25" i="1"/>
  <c r="B25" i="1"/>
  <c r="A25" i="1"/>
  <c r="Y24" i="1"/>
  <c r="X24" i="1"/>
  <c r="X50" i="1" s="1"/>
  <c r="W24" i="1"/>
  <c r="W50" i="1" s="1"/>
  <c r="V24" i="1"/>
  <c r="V50" i="1" s="1"/>
  <c r="U24" i="1"/>
  <c r="U50" i="1" s="1"/>
  <c r="T24" i="1"/>
  <c r="T50" i="1" s="1"/>
  <c r="S24" i="1"/>
  <c r="S50" i="1" s="1"/>
  <c r="R24" i="1"/>
  <c r="R50" i="1" s="1"/>
  <c r="Q24" i="1"/>
  <c r="Q50" i="1" s="1"/>
  <c r="I64" i="1" s="1"/>
  <c r="Q64" i="1" s="1"/>
  <c r="P24" i="1"/>
  <c r="P50" i="1" s="1"/>
  <c r="H64" i="1" s="1"/>
  <c r="P64" i="1" s="1"/>
  <c r="O24" i="1"/>
  <c r="O50" i="1" s="1"/>
  <c r="G64" i="1" s="1"/>
  <c r="O64" i="1" s="1"/>
  <c r="N24" i="1"/>
  <c r="M24" i="1"/>
  <c r="L24" i="1"/>
  <c r="K24" i="1"/>
  <c r="J24" i="1"/>
  <c r="J50" i="1" s="1"/>
  <c r="I24" i="1"/>
  <c r="H24" i="1"/>
  <c r="H50" i="1" s="1"/>
  <c r="G24" i="1"/>
  <c r="G50" i="1" s="1"/>
  <c r="F24" i="1"/>
  <c r="F50" i="1" s="1"/>
  <c r="E24" i="1"/>
  <c r="E50" i="1" s="1"/>
  <c r="D24" i="1"/>
  <c r="D50" i="1" s="1"/>
  <c r="C24" i="1"/>
  <c r="C50" i="1" s="1"/>
  <c r="B24" i="1"/>
  <c r="B50" i="1" s="1"/>
  <c r="A24" i="1"/>
  <c r="Y23" i="1"/>
  <c r="Y49" i="1" s="1"/>
  <c r="X23" i="1"/>
  <c r="X49" i="1" s="1"/>
  <c r="W23" i="1"/>
  <c r="V23" i="1"/>
  <c r="U23" i="1"/>
  <c r="T23" i="1"/>
  <c r="S23" i="1"/>
  <c r="R23" i="1"/>
  <c r="Q23" i="1"/>
  <c r="Q49" i="1" s="1"/>
  <c r="P23" i="1"/>
  <c r="P49" i="1" s="1"/>
  <c r="O23" i="1"/>
  <c r="O49" i="1" s="1"/>
  <c r="N23" i="1"/>
  <c r="N49" i="1" s="1"/>
  <c r="M23" i="1"/>
  <c r="M49" i="1" s="1"/>
  <c r="L23" i="1"/>
  <c r="L49" i="1" s="1"/>
  <c r="K23" i="1"/>
  <c r="K49" i="1" s="1"/>
  <c r="J23" i="1"/>
  <c r="J49" i="1" s="1"/>
  <c r="I23" i="1"/>
  <c r="I49" i="1" s="1"/>
  <c r="I63" i="1" s="1"/>
  <c r="Q63" i="1" s="1"/>
  <c r="H23" i="1"/>
  <c r="H49" i="1" s="1"/>
  <c r="H63" i="1" s="1"/>
  <c r="P63" i="1" s="1"/>
  <c r="G23" i="1"/>
  <c r="F23" i="1"/>
  <c r="E23" i="1"/>
  <c r="D23" i="1"/>
  <c r="C23" i="1"/>
  <c r="C49" i="1" s="1"/>
  <c r="C63" i="1" s="1"/>
  <c r="K63" i="1" s="1"/>
  <c r="B23" i="1"/>
  <c r="A23" i="1"/>
  <c r="Y22" i="1"/>
  <c r="Y48" i="1" s="1"/>
  <c r="X22" i="1"/>
  <c r="X48" i="1" s="1"/>
  <c r="W22" i="1"/>
  <c r="W48" i="1" s="1"/>
  <c r="V22" i="1"/>
  <c r="V48" i="1" s="1"/>
  <c r="U22" i="1"/>
  <c r="U48" i="1" s="1"/>
  <c r="T22" i="1"/>
  <c r="T48" i="1" s="1"/>
  <c r="S22" i="1"/>
  <c r="S48" i="1" s="1"/>
  <c r="R22" i="1"/>
  <c r="R48" i="1" s="1"/>
  <c r="Q22" i="1"/>
  <c r="Q48" i="1" s="1"/>
  <c r="I62" i="1" s="1"/>
  <c r="Q62" i="1" s="1"/>
  <c r="P22" i="1"/>
  <c r="O22" i="1"/>
  <c r="N22" i="1"/>
  <c r="M22" i="1"/>
  <c r="L22" i="1"/>
  <c r="K22" i="1"/>
  <c r="J22" i="1"/>
  <c r="J48" i="1" s="1"/>
  <c r="I22" i="1"/>
  <c r="I48" i="1" s="1"/>
  <c r="H22" i="1"/>
  <c r="H48" i="1" s="1"/>
  <c r="G22" i="1"/>
  <c r="G48" i="1" s="1"/>
  <c r="F22" i="1"/>
  <c r="F48" i="1" s="1"/>
  <c r="E22" i="1"/>
  <c r="E48" i="1" s="1"/>
  <c r="E62" i="1" s="1"/>
  <c r="M62" i="1" s="1"/>
  <c r="D22" i="1"/>
  <c r="D48" i="1" s="1"/>
  <c r="D62" i="1" s="1"/>
  <c r="L62" i="1" s="1"/>
  <c r="C22" i="1"/>
  <c r="C48" i="1" s="1"/>
  <c r="C62" i="1" s="1"/>
  <c r="K62" i="1" s="1"/>
  <c r="B22" i="1"/>
  <c r="B48" i="1" s="1"/>
  <c r="B62" i="1" s="1"/>
  <c r="J62" i="1" s="1"/>
  <c r="A22" i="1"/>
  <c r="Y21" i="1"/>
  <c r="X21" i="1"/>
  <c r="W21" i="1"/>
  <c r="V21" i="1"/>
  <c r="U21" i="1"/>
  <c r="U47" i="1" s="1"/>
  <c r="T21" i="1"/>
  <c r="S21" i="1"/>
  <c r="S47" i="1" s="1"/>
  <c r="R21" i="1"/>
  <c r="R47" i="1" s="1"/>
  <c r="Q21" i="1"/>
  <c r="Q47" i="1" s="1"/>
  <c r="P21" i="1"/>
  <c r="P47" i="1" s="1"/>
  <c r="O21" i="1"/>
  <c r="O47" i="1" s="1"/>
  <c r="N21" i="1"/>
  <c r="N47" i="1" s="1"/>
  <c r="M21" i="1"/>
  <c r="M47" i="1" s="1"/>
  <c r="L21" i="1"/>
  <c r="L47" i="1" s="1"/>
  <c r="K21" i="1"/>
  <c r="K47" i="1" s="1"/>
  <c r="J21" i="1"/>
  <c r="J47" i="1" s="1"/>
  <c r="I21" i="1"/>
  <c r="H21" i="1"/>
  <c r="G21" i="1"/>
  <c r="F21" i="1"/>
  <c r="E21" i="1"/>
  <c r="D21" i="1"/>
  <c r="C21" i="1"/>
  <c r="C47" i="1" s="1"/>
  <c r="B21" i="1"/>
  <c r="B47" i="1" s="1"/>
  <c r="A21" i="1"/>
  <c r="Y20" i="1"/>
  <c r="Y46" i="1" s="1"/>
  <c r="X20" i="1"/>
  <c r="X46" i="1" s="1"/>
  <c r="W20" i="1"/>
  <c r="W46" i="1" s="1"/>
  <c r="V20" i="1"/>
  <c r="V46" i="1" s="1"/>
  <c r="U20" i="1"/>
  <c r="U46" i="1" s="1"/>
  <c r="T20" i="1"/>
  <c r="T46" i="1" s="1"/>
  <c r="S20" i="1"/>
  <c r="S46" i="1" s="1"/>
  <c r="R20" i="1"/>
  <c r="Q20" i="1"/>
  <c r="P20" i="1"/>
  <c r="O20" i="1"/>
  <c r="N20" i="1"/>
  <c r="N46" i="1" s="1"/>
  <c r="M20" i="1"/>
  <c r="L20" i="1"/>
  <c r="L46" i="1" s="1"/>
  <c r="K20" i="1"/>
  <c r="K46" i="1" s="1"/>
  <c r="J20" i="1"/>
  <c r="J46" i="1" s="1"/>
  <c r="I20" i="1"/>
  <c r="I46" i="1" s="1"/>
  <c r="H20" i="1"/>
  <c r="H46" i="1" s="1"/>
  <c r="H60" i="1" s="1"/>
  <c r="P60" i="1" s="1"/>
  <c r="G20" i="1"/>
  <c r="G46" i="1" s="1"/>
  <c r="G60" i="1" s="1"/>
  <c r="O60" i="1" s="1"/>
  <c r="F20" i="1"/>
  <c r="F46" i="1" s="1"/>
  <c r="E20" i="1"/>
  <c r="E46" i="1" s="1"/>
  <c r="E60" i="1" s="1"/>
  <c r="M60" i="1" s="1"/>
  <c r="D20" i="1"/>
  <c r="D46" i="1" s="1"/>
  <c r="D60" i="1" s="1"/>
  <c r="L60" i="1" s="1"/>
  <c r="C20" i="1"/>
  <c r="C46" i="1" s="1"/>
  <c r="C60" i="1" s="1"/>
  <c r="K60" i="1" s="1"/>
  <c r="B20" i="1"/>
  <c r="A20" i="1"/>
  <c r="Y19" i="1"/>
  <c r="X19" i="1"/>
  <c r="W19" i="1"/>
  <c r="W45" i="1" s="1"/>
  <c r="V19" i="1"/>
  <c r="U19" i="1"/>
  <c r="U45" i="1" s="1"/>
  <c r="T19" i="1"/>
  <c r="T45" i="1" s="1"/>
  <c r="S19" i="1"/>
  <c r="S45" i="1" s="1"/>
  <c r="R19" i="1"/>
  <c r="R45" i="1" s="1"/>
  <c r="Q19" i="1"/>
  <c r="Q45" i="1" s="1"/>
  <c r="P19" i="1"/>
  <c r="P45" i="1" s="1"/>
  <c r="O19" i="1"/>
  <c r="O45" i="1" s="1"/>
  <c r="N19" i="1"/>
  <c r="N45" i="1" s="1"/>
  <c r="M19" i="1"/>
  <c r="M45" i="1" s="1"/>
  <c r="L19" i="1"/>
  <c r="L45" i="1" s="1"/>
  <c r="K19" i="1"/>
  <c r="J19" i="1"/>
  <c r="I19" i="1"/>
  <c r="H19" i="1"/>
  <c r="G19" i="1"/>
  <c r="F19" i="1"/>
  <c r="E19" i="1"/>
  <c r="E45" i="1" s="1"/>
  <c r="D19" i="1"/>
  <c r="D45" i="1" s="1"/>
  <c r="C19" i="1"/>
  <c r="C45" i="1" s="1"/>
  <c r="B19" i="1"/>
  <c r="B45" i="1" s="1"/>
  <c r="A19" i="1"/>
  <c r="Y18" i="1"/>
  <c r="Y44" i="1" s="1"/>
  <c r="X18" i="1"/>
  <c r="X44" i="1" s="1"/>
  <c r="W18" i="1"/>
  <c r="W44" i="1" s="1"/>
  <c r="V18" i="1"/>
  <c r="V44" i="1" s="1"/>
  <c r="U18" i="1"/>
  <c r="U44" i="1" s="1"/>
  <c r="T18" i="1"/>
  <c r="S18" i="1"/>
  <c r="R18" i="1"/>
  <c r="Q18" i="1"/>
  <c r="P18" i="1"/>
  <c r="P44" i="1" s="1"/>
  <c r="O18" i="1"/>
  <c r="N18" i="1"/>
  <c r="N44" i="1" s="1"/>
  <c r="M18" i="1"/>
  <c r="M44" i="1" s="1"/>
  <c r="L18" i="1"/>
  <c r="L44" i="1" s="1"/>
  <c r="K18" i="1"/>
  <c r="K44" i="1" s="1"/>
  <c r="J18" i="1"/>
  <c r="J44" i="1" s="1"/>
  <c r="I18" i="1"/>
  <c r="I44" i="1" s="1"/>
  <c r="I58" i="1" s="1"/>
  <c r="Q58" i="1" s="1"/>
  <c r="H18" i="1"/>
  <c r="H44" i="1" s="1"/>
  <c r="G18" i="1"/>
  <c r="G44" i="1" s="1"/>
  <c r="G58" i="1" s="1"/>
  <c r="O58" i="1" s="1"/>
  <c r="F18" i="1"/>
  <c r="F44" i="1" s="1"/>
  <c r="F58" i="1" s="1"/>
  <c r="N58" i="1" s="1"/>
  <c r="E18" i="1"/>
  <c r="E44" i="1" s="1"/>
  <c r="E58" i="1" s="1"/>
  <c r="M58" i="1" s="1"/>
  <c r="D18" i="1"/>
  <c r="C18" i="1"/>
  <c r="B18" i="1"/>
  <c r="A18" i="1"/>
  <c r="H63" i="2" l="1"/>
  <c r="P63" i="2" s="1"/>
  <c r="F68" i="2"/>
  <c r="N68" i="2" s="1"/>
  <c r="I63" i="2"/>
  <c r="Q63" i="2" s="1"/>
  <c r="I67" i="2"/>
  <c r="Q67" i="2" s="1"/>
  <c r="C61" i="2"/>
  <c r="K61" i="2" s="1"/>
  <c r="E61" i="2"/>
  <c r="M61" i="2" s="1"/>
  <c r="C60" i="2"/>
  <c r="K60" i="2" s="1"/>
  <c r="G58" i="2"/>
  <c r="O58" i="2" s="1"/>
  <c r="C62" i="2"/>
  <c r="K62" i="2" s="1"/>
  <c r="G59" i="2"/>
  <c r="O59" i="2" s="1"/>
  <c r="H44" i="2"/>
  <c r="X44" i="2"/>
  <c r="O45" i="2"/>
  <c r="F46" i="2"/>
  <c r="V46" i="2"/>
  <c r="M47" i="2"/>
  <c r="D48" i="2"/>
  <c r="T48" i="2"/>
  <c r="K49" i="2"/>
  <c r="B50" i="2"/>
  <c r="R50" i="2"/>
  <c r="I51" i="2"/>
  <c r="Y51" i="2"/>
  <c r="P52" i="2"/>
  <c r="H66" i="2" s="1"/>
  <c r="P66" i="2" s="1"/>
  <c r="G53" i="2"/>
  <c r="W53" i="2"/>
  <c r="N54" i="2"/>
  <c r="B63" i="2"/>
  <c r="J63" i="2" s="1"/>
  <c r="C59" i="2"/>
  <c r="K59" i="2" s="1"/>
  <c r="F63" i="2"/>
  <c r="N63" i="2" s="1"/>
  <c r="D59" i="2"/>
  <c r="L59" i="2" s="1"/>
  <c r="B61" i="2"/>
  <c r="J61" i="2" s="1"/>
  <c r="B60" i="2"/>
  <c r="J60" i="2" s="1"/>
  <c r="B65" i="2"/>
  <c r="J65" i="2" s="1"/>
  <c r="D60" i="2"/>
  <c r="L60" i="2" s="1"/>
  <c r="E60" i="2"/>
  <c r="M60" i="2" s="1"/>
  <c r="I44" i="2"/>
  <c r="Y44" i="2"/>
  <c r="G46" i="2"/>
  <c r="W46" i="2"/>
  <c r="N47" i="2"/>
  <c r="F61" i="2" s="1"/>
  <c r="N61" i="2" s="1"/>
  <c r="E48" i="2"/>
  <c r="U48" i="2"/>
  <c r="L49" i="2"/>
  <c r="C50" i="2"/>
  <c r="S50" i="2"/>
  <c r="J51" i="2"/>
  <c r="Q52" i="2"/>
  <c r="I66" i="2" s="1"/>
  <c r="Q66" i="2" s="1"/>
  <c r="H53" i="2"/>
  <c r="X53" i="2"/>
  <c r="O54" i="2"/>
  <c r="G68" i="2" s="1"/>
  <c r="O68" i="2" s="1"/>
  <c r="C63" i="2"/>
  <c r="K63" i="2" s="1"/>
  <c r="I60" i="2"/>
  <c r="Q60" i="2" s="1"/>
  <c r="C66" i="2"/>
  <c r="K66" i="2" s="1"/>
  <c r="E59" i="2"/>
  <c r="M59" i="2" s="1"/>
  <c r="B62" i="2"/>
  <c r="J62" i="2" s="1"/>
  <c r="B67" i="2"/>
  <c r="J67" i="2" s="1"/>
  <c r="H61" i="2"/>
  <c r="P61" i="2" s="1"/>
  <c r="C65" i="2"/>
  <c r="K65" i="2" s="1"/>
  <c r="D65" i="2"/>
  <c r="L65" i="2" s="1"/>
  <c r="F59" i="2"/>
  <c r="N59" i="2" s="1"/>
  <c r="P45" i="2"/>
  <c r="H59" i="2" s="1"/>
  <c r="P59" i="2" s="1"/>
  <c r="J44" i="2"/>
  <c r="B58" i="2" s="1"/>
  <c r="J58" i="2" s="1"/>
  <c r="Q45" i="2"/>
  <c r="I59" i="2" s="1"/>
  <c r="Q59" i="2" s="1"/>
  <c r="H46" i="2"/>
  <c r="X46" i="2"/>
  <c r="O47" i="2"/>
  <c r="G61" i="2" s="1"/>
  <c r="O61" i="2" s="1"/>
  <c r="F48" i="2"/>
  <c r="V48" i="2"/>
  <c r="M49" i="2"/>
  <c r="E63" i="2" s="1"/>
  <c r="M63" i="2" s="1"/>
  <c r="D50" i="2"/>
  <c r="D64" i="2" s="1"/>
  <c r="L64" i="2" s="1"/>
  <c r="T50" i="2"/>
  <c r="K51" i="2"/>
  <c r="B52" i="2"/>
  <c r="R52" i="2"/>
  <c r="Y53" i="2"/>
  <c r="D63" i="2"/>
  <c r="L63" i="2" s="1"/>
  <c r="H61" i="1"/>
  <c r="P61" i="1" s="1"/>
  <c r="D68" i="1"/>
  <c r="L68" i="1" s="1"/>
  <c r="B68" i="1"/>
  <c r="J68" i="1" s="1"/>
  <c r="B59" i="1"/>
  <c r="J59" i="1" s="1"/>
  <c r="B58" i="1"/>
  <c r="J58" i="1" s="1"/>
  <c r="F59" i="1"/>
  <c r="N59" i="1" s="1"/>
  <c r="D64" i="1"/>
  <c r="L64" i="1" s="1"/>
  <c r="I60" i="1"/>
  <c r="Q60" i="1" s="1"/>
  <c r="G62" i="1"/>
  <c r="O62" i="1" s="1"/>
  <c r="C66" i="1"/>
  <c r="K66" i="1" s="1"/>
  <c r="C59" i="1"/>
  <c r="K59" i="1" s="1"/>
  <c r="D59" i="1"/>
  <c r="L59" i="1" s="1"/>
  <c r="B61" i="1"/>
  <c r="J61" i="1" s="1"/>
  <c r="B65" i="1"/>
  <c r="J65" i="1" s="1"/>
  <c r="E59" i="1"/>
  <c r="M59" i="1" s="1"/>
  <c r="C61" i="1"/>
  <c r="K61" i="1" s="1"/>
  <c r="C64" i="1"/>
  <c r="K64" i="1" s="1"/>
  <c r="D61" i="1"/>
  <c r="L61" i="1" s="1"/>
  <c r="E61" i="1"/>
  <c r="M61" i="1" s="1"/>
  <c r="H58" i="1"/>
  <c r="P58" i="1" s="1"/>
  <c r="F60" i="1"/>
  <c r="N60" i="1" s="1"/>
  <c r="B64" i="1"/>
  <c r="J64" i="1" s="1"/>
  <c r="F62" i="1"/>
  <c r="N62" i="1" s="1"/>
  <c r="B66" i="1"/>
  <c r="J66" i="1" s="1"/>
  <c r="G59" i="1"/>
  <c r="O59" i="1" s="1"/>
  <c r="E64" i="1"/>
  <c r="M64" i="1" s="1"/>
  <c r="H59" i="1"/>
  <c r="P59" i="1" s="1"/>
  <c r="B63" i="1"/>
  <c r="J63" i="1" s="1"/>
  <c r="D63" i="1"/>
  <c r="L63" i="1" s="1"/>
  <c r="I58" i="2" l="1"/>
  <c r="Q58" i="2" s="1"/>
  <c r="H60" i="2"/>
  <c r="P60" i="2" s="1"/>
  <c r="C64" i="2"/>
  <c r="K64" i="2" s="1"/>
  <c r="B66" i="2"/>
  <c r="J66" i="2" s="1"/>
  <c r="G67" i="2"/>
  <c r="O67" i="2" s="1"/>
  <c r="G60" i="2"/>
  <c r="O60" i="2" s="1"/>
  <c r="F62" i="2"/>
  <c r="N62" i="2" s="1"/>
  <c r="I65" i="2"/>
  <c r="Q65" i="2" s="1"/>
  <c r="B64" i="2"/>
  <c r="J64" i="2" s="1"/>
  <c r="H67" i="2"/>
  <c r="P67" i="2" s="1"/>
  <c r="D62" i="2"/>
  <c r="L62" i="2" s="1"/>
  <c r="F60" i="2"/>
  <c r="N60" i="2" s="1"/>
  <c r="E62" i="2"/>
  <c r="M62" i="2" s="1"/>
  <c r="H58" i="2"/>
  <c r="P58" i="2" s="1"/>
</calcChain>
</file>

<file path=xl/sharedStrings.xml><?xml version="1.0" encoding="utf-8"?>
<sst xmlns="http://schemas.openxmlformats.org/spreadsheetml/2006/main" count="300" uniqueCount="53">
  <si>
    <t>ret_1m</t>
  </si>
  <si>
    <t>ret_6m</t>
  </si>
  <si>
    <t>ret_6m_gap6m</t>
  </si>
  <si>
    <t>ss</t>
  </si>
  <si>
    <t>mega_growth</t>
  </si>
  <si>
    <t>mega_value</t>
  </si>
  <si>
    <t>large_growth</t>
  </si>
  <si>
    <t>large_value</t>
  </si>
  <si>
    <t>mid_growth</t>
  </si>
  <si>
    <t>mid_value</t>
  </si>
  <si>
    <t>small_growth</t>
  </si>
  <si>
    <t>small_value</t>
  </si>
  <si>
    <t>sector</t>
  </si>
  <si>
    <t>Energy</t>
  </si>
  <si>
    <t>Materials</t>
  </si>
  <si>
    <t>Industrials</t>
  </si>
  <si>
    <t>Consumer Discretionary</t>
  </si>
  <si>
    <t>Communication Services</t>
  </si>
  <si>
    <t>Information Technology</t>
  </si>
  <si>
    <t>Financials</t>
  </si>
  <si>
    <t>Real Estate</t>
  </si>
  <si>
    <t>Consumer Staples</t>
  </si>
  <si>
    <t>Health Care</t>
  </si>
  <si>
    <t>Utilities</t>
  </si>
  <si>
    <t>ticker</t>
  </si>
  <si>
    <t>Below is copied from the template. For exmaple, s2ss_202402.xlsx</t>
  </si>
  <si>
    <t>Within Size &amp; Style, how sector ranks?   ! (vertical sorting)</t>
  </si>
  <si>
    <t>Column1</t>
  </si>
  <si>
    <t>mega_growth2</t>
  </si>
  <si>
    <t>mega_value3</t>
  </si>
  <si>
    <t>large_growth4</t>
  </si>
  <si>
    <t>large_value5</t>
  </si>
  <si>
    <t>mid_growth6</t>
  </si>
  <si>
    <t>mid_value7</t>
  </si>
  <si>
    <t>small_growth8</t>
  </si>
  <si>
    <t>small_value9</t>
  </si>
  <si>
    <t>mega_growth3</t>
  </si>
  <si>
    <t>mega_value4</t>
  </si>
  <si>
    <t>large_growth5</t>
  </si>
  <si>
    <t>large_value6</t>
  </si>
  <si>
    <t>mid_growth7</t>
  </si>
  <si>
    <t>mid_value8</t>
  </si>
  <si>
    <t>small_growth9</t>
  </si>
  <si>
    <t>small_value10</t>
  </si>
  <si>
    <t>Within sector, how size &amp; style ranks? ~ (Horizontal sorting)</t>
  </si>
  <si>
    <t>mid_growth8</t>
  </si>
  <si>
    <t>mid_value9</t>
  </si>
  <si>
    <t>small_growth10</t>
  </si>
  <si>
    <t>small_value11</t>
  </si>
  <si>
    <t>Score (lower is better)</t>
  </si>
  <si>
    <t>Aggregate Score (lower is better), Equal weight</t>
  </si>
  <si>
    <t>Green = top 10%, Red = bottom 10%</t>
  </si>
  <si>
    <t>Green = top 20%, Red = bottom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</si>
</sst>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4" fillId="2" borderId="3" xfId="0" applyFont="1" applyFill="1" applyBorder="1" applyAlignment="1">
      <alignment horizontal="left" vertical="top"/>
    </xf>
    <xf numFmtId="0" fontId="0" fillId="2" borderId="0" xfId="0" applyFill="1"/>
    <xf numFmtId="0" fontId="0" fillId="2" borderId="4" xfId="0" applyFill="1" applyBorder="1"/>
    <xf numFmtId="0" fontId="4" fillId="2" borderId="0" xfId="0" applyFont="1" applyFill="1" applyAlignment="1">
      <alignment horizontal="left" vertical="top"/>
    </xf>
    <xf numFmtId="0" fontId="2" fillId="2" borderId="0" xfId="0" applyFont="1" applyFill="1"/>
    <xf numFmtId="0" fontId="4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0" fillId="0" borderId="4" xfId="0" applyBorder="1"/>
    <xf numFmtId="0" fontId="4" fillId="2" borderId="0" xfId="0" applyFont="1" applyFill="1" applyAlignment="1">
      <alignment horizontal="center" vertical="top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3" fillId="0" borderId="0" xfId="0" applyFont="1"/>
    <xf numFmtId="0" fontId="3" fillId="0" borderId="6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4" xfId="0" applyFont="1" applyBorder="1"/>
    <xf numFmtId="0" fontId="1" fillId="0" borderId="2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</cellXfs>
  <cellStyles count="1">
    <cellStyle name="Normal" xfId="0" builtinId="0"/>
  </cellStyles>
  <dxfs count="4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numFmt numFmtId="0" formatCode="General"/>
      <border diagonalUp="0" diagonalDown="0">
        <left style="thick">
          <color indexed="64"/>
        </left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ck">
          <color indexed="64"/>
        </left>
        <vertical/>
      </border>
    </dxf>
    <dxf>
      <border diagonalUp="0" diagonalDown="0">
        <left/>
        <right style="thick">
          <color indexed="64"/>
        </right>
        <top/>
        <bottom/>
        <vertical/>
        <horizontal/>
      </border>
    </dxf>
    <dxf>
      <border diagonalUp="0" diagonalDown="0">
        <left style="thick">
          <color indexed="64"/>
        </left>
        <vertical/>
      </border>
    </dxf>
    <dxf>
      <border diagonalUp="0" diagonalDown="0">
        <left/>
        <right style="thick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border diagonalUp="0" diagonalDown="0">
        <left style="thick">
          <color indexed="64"/>
        </left>
        <vertical/>
      </border>
    </dxf>
    <dxf>
      <border diagonalUp="0" diagonalDown="0">
        <right style="thin">
          <color indexed="64"/>
        </right>
        <vertical/>
      </border>
    </dxf>
    <dxf>
      <border diagonalUp="0" diagonalDown="0">
        <left style="thick">
          <color indexed="64"/>
        </left>
        <vertical/>
      </border>
    </dxf>
    <dxf>
      <border diagonalUp="0" diagonalDown="0">
        <left/>
        <right style="thick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border diagonalUp="0" diagonalDown="0">
        <left style="thick">
          <color indexed="64"/>
        </left>
        <vertical/>
      </border>
    </dxf>
    <dxf>
      <border diagonalUp="0" diagonalDown="0">
        <left/>
        <right style="thick">
          <color indexed="64"/>
        </right>
        <top/>
        <bottom/>
        <vertical/>
        <horizontal/>
      </border>
    </dxf>
    <dxf>
      <border diagonalUp="0" diagonalDown="0">
        <left style="thick">
          <color indexed="64"/>
        </left>
        <vertical/>
      </border>
    </dxf>
    <dxf>
      <border diagonalUp="0" diagonalDown="0">
        <left/>
        <right style="thick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numFmt numFmtId="0" formatCode="General"/>
      <border diagonalUp="0" diagonalDown="0">
        <left style="thick">
          <color indexed="64"/>
        </left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ck">
          <color indexed="64"/>
        </left>
        <vertical/>
      </border>
    </dxf>
    <dxf>
      <border diagonalUp="0" diagonalDown="0">
        <left/>
        <right style="thick">
          <color indexed="64"/>
        </right>
        <top/>
        <bottom/>
        <vertical/>
        <horizontal/>
      </border>
    </dxf>
    <dxf>
      <border diagonalUp="0" diagonalDown="0">
        <left style="thick">
          <color indexed="64"/>
        </left>
        <vertical/>
      </border>
    </dxf>
    <dxf>
      <border diagonalUp="0" diagonalDown="0">
        <left/>
        <right style="thick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border diagonalUp="0" diagonalDown="0">
        <left style="thick">
          <color indexed="64"/>
        </left>
        <vertical/>
      </border>
    </dxf>
    <dxf>
      <border diagonalUp="0" diagonalDown="0">
        <right style="thin">
          <color indexed="64"/>
        </right>
        <vertical/>
      </border>
    </dxf>
    <dxf>
      <border diagonalUp="0" diagonalDown="0">
        <left style="thick">
          <color indexed="64"/>
        </left>
        <vertical/>
      </border>
    </dxf>
    <dxf>
      <border diagonalUp="0" diagonalDown="0">
        <left/>
        <right style="thick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border diagonalUp="0" diagonalDown="0">
        <left style="thick">
          <color indexed="64"/>
        </left>
        <vertical/>
      </border>
    </dxf>
    <dxf>
      <border diagonalUp="0" diagonalDown="0">
        <left/>
        <right style="thick">
          <color indexed="64"/>
        </right>
        <top/>
        <bottom/>
        <vertical/>
        <horizontal/>
      </border>
    </dxf>
    <dxf>
      <border diagonalUp="0" diagonalDown="0">
        <left style="thick">
          <color indexed="64"/>
        </left>
        <vertical/>
      </border>
    </dxf>
    <dxf>
      <border diagonalUp="0" diagonalDown="0">
        <left/>
        <right style="thick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E51EDD-B32D-4D33-8248-A8AB2DD50AA9}" name="Table1" displayName="Table1" ref="A17:Y28" totalsRowShown="0" headerRowDxfId="45">
  <autoFilter ref="A17:Y28" xr:uid="{D4E51EDD-B32D-4D33-8248-A8AB2DD50AA9}"/>
  <tableColumns count="25">
    <tableColumn id="1" xr3:uid="{578528F8-C888-4764-8B3E-3795DE480EF4}" name="Column1" dataDxfId="44">
      <calculatedColumnFormula>A4</calculatedColumnFormula>
    </tableColumn>
    <tableColumn id="2" xr3:uid="{98D7DE0C-50C0-469A-BCC2-8A1F1FC029F4}" name="mega_growth">
      <calculatedColumnFormula>RANK(B4,B$4:B$14, 0)</calculatedColumnFormula>
    </tableColumn>
    <tableColumn id="3" xr3:uid="{237CF51F-6AA6-4CF2-A727-1847A36D8066}" name="mega_value">
      <calculatedColumnFormula>RANK(C4,C$4:C$14, 0)</calculatedColumnFormula>
    </tableColumn>
    <tableColumn id="4" xr3:uid="{427F3032-2BE0-40C2-80D0-1E0ABD6BBAA2}" name="large_growth">
      <calculatedColumnFormula>RANK(D4,D$4:D$14, 0)</calculatedColumnFormula>
    </tableColumn>
    <tableColumn id="5" xr3:uid="{17C18027-59C8-4861-8F2A-716325530178}" name="large_value">
      <calculatedColumnFormula>RANK(E4,E$4:E$14, 0)</calculatedColumnFormula>
    </tableColumn>
    <tableColumn id="6" xr3:uid="{84FD3C7B-3AE8-4BB2-A42D-72979F28DCDA}" name="mid_growth">
      <calculatedColumnFormula>RANK(F4,F$4:F$14, 0)</calculatedColumnFormula>
    </tableColumn>
    <tableColumn id="7" xr3:uid="{7FE8A495-E29B-4CC1-98C2-777FE2651A22}" name="mid_value">
      <calculatedColumnFormula>RANK(G4,G$4:G$14, 0)</calculatedColumnFormula>
    </tableColumn>
    <tableColumn id="8" xr3:uid="{94F05193-404C-459C-BFBE-D436132208FE}" name="small_growth">
      <calculatedColumnFormula>RANK(H4,H$4:H$14, 0)</calculatedColumnFormula>
    </tableColumn>
    <tableColumn id="9" xr3:uid="{313191E0-5BCD-485C-89EF-04CDD29F222C}" name="small_value" dataDxfId="43">
      <calculatedColumnFormula>RANK(I4,I$4:I$14, 0)</calculatedColumnFormula>
    </tableColumn>
    <tableColumn id="10" xr3:uid="{4489EB00-0736-4F57-B0E3-41D2D3712B7A}" name="mega_growth2" dataDxfId="42">
      <calculatedColumnFormula>RANK(J4,J$4:J$14, 0)</calculatedColumnFormula>
    </tableColumn>
    <tableColumn id="11" xr3:uid="{981F26A2-93EB-47F9-BC79-3D884CFC81BD}" name="mega_value3">
      <calculatedColumnFormula>RANK(K4,K$4:K$14, 0)</calculatedColumnFormula>
    </tableColumn>
    <tableColumn id="12" xr3:uid="{4484FC7F-EFE0-40CA-857B-2772C481CF69}" name="large_growth4">
      <calculatedColumnFormula>RANK(L4,L$4:L$14, 0)</calculatedColumnFormula>
    </tableColumn>
    <tableColumn id="13" xr3:uid="{D846A90B-1D67-4DC1-95BF-454A62AA11AB}" name="large_value5">
      <calculatedColumnFormula>RANK(M4,M$4:M$14, 0)</calculatedColumnFormula>
    </tableColumn>
    <tableColumn id="14" xr3:uid="{B9B20A24-0C81-486D-865E-CA939A38C313}" name="mid_growth6">
      <calculatedColumnFormula>RANK(N4,N$4:N$14, 0)</calculatedColumnFormula>
    </tableColumn>
    <tableColumn id="15" xr3:uid="{9EDD904E-BE86-47AB-8375-88C1A5D79539}" name="mid_value7">
      <calculatedColumnFormula>RANK(O4,O$4:O$14, 0)</calculatedColumnFormula>
    </tableColumn>
    <tableColumn id="16" xr3:uid="{8A913BBC-FFE5-403B-98A0-C379D5EBC560}" name="small_growth8">
      <calculatedColumnFormula>RANK(P4,P$4:P$14, 0)</calculatedColumnFormula>
    </tableColumn>
    <tableColumn id="17" xr3:uid="{64D26BDB-04A2-4E65-998D-C65A38D7DCF4}" name="small_value9" dataDxfId="41">
      <calculatedColumnFormula>RANK(Q4,Q$4:Q$14, 0)</calculatedColumnFormula>
    </tableColumn>
    <tableColumn id="18" xr3:uid="{8359894B-C4BC-41B9-B673-87B571051C15}" name="mega_growth3" dataDxfId="40">
      <calculatedColumnFormula>RANK(R4,R$4:R$14, 0)</calculatedColumnFormula>
    </tableColumn>
    <tableColumn id="19" xr3:uid="{C2725D58-8B7A-466D-ABE5-BCF3914CACB8}" name="mega_value4">
      <calculatedColumnFormula>RANK(S4,S$4:S$14, 0)</calculatedColumnFormula>
    </tableColumn>
    <tableColumn id="20" xr3:uid="{57BCA9A5-7F77-44FA-9034-67320D489A43}" name="large_growth5">
      <calculatedColumnFormula>RANK(T4,T$4:T$14, 0)</calculatedColumnFormula>
    </tableColumn>
    <tableColumn id="21" xr3:uid="{AF5FF957-0CCB-4D27-8579-D367153F8301}" name="large_value6">
      <calculatedColumnFormula>RANK(U4,U$4:U$14, 0)</calculatedColumnFormula>
    </tableColumn>
    <tableColumn id="22" xr3:uid="{B024CBDF-10D7-4BD3-9603-B7E4F99C708B}" name="mid_growth7">
      <calculatedColumnFormula>RANK(V4,V$4:V$14, 0)</calculatedColumnFormula>
    </tableColumn>
    <tableColumn id="23" xr3:uid="{89E533BC-0AEB-43B7-8192-C49C31CEBDE6}" name="mid_value8">
      <calculatedColumnFormula>RANK(W4,W$4:W$14, 0)</calculatedColumnFormula>
    </tableColumn>
    <tableColumn id="24" xr3:uid="{862F19A1-6963-45EB-AC94-D7273063C4A0}" name="small_growth9">
      <calculatedColumnFormula>RANK(X4,X$4:X$14, 0)</calculatedColumnFormula>
    </tableColumn>
    <tableColumn id="25" xr3:uid="{B02DFEEE-F27A-4928-BE25-F33E5EA7E396}" name="small_value10">
      <calculatedColumnFormula>RANK(Y4,Y$4:Y$14, 0)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D7E536-4F8F-4738-9448-229376A38D2F}" name="Table2" displayName="Table2" ref="A30:Y41" totalsRowShown="0" headerRowDxfId="39">
  <autoFilter ref="A30:Y41" xr:uid="{3ED7E536-4F8F-4738-9448-229376A38D2F}"/>
  <tableColumns count="25">
    <tableColumn id="1" xr3:uid="{670860B1-18D4-46CC-99A2-14A197521A49}" name="Column1" dataDxfId="38">
      <calculatedColumnFormula>A4</calculatedColumnFormula>
    </tableColumn>
    <tableColumn id="2" xr3:uid="{A85FB063-FF74-49CE-843F-1B1182F8E51C}" name="mega_growth">
      <calculatedColumnFormula>RANK(B4,$B4:$I4, 0)</calculatedColumnFormula>
    </tableColumn>
    <tableColumn id="3" xr3:uid="{1BA97C32-9016-4A13-917E-42DA2E6D358C}" name="mega_value">
      <calculatedColumnFormula>RANK(C4,$B4:$I4, 0)</calculatedColumnFormula>
    </tableColumn>
    <tableColumn id="4" xr3:uid="{171E48F3-EB9F-4C13-BCE1-2185C8E82817}" name="large_growth">
      <calculatedColumnFormula>RANK(D4,$B4:$I4, 0)</calculatedColumnFormula>
    </tableColumn>
    <tableColumn id="5" xr3:uid="{0B29CB5C-BA99-46C2-8FC4-2DAC3F63D04F}" name="large_value">
      <calculatedColumnFormula>RANK(E4,$B4:$I4, 0)</calculatedColumnFormula>
    </tableColumn>
    <tableColumn id="6" xr3:uid="{46CFD374-D2F2-495E-9B39-1B986B704687}" name="mid_growth">
      <calculatedColumnFormula>RANK(F4,$B4:$I4, 0)</calculatedColumnFormula>
    </tableColumn>
    <tableColumn id="7" xr3:uid="{41040D28-22DC-43DF-BCC9-6E5BAF0E23F0}" name="mid_value">
      <calculatedColumnFormula>RANK(G4,$B4:$I4, 0)</calculatedColumnFormula>
    </tableColumn>
    <tableColumn id="8" xr3:uid="{711E2C23-EA2E-498C-A12C-3EF514F11734}" name="small_growth">
      <calculatedColumnFormula>RANK(H4,$B4:$I4, 0)</calculatedColumnFormula>
    </tableColumn>
    <tableColumn id="9" xr3:uid="{35B21CF8-7FAA-4754-9706-360FBD331A4B}" name="small_value" dataDxfId="37">
      <calculatedColumnFormula>RANK(I4,$B4:$I4, 0)</calculatedColumnFormula>
    </tableColumn>
    <tableColumn id="10" xr3:uid="{7D37EFCD-22E1-4494-BA9D-6E1E3E01F667}" name="mega_growth3" dataDxfId="36">
      <calculatedColumnFormula>RANK(J4,$J4:$Q4, 0)</calculatedColumnFormula>
    </tableColumn>
    <tableColumn id="11" xr3:uid="{83211549-C564-4B7C-A7B4-DC97C88BF84A}" name="mega_value4">
      <calculatedColumnFormula>RANK(K4,$J4:$Q4, 0)</calculatedColumnFormula>
    </tableColumn>
    <tableColumn id="12" xr3:uid="{7439D1B1-5141-4AD5-9275-A6D3AEDBE969}" name="large_growth5">
      <calculatedColumnFormula>RANK(L4,$J4:$Q4, 0)</calculatedColumnFormula>
    </tableColumn>
    <tableColumn id="13" xr3:uid="{6198190C-3EA5-467C-88BD-854A61E1218D}" name="large_value6">
      <calculatedColumnFormula>RANK(M4,$J4:$Q4, 0)</calculatedColumnFormula>
    </tableColumn>
    <tableColumn id="14" xr3:uid="{E0725CEF-DDD7-45A5-87C8-509CC01B9327}" name="mid_growth8">
      <calculatedColumnFormula>RANK(N4,$J4:$Q4, 0)</calculatedColumnFormula>
    </tableColumn>
    <tableColumn id="15" xr3:uid="{9523C5E4-396C-4A22-86FA-07173970ACF3}" name="mid_value9">
      <calculatedColumnFormula>RANK(O4,$J4:$Q4, 0)</calculatedColumnFormula>
    </tableColumn>
    <tableColumn id="16" xr3:uid="{AD4CD852-7C15-4AF6-87D1-1446B504A688}" name="small_growth10">
      <calculatedColumnFormula>RANK(P4,$J4:$Q4, 0)</calculatedColumnFormula>
    </tableColumn>
    <tableColumn id="17" xr3:uid="{FD58D705-4146-49BD-97D4-0E8AFC74AAC4}" name="small_value11" dataDxfId="35">
      <calculatedColumnFormula>RANK(Q4,$J4:$Q4, 0)</calculatedColumnFormula>
    </tableColumn>
    <tableColumn id="18" xr3:uid="{F4B95B7E-55DD-46FC-B202-EE26E048D0E8}" name="mega_growth2" dataDxfId="34">
      <calculatedColumnFormula>RANK(R4,$R4:$Y4, 0)</calculatedColumnFormula>
    </tableColumn>
    <tableColumn id="19" xr3:uid="{155043E7-E134-4F13-935A-F86070DEB6D2}" name="mega_value3">
      <calculatedColumnFormula>RANK(S4,$R4:$Y4, 0)</calculatedColumnFormula>
    </tableColumn>
    <tableColumn id="20" xr3:uid="{9449A345-1968-4C45-AC4C-91C190F42F21}" name="large_growth4">
      <calculatedColumnFormula>RANK(T4,$R4:$Y4, 0)</calculatedColumnFormula>
    </tableColumn>
    <tableColumn id="21" xr3:uid="{746CA334-9BF4-4607-B772-1FFC13689DC0}" name="large_value5">
      <calculatedColumnFormula>RANK(U4,$R4:$Y4, 0)</calculatedColumnFormula>
    </tableColumn>
    <tableColumn id="22" xr3:uid="{0152BD4C-809B-435D-8817-75BFF5D73608}" name="mid_growth7">
      <calculatedColumnFormula>RANK(V4,$R4:$Y4, 0)</calculatedColumnFormula>
    </tableColumn>
    <tableColumn id="23" xr3:uid="{3FB2B81E-E24F-48E2-B853-6307AE55045A}" name="mid_value8">
      <calculatedColumnFormula>RANK(W4,$R4:$Y4, 0)</calculatedColumnFormula>
    </tableColumn>
    <tableColumn id="24" xr3:uid="{187EC6D4-A178-4A11-B7FF-58E82245F62E}" name="small_growth9">
      <calculatedColumnFormula>RANK(X4,$R4:$Y4, 0)</calculatedColumnFormula>
    </tableColumn>
    <tableColumn id="25" xr3:uid="{575DA6EF-588F-484A-AFC4-817865C1319B}" name="small_value10">
      <calculatedColumnFormula>RANK(Y4,$R4:$Y4, 0)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358345-234D-40DA-9B88-02175B2B815A}" name="Table3" displayName="Table3" ref="A43:Y55" totalsRowShown="0" headerRowDxfId="33">
  <autoFilter ref="A43:Y55" xr:uid="{D8358345-234D-40DA-9B88-02175B2B815A}"/>
  <tableColumns count="25">
    <tableColumn id="1" xr3:uid="{CC142979-8857-4A01-A9B8-F2A2A0C256FB}" name="Column1" dataDxfId="32"/>
    <tableColumn id="2" xr3:uid="{65BC379E-E3E2-4905-919F-376D9AF05171}" name="mega_growth">
      <calculatedColumnFormula>B18+B31</calculatedColumnFormula>
    </tableColumn>
    <tableColumn id="3" xr3:uid="{5A4CBE58-C5E8-4914-999C-BC6216FBF176}" name="mega_value">
      <calculatedColumnFormula>C18+C31</calculatedColumnFormula>
    </tableColumn>
    <tableColumn id="4" xr3:uid="{0A9D36B7-A754-4804-A54E-4406BAA4759C}" name="large_growth">
      <calculatedColumnFormula>D18+D31</calculatedColumnFormula>
    </tableColumn>
    <tableColumn id="5" xr3:uid="{D940B194-D4B4-4FFE-8285-44E5C5E855CF}" name="large_value">
      <calculatedColumnFormula>E18+E31</calculatedColumnFormula>
    </tableColumn>
    <tableColumn id="6" xr3:uid="{BDF54657-9782-421E-9F63-894607DA3336}" name="mid_growth">
      <calculatedColumnFormula>F18+F31</calculatedColumnFormula>
    </tableColumn>
    <tableColumn id="7" xr3:uid="{03A3615F-123B-4904-BC15-3A3978975AFF}" name="mid_value">
      <calculatedColumnFormula>G18+G31</calculatedColumnFormula>
    </tableColumn>
    <tableColumn id="8" xr3:uid="{6A390F5E-0689-4B1A-8F4D-9ED6216FD2FD}" name="small_growth">
      <calculatedColumnFormula>H18+H31</calculatedColumnFormula>
    </tableColumn>
    <tableColumn id="9" xr3:uid="{C4E851A2-2AB5-43D8-9FEE-DA9E4AAE0635}" name="small_value" dataDxfId="31">
      <calculatedColumnFormula>I18+I31</calculatedColumnFormula>
    </tableColumn>
    <tableColumn id="10" xr3:uid="{E96F2ED3-ED5C-4CEE-A688-CBAE8D441A98}" name="mega_growth2" dataDxfId="30">
      <calculatedColumnFormula>J18+J31</calculatedColumnFormula>
    </tableColumn>
    <tableColumn id="11" xr3:uid="{4FD3E5A2-25CA-41F8-9B17-0D60708E3CDC}" name="mega_value3">
      <calculatedColumnFormula>K18+K31</calculatedColumnFormula>
    </tableColumn>
    <tableColumn id="12" xr3:uid="{EFF7A46B-FEF0-4A9B-B15A-588CC8295C1A}" name="large_growth4">
      <calculatedColumnFormula>L18+L31</calculatedColumnFormula>
    </tableColumn>
    <tableColumn id="13" xr3:uid="{617B9FCA-88BA-49A6-A47C-F59DC37A60AE}" name="large_value5">
      <calculatedColumnFormula>M18+M31</calculatedColumnFormula>
    </tableColumn>
    <tableColumn id="14" xr3:uid="{C21EF234-1361-46BB-8547-A64C9B3EF803}" name="mid_growth6">
      <calculatedColumnFormula>N18+N31</calculatedColumnFormula>
    </tableColumn>
    <tableColumn id="15" xr3:uid="{8348BC28-FFEF-4058-8766-94DB17F34560}" name="mid_value7">
      <calculatedColumnFormula>O18+O31</calculatedColumnFormula>
    </tableColumn>
    <tableColumn id="16" xr3:uid="{C75C555D-0FE4-4252-B2EB-70A6C45C04D4}" name="small_growth8">
      <calculatedColumnFormula>P18+P31</calculatedColumnFormula>
    </tableColumn>
    <tableColumn id="17" xr3:uid="{4CB9D0FC-EBD5-4F89-8A57-C12B0D0E765B}" name="small_value9" dataDxfId="29">
      <calculatedColumnFormula>Q18+Q31</calculatedColumnFormula>
    </tableColumn>
    <tableColumn id="18" xr3:uid="{53889D9D-81A5-41BF-AF50-189361C6807F}" name="mega_growth3" dataDxfId="28">
      <calculatedColumnFormula>R18+R31</calculatedColumnFormula>
    </tableColumn>
    <tableColumn id="19" xr3:uid="{82A24405-0296-4426-BFB2-8E8813013445}" name="mega_value4">
      <calculatedColumnFormula>S18+S31</calculatedColumnFormula>
    </tableColumn>
    <tableColumn id="20" xr3:uid="{0109A2DB-85DA-444B-99E2-761441754432}" name="large_growth5">
      <calculatedColumnFormula>T18+T31</calculatedColumnFormula>
    </tableColumn>
    <tableColumn id="21" xr3:uid="{C9B3D900-1C6D-48BE-98FA-DDDA39EEED42}" name="large_value6">
      <calculatedColumnFormula>U18+U31</calculatedColumnFormula>
    </tableColumn>
    <tableColumn id="22" xr3:uid="{E3267AE7-7F2A-4994-BDFA-24471FF6D402}" name="mid_growth7">
      <calculatedColumnFormula>V18+V31</calculatedColumnFormula>
    </tableColumn>
    <tableColumn id="23" xr3:uid="{71867A6E-E4D9-4BE0-832E-63371723ACA5}" name="mid_value8">
      <calculatedColumnFormula>W18+W31</calculatedColumnFormula>
    </tableColumn>
    <tableColumn id="24" xr3:uid="{16A83C2A-6FAD-4BF1-9AFD-DE49B5566A99}" name="small_growth9">
      <calculatedColumnFormula>X18+X31</calculatedColumnFormula>
    </tableColumn>
    <tableColumn id="25" xr3:uid="{592AA99D-1379-4BE6-9C10-F9A43ED74D44}" name="small_value10">
      <calculatedColumnFormula>Y18+Y31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78E810-EAC2-42AF-AD29-5C9F14BE72FF}" name="Table4" displayName="Table4" ref="A57:Q68" totalsRowShown="0" headerRowDxfId="27">
  <autoFilter ref="A57:Q68" xr:uid="{C778E810-EAC2-42AF-AD29-5C9F14BE72FF}"/>
  <tableColumns count="17">
    <tableColumn id="1" xr3:uid="{27ADCC47-81DA-4C0F-9EF9-37BA6D174555}" name="Column1" dataDxfId="26">
      <calculatedColumnFormula>A4</calculatedColumnFormula>
    </tableColumn>
    <tableColumn id="2" xr3:uid="{C931DAA5-93A3-4211-9798-178F247B1026}" name="mega_growth">
      <calculatedColumnFormula>B44+J44+R44</calculatedColumnFormula>
    </tableColumn>
    <tableColumn id="3" xr3:uid="{C59AB626-BE7C-467F-BB05-13B07FC2739E}" name="mega_value">
      <calculatedColumnFormula>C44+K44+S44</calculatedColumnFormula>
    </tableColumn>
    <tableColumn id="4" xr3:uid="{60DA32B9-059E-49D0-A8D4-904CC15341E1}" name="large_growth">
      <calculatedColumnFormula>D44+L44+T44</calculatedColumnFormula>
    </tableColumn>
    <tableColumn id="5" xr3:uid="{DD35BA9B-C428-474D-A770-8A4D154AA0C4}" name="large_value">
      <calculatedColumnFormula>E44+M44+U44</calculatedColumnFormula>
    </tableColumn>
    <tableColumn id="6" xr3:uid="{E7518214-3022-49FC-ABC7-550E9FF331E1}" name="mid_growth">
      <calculatedColumnFormula>F44+N44+V44</calculatedColumnFormula>
    </tableColumn>
    <tableColumn id="7" xr3:uid="{E2F5F8B0-24BE-4668-A9A7-447223837602}" name="mid_value">
      <calculatedColumnFormula>G44+O44+W44</calculatedColumnFormula>
    </tableColumn>
    <tableColumn id="8" xr3:uid="{3B9734CE-7D60-4562-829E-61A348C5089C}" name="small_growth">
      <calculatedColumnFormula>H44+P44+X44</calculatedColumnFormula>
    </tableColumn>
    <tableColumn id="9" xr3:uid="{85E4FD48-E0C6-4688-8A2E-9262587F6E63}" name="small_value">
      <calculatedColumnFormula>I44+Q44+Y44</calculatedColumnFormula>
    </tableColumn>
    <tableColumn id="10" xr3:uid="{FBE181BD-9871-4175-92C2-DC27A8CB977B}" name="mega_growth2" dataDxfId="25">
      <calculatedColumnFormula>Table4[[#This Row],[mega_growth]]</calculatedColumnFormula>
    </tableColumn>
    <tableColumn id="11" xr3:uid="{BF5883E2-CCEA-42FC-9B11-A2ABF658F0C1}" name="mega_value3">
      <calculatedColumnFormula>Table4[[#This Row],[mega_value]]</calculatedColumnFormula>
    </tableColumn>
    <tableColumn id="12" xr3:uid="{D52E8FB5-AA31-4CE9-8C98-5FB0AFED6387}" name="large_growth4">
      <calculatedColumnFormula>Table4[[#This Row],[large_growth]]</calculatedColumnFormula>
    </tableColumn>
    <tableColumn id="13" xr3:uid="{72FE947A-5C50-4159-858E-4663B072EE94}" name="large_value5">
      <calculatedColumnFormula>Table4[[#This Row],[large_value]]</calculatedColumnFormula>
    </tableColumn>
    <tableColumn id="14" xr3:uid="{F0AE6833-3DDA-4070-AD94-EB2DB254A3B3}" name="mid_growth6">
      <calculatedColumnFormula>Table4[[#This Row],[mid_growth]]</calculatedColumnFormula>
    </tableColumn>
    <tableColumn id="15" xr3:uid="{D95A7616-AEC3-4E1D-8192-66630A14B02F}" name="mid_value7">
      <calculatedColumnFormula>Table4[[#This Row],[mid_value]]</calculatedColumnFormula>
    </tableColumn>
    <tableColumn id="16" xr3:uid="{D3E97057-5BE5-4D70-A6F6-DF66D18838B8}" name="small_growth8">
      <calculatedColumnFormula>Table4[[#This Row],[small_growth]]</calculatedColumnFormula>
    </tableColumn>
    <tableColumn id="17" xr3:uid="{0EE8DB10-BA5C-4170-833C-8EE1F5B52F19}" name="small_value9">
      <calculatedColumnFormula>Table4[[#This Row],[small_value]]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F4B9AA-43F1-476B-B17F-83C1495015B1}" name="Table16" displayName="Table16" ref="A17:Y28" totalsRowShown="0" headerRowDxfId="24">
  <autoFilter ref="A17:Y28" xr:uid="{EAF4B9AA-43F1-476B-B17F-83C1495015B1}"/>
  <tableColumns count="25">
    <tableColumn id="1" xr3:uid="{A58A2824-BDCD-45D3-A0CD-4CC82B264EAD}" name="Column1" dataDxfId="23">
      <calculatedColumnFormula>A4</calculatedColumnFormula>
    </tableColumn>
    <tableColumn id="2" xr3:uid="{42E3EDCF-7936-4539-AC2E-73999E27DC11}" name="mega_growth">
      <calculatedColumnFormula>RANK(B4,B$4:B$14, 0)</calculatedColumnFormula>
    </tableColumn>
    <tableColumn id="3" xr3:uid="{E25267F9-E137-45EA-8ABC-6A80BE1500A8}" name="mega_value">
      <calculatedColumnFormula>RANK(C4,C$4:C$14, 0)</calculatedColumnFormula>
    </tableColumn>
    <tableColumn id="4" xr3:uid="{EEBD40A1-B905-46C2-A063-4DA57BA6187B}" name="large_growth">
      <calculatedColumnFormula>RANK(D4,D$4:D$14, 0)</calculatedColumnFormula>
    </tableColumn>
    <tableColumn id="5" xr3:uid="{A4879ABB-B44A-4775-A9BB-23A8B94C9890}" name="large_value">
      <calculatedColumnFormula>RANK(E4,E$4:E$14, 0)</calculatedColumnFormula>
    </tableColumn>
    <tableColumn id="6" xr3:uid="{79EEA506-6033-48FB-82DB-E497955450B3}" name="mid_growth">
      <calculatedColumnFormula>RANK(F4,F$4:F$14, 0)</calculatedColumnFormula>
    </tableColumn>
    <tableColumn id="7" xr3:uid="{403E6941-FB34-4698-B42C-AA142DBA8941}" name="mid_value">
      <calculatedColumnFormula>RANK(G4,G$4:G$14, 0)</calculatedColumnFormula>
    </tableColumn>
    <tableColumn id="8" xr3:uid="{741F040C-973E-4663-B088-42CF3DBD4EBE}" name="small_growth">
      <calculatedColumnFormula>RANK(H4,H$4:H$14, 0)</calculatedColumnFormula>
    </tableColumn>
    <tableColumn id="9" xr3:uid="{7918756C-A01F-4769-AD6F-889D7FE24432}" name="small_value" dataDxfId="22">
      <calculatedColumnFormula>RANK(I4,I$4:I$14, 0)</calculatedColumnFormula>
    </tableColumn>
    <tableColumn id="10" xr3:uid="{E6AEAAE2-A6AE-4D4E-B232-C07583EF04CB}" name="mega_growth2" dataDxfId="21">
      <calculatedColumnFormula>RANK(J4,J$4:J$14, 0)</calculatedColumnFormula>
    </tableColumn>
    <tableColumn id="11" xr3:uid="{BFE6ECB3-2A21-4139-98D2-DD9D15619823}" name="mega_value3">
      <calculatedColumnFormula>RANK(K4,K$4:K$14, 0)</calculatedColumnFormula>
    </tableColumn>
    <tableColumn id="12" xr3:uid="{FB9C27C3-40A9-475C-AE90-FAAF3A96E400}" name="large_growth4">
      <calculatedColumnFormula>RANK(L4,L$4:L$14, 0)</calculatedColumnFormula>
    </tableColumn>
    <tableColumn id="13" xr3:uid="{D25AA0B5-0F55-47CF-818F-E9365734DA16}" name="large_value5">
      <calculatedColumnFormula>RANK(M4,M$4:M$14, 0)</calculatedColumnFormula>
    </tableColumn>
    <tableColumn id="14" xr3:uid="{7070400D-1193-4B53-9152-8100467516B6}" name="mid_growth6">
      <calculatedColumnFormula>RANK(N4,N$4:N$14, 0)</calculatedColumnFormula>
    </tableColumn>
    <tableColumn id="15" xr3:uid="{832639CD-836E-4A32-9D6D-DDC3594A004B}" name="mid_value7">
      <calculatedColumnFormula>RANK(O4,O$4:O$14, 0)</calculatedColumnFormula>
    </tableColumn>
    <tableColumn id="16" xr3:uid="{FD5FE53D-AE2F-428E-A73C-9A3ACFC85E34}" name="small_growth8">
      <calculatedColumnFormula>RANK(P4,P$4:P$14, 0)</calculatedColumnFormula>
    </tableColumn>
    <tableColumn id="17" xr3:uid="{35965E45-D8A6-4A38-B8D9-FA9B979EAB3A}" name="small_value9" dataDxfId="20">
      <calculatedColumnFormula>RANK(Q4,Q$4:Q$14, 0)</calculatedColumnFormula>
    </tableColumn>
    <tableColumn id="18" xr3:uid="{30EC52E1-3468-4580-8039-242E803B361A}" name="mega_growth3" dataDxfId="19">
      <calculatedColumnFormula>RANK(R4,R$4:R$14, 0)</calculatedColumnFormula>
    </tableColumn>
    <tableColumn id="19" xr3:uid="{82259761-93D3-4F09-A844-FC9BECC5AA10}" name="mega_value4">
      <calculatedColumnFormula>RANK(S4,S$4:S$14, 0)</calculatedColumnFormula>
    </tableColumn>
    <tableColumn id="20" xr3:uid="{F6C80A82-D6A9-4CCA-BBB7-EABB131DC0CF}" name="large_growth5">
      <calculatedColumnFormula>RANK(T4,T$4:T$14, 0)</calculatedColumnFormula>
    </tableColumn>
    <tableColumn id="21" xr3:uid="{6980B72F-AA93-4A95-9713-1D54DD5D3AFB}" name="large_value6">
      <calculatedColumnFormula>RANK(U4,U$4:U$14, 0)</calculatedColumnFormula>
    </tableColumn>
    <tableColumn id="22" xr3:uid="{00DA0DB9-DF07-4014-A505-8D6D2E4305BF}" name="mid_growth7">
      <calculatedColumnFormula>RANK(V4,V$4:V$14, 0)</calculatedColumnFormula>
    </tableColumn>
    <tableColumn id="23" xr3:uid="{639A62AF-975A-4493-B0E2-FB047C430F0D}" name="mid_value8">
      <calculatedColumnFormula>RANK(W4,W$4:W$14, 0)</calculatedColumnFormula>
    </tableColumn>
    <tableColumn id="24" xr3:uid="{C0BD2949-C5D5-4416-837E-6609395ADEA8}" name="small_growth9">
      <calculatedColumnFormula>RANK(X4,X$4:X$14, 0)</calculatedColumnFormula>
    </tableColumn>
    <tableColumn id="25" xr3:uid="{956B0E13-E6AA-43D8-A3EB-5C3029BC63D6}" name="small_value10">
      <calculatedColumnFormula>RANK(Y4,Y$4:Y$14, 0)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1A7700-9792-4AA0-90E0-80F72ADCB1DB}" name="Table27" displayName="Table27" ref="A30:Y41" totalsRowShown="0" headerRowDxfId="18">
  <autoFilter ref="A30:Y41" xr:uid="{F61A7700-9792-4AA0-90E0-80F72ADCB1DB}"/>
  <tableColumns count="25">
    <tableColumn id="1" xr3:uid="{E88517F3-B01E-40EB-BE29-07F029B9D411}" name="Column1" dataDxfId="17">
      <calculatedColumnFormula>A4</calculatedColumnFormula>
    </tableColumn>
    <tableColumn id="2" xr3:uid="{497FEC0C-44E8-47A6-935A-5A1046A5F74D}" name="mega_growth">
      <calculatedColumnFormula>RANK(B4,$B4:$I4, 0)</calculatedColumnFormula>
    </tableColumn>
    <tableColumn id="3" xr3:uid="{CDC24FEE-ADFA-4D5B-95EF-FCD019335D53}" name="mega_value">
      <calculatedColumnFormula>RANK(C4,$B4:$I4, 0)</calculatedColumnFormula>
    </tableColumn>
    <tableColumn id="4" xr3:uid="{9B43A322-1D19-476E-B7CC-B6AE227E41BD}" name="large_growth">
      <calculatedColumnFormula>RANK(D4,$B4:$I4, 0)</calculatedColumnFormula>
    </tableColumn>
    <tableColumn id="5" xr3:uid="{7AA9C6B1-2847-459D-B130-C909DD954050}" name="large_value">
      <calculatedColumnFormula>RANK(E4,$B4:$I4, 0)</calculatedColumnFormula>
    </tableColumn>
    <tableColumn id="6" xr3:uid="{DB8D0907-81B7-4ECB-AA42-B1AE91CAC168}" name="mid_growth">
      <calculatedColumnFormula>RANK(F4,$B4:$I4, 0)</calculatedColumnFormula>
    </tableColumn>
    <tableColumn id="7" xr3:uid="{A8075E69-4FE1-4E3E-8666-73019C7B9843}" name="mid_value">
      <calculatedColumnFormula>RANK(G4,$B4:$I4, 0)</calculatedColumnFormula>
    </tableColumn>
    <tableColumn id="8" xr3:uid="{9BA92414-B00F-4391-92F6-55448ECC7001}" name="small_growth">
      <calculatedColumnFormula>RANK(H4,$B4:$I4, 0)</calculatedColumnFormula>
    </tableColumn>
    <tableColumn id="9" xr3:uid="{17A5DFD1-C10B-45E5-A307-1C2E98D6F0D2}" name="small_value" dataDxfId="16">
      <calculatedColumnFormula>RANK(I4,$B4:$I4, 0)</calculatedColumnFormula>
    </tableColumn>
    <tableColumn id="10" xr3:uid="{1CD31F54-917B-43EE-A5DB-8341628EF959}" name="mega_growth3" dataDxfId="15">
      <calculatedColumnFormula>RANK(J4,$J4:$Q4, 0)</calculatedColumnFormula>
    </tableColumn>
    <tableColumn id="11" xr3:uid="{961D20EF-6302-465B-A803-38C12A84D3C5}" name="mega_value4">
      <calculatedColumnFormula>RANK(K4,$J4:$Q4, 0)</calculatedColumnFormula>
    </tableColumn>
    <tableColumn id="12" xr3:uid="{39C09B04-95B4-4129-95F3-18B0A44A24BF}" name="large_growth5">
      <calculatedColumnFormula>RANK(L4,$J4:$Q4, 0)</calculatedColumnFormula>
    </tableColumn>
    <tableColumn id="13" xr3:uid="{D7AE839A-295B-49F7-BEEE-2D4DF33891E6}" name="large_value6">
      <calculatedColumnFormula>RANK(M4,$J4:$Q4, 0)</calculatedColumnFormula>
    </tableColumn>
    <tableColumn id="14" xr3:uid="{8EC06FE5-68A1-4F29-A9F3-A82B3CEC9DDE}" name="mid_growth8">
      <calculatedColumnFormula>RANK(N4,$J4:$Q4, 0)</calculatedColumnFormula>
    </tableColumn>
    <tableColumn id="15" xr3:uid="{F4C2514D-7EA2-48DC-B2D4-36231DECD4AB}" name="mid_value9">
      <calculatedColumnFormula>RANK(O4,$J4:$Q4, 0)</calculatedColumnFormula>
    </tableColumn>
    <tableColumn id="16" xr3:uid="{3E727F3A-8190-45C3-9C1A-70168EE9F926}" name="small_growth10">
      <calculatedColumnFormula>RANK(P4,$J4:$Q4, 0)</calculatedColumnFormula>
    </tableColumn>
    <tableColumn id="17" xr3:uid="{BF3643A5-059F-473B-95C8-029DD39504FF}" name="small_value11" dataDxfId="14">
      <calculatedColumnFormula>RANK(Q4,$J4:$Q4, 0)</calculatedColumnFormula>
    </tableColumn>
    <tableColumn id="18" xr3:uid="{1A985422-7CA6-4D64-B370-9BE91871F379}" name="mega_growth2" dataDxfId="13">
      <calculatedColumnFormula>RANK(R4,$R4:$Y4, 0)</calculatedColumnFormula>
    </tableColumn>
    <tableColumn id="19" xr3:uid="{7AA97B94-31D3-4B2C-8DC6-BC65846B58CE}" name="mega_value3">
      <calculatedColumnFormula>RANK(S4,$R4:$Y4, 0)</calculatedColumnFormula>
    </tableColumn>
    <tableColumn id="20" xr3:uid="{DEEB0935-FEA7-41CC-A8E6-C1D6220CFF40}" name="large_growth4">
      <calculatedColumnFormula>RANK(T4,$R4:$Y4, 0)</calculatedColumnFormula>
    </tableColumn>
    <tableColumn id="21" xr3:uid="{84CC4A05-AA04-4D24-88A0-A209231519DE}" name="large_value5">
      <calculatedColumnFormula>RANK(U4,$R4:$Y4, 0)</calculatedColumnFormula>
    </tableColumn>
    <tableColumn id="22" xr3:uid="{9C57EA5D-F7AC-4E4B-9451-6F6E9952D05F}" name="mid_growth7">
      <calculatedColumnFormula>RANK(V4,$R4:$Y4, 0)</calculatedColumnFormula>
    </tableColumn>
    <tableColumn id="23" xr3:uid="{0BD1AA11-BF33-4FBE-99D8-2B070039BA0A}" name="mid_value8">
      <calculatedColumnFormula>RANK(W4,$R4:$Y4, 0)</calculatedColumnFormula>
    </tableColumn>
    <tableColumn id="24" xr3:uid="{1FC2FDA7-8291-45D2-9C7D-44715A7F98AA}" name="small_growth9">
      <calculatedColumnFormula>RANK(X4,$R4:$Y4, 0)</calculatedColumnFormula>
    </tableColumn>
    <tableColumn id="25" xr3:uid="{579D679C-EADB-494A-8E99-CAEACB92C1A5}" name="small_value10">
      <calculatedColumnFormula>RANK(Y4,$R4:$Y4, 0)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0071D7-2745-4E99-A3BE-D889152ACD35}" name="Table38" displayName="Table38" ref="A43:Y55" totalsRowShown="0" headerRowDxfId="12">
  <autoFilter ref="A43:Y55" xr:uid="{090071D7-2745-4E99-A3BE-D889152ACD35}"/>
  <tableColumns count="25">
    <tableColumn id="1" xr3:uid="{791AAB53-0495-4351-A81D-D7B03AF7C414}" name="Column1" dataDxfId="11"/>
    <tableColumn id="2" xr3:uid="{B94A5C14-AE63-48E9-A641-E1394892BF1D}" name="mega_growth">
      <calculatedColumnFormula>B18+B31</calculatedColumnFormula>
    </tableColumn>
    <tableColumn id="3" xr3:uid="{86794A13-80B2-4065-942A-C6496E0859BC}" name="mega_value">
      <calculatedColumnFormula>C18+C31</calculatedColumnFormula>
    </tableColumn>
    <tableColumn id="4" xr3:uid="{F062A9F7-9EFA-40F3-9BF7-F93AC7C4EF91}" name="large_growth">
      <calculatedColumnFormula>D18+D31</calculatedColumnFormula>
    </tableColumn>
    <tableColumn id="5" xr3:uid="{1FFCAA53-7D63-4AD0-AEDA-23BE09FE22BA}" name="large_value">
      <calculatedColumnFormula>E18+E31</calculatedColumnFormula>
    </tableColumn>
    <tableColumn id="6" xr3:uid="{1CE2E44D-698E-49D9-9D3C-898A0135FB62}" name="mid_growth">
      <calculatedColumnFormula>F18+F31</calculatedColumnFormula>
    </tableColumn>
    <tableColumn id="7" xr3:uid="{5A1DBF16-E665-41B0-8D10-303E97D4B344}" name="mid_value">
      <calculatedColumnFormula>G18+G31</calculatedColumnFormula>
    </tableColumn>
    <tableColumn id="8" xr3:uid="{24D28527-CC9E-4CC8-8F04-A8F395F67D9E}" name="small_growth">
      <calculatedColumnFormula>H18+H31</calculatedColumnFormula>
    </tableColumn>
    <tableColumn id="9" xr3:uid="{2B5E1D18-AC41-43B9-AE79-A4E5E2ECC7E6}" name="small_value" dataDxfId="10">
      <calculatedColumnFormula>I18+I31</calculatedColumnFormula>
    </tableColumn>
    <tableColumn id="10" xr3:uid="{4752F554-2A3A-4420-9AC6-23546BB37D5B}" name="mega_growth2" dataDxfId="9">
      <calculatedColumnFormula>J18+J31</calculatedColumnFormula>
    </tableColumn>
    <tableColumn id="11" xr3:uid="{D85ED4DF-E7B0-4337-A55B-CEE1C238479F}" name="mega_value3">
      <calculatedColumnFormula>K18+K31</calculatedColumnFormula>
    </tableColumn>
    <tableColumn id="12" xr3:uid="{D8919F43-9703-4C23-9677-A2AEFF960724}" name="large_growth4">
      <calculatedColumnFormula>L18+L31</calculatedColumnFormula>
    </tableColumn>
    <tableColumn id="13" xr3:uid="{9866C778-5D51-4160-B290-9418E6E51725}" name="large_value5">
      <calculatedColumnFormula>M18+M31</calculatedColumnFormula>
    </tableColumn>
    <tableColumn id="14" xr3:uid="{4843E98E-4DA7-4F47-A12A-4BE86E3A91B9}" name="mid_growth6">
      <calculatedColumnFormula>N18+N31</calculatedColumnFormula>
    </tableColumn>
    <tableColumn id="15" xr3:uid="{998F947C-E8C8-46AD-96C6-BE522D0D2AFE}" name="mid_value7">
      <calculatedColumnFormula>O18+O31</calculatedColumnFormula>
    </tableColumn>
    <tableColumn id="16" xr3:uid="{515C5B9B-8D45-4B35-B7EE-25D54B346D5E}" name="small_growth8">
      <calculatedColumnFormula>P18+P31</calculatedColumnFormula>
    </tableColumn>
    <tableColumn id="17" xr3:uid="{7A9170CB-6A8A-4D12-8473-41DCFA2F2C5F}" name="small_value9" dataDxfId="8">
      <calculatedColumnFormula>Q18+Q31</calculatedColumnFormula>
    </tableColumn>
    <tableColumn id="18" xr3:uid="{08594B43-E580-4A27-AC45-36CDC702E657}" name="mega_growth3" dataDxfId="7">
      <calculatedColumnFormula>R18+R31</calculatedColumnFormula>
    </tableColumn>
    <tableColumn id="19" xr3:uid="{6E342C0B-F0A2-4F79-A4BF-388DBCBC9351}" name="mega_value4">
      <calculatedColumnFormula>S18+S31</calculatedColumnFormula>
    </tableColumn>
    <tableColumn id="20" xr3:uid="{96F502EB-65E8-4352-91FD-2A8C3A281545}" name="large_growth5">
      <calculatedColumnFormula>T18+T31</calculatedColumnFormula>
    </tableColumn>
    <tableColumn id="21" xr3:uid="{3C05A8B3-65F8-41F4-8501-4163998374B5}" name="large_value6">
      <calculatedColumnFormula>U18+U31</calculatedColumnFormula>
    </tableColumn>
    <tableColumn id="22" xr3:uid="{FB749157-7E58-4301-8959-2CA9B2387F4A}" name="mid_growth7">
      <calculatedColumnFormula>V18+V31</calculatedColumnFormula>
    </tableColumn>
    <tableColumn id="23" xr3:uid="{8DD6EDFB-B41C-4FB0-9386-3D57543FBF39}" name="mid_value8">
      <calculatedColumnFormula>W18+W31</calculatedColumnFormula>
    </tableColumn>
    <tableColumn id="24" xr3:uid="{69270B48-A771-4727-A6DE-A0121B01417A}" name="small_growth9">
      <calculatedColumnFormula>X18+X31</calculatedColumnFormula>
    </tableColumn>
    <tableColumn id="25" xr3:uid="{964DCE3C-20D3-4986-A29E-212115148680}" name="small_value10">
      <calculatedColumnFormula>Y18+Y31</calculatedColumn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68DCEEA-50B2-4B7A-A648-8C8F59EBE7C2}" name="Table49" displayName="Table49" ref="A57:Q68" totalsRowShown="0" headerRowDxfId="6">
  <autoFilter ref="A57:Q68" xr:uid="{E68DCEEA-50B2-4B7A-A648-8C8F59EBE7C2}"/>
  <tableColumns count="17">
    <tableColumn id="1" xr3:uid="{C292D2F0-F67F-4C49-96EC-8DA0C0613028}" name="Column1" dataDxfId="5">
      <calculatedColumnFormula>A4</calculatedColumnFormula>
    </tableColumn>
    <tableColumn id="2" xr3:uid="{3F7F1F6B-2B96-4DAC-9A58-5E15D646C9F0}" name="mega_growth">
      <calculatedColumnFormula>B44+J44+R44</calculatedColumnFormula>
    </tableColumn>
    <tableColumn id="3" xr3:uid="{E3EB5EB5-364E-4883-80E3-AA2966B32F5D}" name="mega_value">
      <calculatedColumnFormula>C44+K44+S44</calculatedColumnFormula>
    </tableColumn>
    <tableColumn id="4" xr3:uid="{C88072AC-961E-4D52-ADAA-F09082B5C683}" name="large_growth">
      <calculatedColumnFormula>D44+L44+T44</calculatedColumnFormula>
    </tableColumn>
    <tableColumn id="5" xr3:uid="{FAAE3AAC-C6B1-4379-AD19-2927B1A86938}" name="large_value">
      <calculatedColumnFormula>E44+M44+U44</calculatedColumnFormula>
    </tableColumn>
    <tableColumn id="6" xr3:uid="{7626F5E0-758C-4188-B91A-E58333D0A060}" name="mid_growth">
      <calculatedColumnFormula>F44+N44+V44</calculatedColumnFormula>
    </tableColumn>
    <tableColumn id="7" xr3:uid="{CE950348-1373-4DF9-B4B9-E4E5EDB923A7}" name="mid_value">
      <calculatedColumnFormula>G44+O44+W44</calculatedColumnFormula>
    </tableColumn>
    <tableColumn id="8" xr3:uid="{4C1F340E-DD1B-44D0-9EF8-6351A12C1B75}" name="small_growth">
      <calculatedColumnFormula>H44+P44+X44</calculatedColumnFormula>
    </tableColumn>
    <tableColumn id="9" xr3:uid="{6CBAAF21-800B-4880-ABF1-3D318B76900E}" name="small_value">
      <calculatedColumnFormula>I44+Q44+Y44</calculatedColumnFormula>
    </tableColumn>
    <tableColumn id="10" xr3:uid="{9C3BD8A6-6ECA-4ABC-9B35-BFDE8273E3A9}" name="mega_growth2" dataDxfId="4">
      <calculatedColumnFormula>Table49[[#This Row],[mega_growth]]</calculatedColumnFormula>
    </tableColumn>
    <tableColumn id="11" xr3:uid="{380E264F-F560-4148-A1E2-CEA0302E75C9}" name="mega_value3">
      <calculatedColumnFormula>Table49[[#This Row],[mega_value]]</calculatedColumnFormula>
    </tableColumn>
    <tableColumn id="12" xr3:uid="{658B8B70-D9A0-41D7-94CF-CFA5AB1BD1B8}" name="large_growth4">
      <calculatedColumnFormula>Table49[[#This Row],[large_growth]]</calculatedColumnFormula>
    </tableColumn>
    <tableColumn id="13" xr3:uid="{EAD3632E-417C-4644-8432-B511E3146A29}" name="large_value5">
      <calculatedColumnFormula>Table49[[#This Row],[large_value]]</calculatedColumnFormula>
    </tableColumn>
    <tableColumn id="14" xr3:uid="{E20944CC-8B67-404A-83BC-B86DD4033F08}" name="mid_growth6">
      <calculatedColumnFormula>Table49[[#This Row],[mid_growth]]</calculatedColumnFormula>
    </tableColumn>
    <tableColumn id="15" xr3:uid="{54811A28-C6BA-4537-840F-F6BD0BBE41E4}" name="mid_value7">
      <calculatedColumnFormula>Table49[[#This Row],[mid_value]]</calculatedColumnFormula>
    </tableColumn>
    <tableColumn id="16" xr3:uid="{7E74F283-E208-4309-AEFE-3F68CDDD0AEA}" name="small_growth8">
      <calculatedColumnFormula>Table49[[#This Row],[small_growth]]</calculatedColumnFormula>
    </tableColumn>
    <tableColumn id="17" xr3:uid="{FC1D2491-9035-4339-AB45-29E66F479426}" name="small_value9">
      <calculatedColumnFormula>Table49[[#This Row],[small_value]]</calculatedColumn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84091B-C98B-4B29-800D-F9A2A6B98350}" name="Table9" displayName="Table9" ref="A2:I14" totalsRowShown="0" headerRowDxfId="0" headerRowBorderDxfId="2" tableBorderDxfId="3">
  <autoFilter ref="A2:I14" xr:uid="{FC84091B-C98B-4B29-800D-F9A2A6B98350}"/>
  <tableColumns count="9">
    <tableColumn id="1" xr3:uid="{7DC24BFF-1313-460B-A6FB-DB8664C3B964}" name="ss" dataDxfId="1"/>
    <tableColumn id="2" xr3:uid="{7ED179AB-703C-45CD-8EA8-3A9ACD1D3B3F}" name="mega_growth"/>
    <tableColumn id="3" xr3:uid="{BB892625-CB56-4C61-AE1B-B6322BCC1C27}" name="mega_value"/>
    <tableColumn id="4" xr3:uid="{82B238A4-85B5-407F-9B0F-B5DD3CD58321}" name="large_growth"/>
    <tableColumn id="5" xr3:uid="{4A801810-FAC1-4519-8CF6-CE2FA76A8B30}" name="large_value"/>
    <tableColumn id="6" xr3:uid="{F2C7A166-8793-4DA7-827B-339320119E43}" name="mid_growth"/>
    <tableColumn id="7" xr3:uid="{A7EADA18-B0F3-400F-B821-015234B3F1D3}" name="mid_value"/>
    <tableColumn id="8" xr3:uid="{2AC4AD0D-0316-4AC6-B051-A464259196F8}" name="small_growth"/>
    <tableColumn id="9" xr3:uid="{6CEEC705-6DBD-4E86-8094-8B43B92BE641}" name="small_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8"/>
  <sheetViews>
    <sheetView topLeftCell="A55" workbookViewId="0">
      <selection activeCell="A15" sqref="A15:XFD68"/>
    </sheetView>
  </sheetViews>
  <sheetFormatPr defaultRowHeight="14.25" x14ac:dyDescent="0.45"/>
  <sheetData>
    <row r="1" spans="1:25" x14ac:dyDescent="0.45">
      <c r="A1" s="1"/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/>
      <c r="Q1" s="2"/>
      <c r="R1" s="2" t="s">
        <v>2</v>
      </c>
      <c r="S1" s="2"/>
      <c r="T1" s="2"/>
      <c r="U1" s="2"/>
      <c r="V1" s="2"/>
      <c r="W1" s="2"/>
      <c r="X1" s="2"/>
      <c r="Y1" s="2"/>
    </row>
    <row r="2" spans="1:25" x14ac:dyDescent="0.4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 x14ac:dyDescent="0.45">
      <c r="A3" s="1" t="s">
        <v>12</v>
      </c>
    </row>
    <row r="4" spans="1:25" x14ac:dyDescent="0.45">
      <c r="A4" s="1" t="s">
        <v>13</v>
      </c>
      <c r="B4">
        <v>7.8620555466013542E-3</v>
      </c>
      <c r="C4">
        <v>1.8665337975003322E-2</v>
      </c>
      <c r="D4">
        <v>3.7212533328551053E-2</v>
      </c>
      <c r="E4">
        <v>2.736074247204566E-2</v>
      </c>
      <c r="F4">
        <v>4.755256663530158E-2</v>
      </c>
      <c r="G4">
        <v>4.4166994812807989E-2</v>
      </c>
      <c r="H4">
        <v>4.4622528128847552E-2</v>
      </c>
      <c r="I4">
        <v>3.4299335121498013E-2</v>
      </c>
      <c r="J4">
        <v>-8.5269157574844878E-2</v>
      </c>
      <c r="K4">
        <v>1.573903682193125E-2</v>
      </c>
      <c r="L4">
        <v>-6.6910623481209311E-2</v>
      </c>
      <c r="M4">
        <v>-9.4407670813495756E-3</v>
      </c>
      <c r="N4">
        <v>-5.843684738804214E-2</v>
      </c>
      <c r="O4">
        <v>-2.914946702162962E-2</v>
      </c>
      <c r="P4">
        <v>-9.0851956478212981E-2</v>
      </c>
      <c r="Q4">
        <v>-3.075401354980949E-2</v>
      </c>
      <c r="R4">
        <v>2.3441036232883738E-2</v>
      </c>
      <c r="S4">
        <v>3.3831144049795651E-3</v>
      </c>
      <c r="T4">
        <v>4.3972826380786298E-2</v>
      </c>
      <c r="U4">
        <v>-5.0717783878113654E-3</v>
      </c>
      <c r="V4">
        <v>9.246394406909355E-3</v>
      </c>
      <c r="W4">
        <v>1.9259144412061051E-2</v>
      </c>
      <c r="X4">
        <v>2.7884031633966778E-2</v>
      </c>
      <c r="Y4">
        <v>3.5946748237875532E-2</v>
      </c>
    </row>
    <row r="5" spans="1:25" x14ac:dyDescent="0.45">
      <c r="A5" s="1" t="s">
        <v>14</v>
      </c>
      <c r="B5">
        <v>0.1112661582451025</v>
      </c>
      <c r="C5">
        <v>-3.5319279841669202E-2</v>
      </c>
      <c r="D5">
        <v>0.1412951509609246</v>
      </c>
      <c r="E5">
        <v>3.2980503802438541E-2</v>
      </c>
      <c r="F5">
        <v>0.16713149180758979</v>
      </c>
      <c r="G5">
        <v>3.7282536893750592E-2</v>
      </c>
      <c r="H5">
        <v>8.0919080278784639E-2</v>
      </c>
      <c r="I5">
        <v>3.3666722928296693E-2</v>
      </c>
      <c r="J5">
        <v>0.2034385710171355</v>
      </c>
      <c r="K5">
        <v>-8.5569955572538173E-2</v>
      </c>
      <c r="L5">
        <v>0.1374359434442908</v>
      </c>
      <c r="M5">
        <v>2.5429178309061141E-2</v>
      </c>
      <c r="N5">
        <v>9.9679095729536538E-2</v>
      </c>
      <c r="O5">
        <v>2.7359117166617181E-2</v>
      </c>
      <c r="P5">
        <v>2.0769431378567561E-2</v>
      </c>
      <c r="Q5">
        <v>6.8513238340572408E-2</v>
      </c>
      <c r="R5">
        <v>0.17944052356571441</v>
      </c>
      <c r="S5">
        <v>-3.2613723511290417E-2</v>
      </c>
      <c r="T5">
        <v>0.12416515996784951</v>
      </c>
      <c r="U5">
        <v>-2.6596169354991109E-2</v>
      </c>
      <c r="V5">
        <v>5.5476350618789638E-2</v>
      </c>
      <c r="W5">
        <v>-4.0258076324006853E-2</v>
      </c>
      <c r="X5">
        <v>5.9885092068678328E-2</v>
      </c>
      <c r="Y5">
        <v>-3.0776163401294711E-2</v>
      </c>
    </row>
    <row r="6" spans="1:25" x14ac:dyDescent="0.45">
      <c r="A6" s="1" t="s">
        <v>15</v>
      </c>
      <c r="B6">
        <v>5.3102728498376488E-2</v>
      </c>
      <c r="C6">
        <v>6.0810632593482961E-2</v>
      </c>
      <c r="D6">
        <v>6.3058332325797287E-2</v>
      </c>
      <c r="E6">
        <v>7.2224294085144511E-2</v>
      </c>
      <c r="F6">
        <v>8.1095542732868675E-2</v>
      </c>
      <c r="G6">
        <v>7.5242477785855286E-2</v>
      </c>
      <c r="H6">
        <v>6.6639577100455927E-2</v>
      </c>
      <c r="I6">
        <v>6.1991082263179322E-2</v>
      </c>
      <c r="J6">
        <v>0.1482655032647715</v>
      </c>
      <c r="K6">
        <v>0.12607300813943539</v>
      </c>
      <c r="L6">
        <v>0.12887829565678299</v>
      </c>
      <c r="M6">
        <v>0.1362014590556293</v>
      </c>
      <c r="N6">
        <v>0.13981809638006459</v>
      </c>
      <c r="O6">
        <v>0.1181573965814357</v>
      </c>
      <c r="P6">
        <v>1.732939929363923E-2</v>
      </c>
      <c r="Q6">
        <v>0.1215265013642447</v>
      </c>
      <c r="R6">
        <v>0.22774738986628579</v>
      </c>
      <c r="S6">
        <v>7.8627628762820589E-2</v>
      </c>
      <c r="T6">
        <v>0.3054320085090641</v>
      </c>
      <c r="U6">
        <v>9.4883481697070712E-2</v>
      </c>
      <c r="V6">
        <v>0.28366412745288189</v>
      </c>
      <c r="W6">
        <v>9.8130801450253796E-2</v>
      </c>
      <c r="X6">
        <v>0.1119616622705952</v>
      </c>
      <c r="Y6">
        <v>8.6730462015416232E-2</v>
      </c>
    </row>
    <row r="7" spans="1:25" x14ac:dyDescent="0.45">
      <c r="A7" s="1" t="s">
        <v>16</v>
      </c>
      <c r="B7">
        <v>6.113869658801227E-2</v>
      </c>
      <c r="C7">
        <v>8.3099443575155529E-2</v>
      </c>
      <c r="D7">
        <v>5.4099561574369223E-2</v>
      </c>
      <c r="E7">
        <v>4.4084443414205678E-2</v>
      </c>
      <c r="F7">
        <v>6.1080094280384398E-2</v>
      </c>
      <c r="G7">
        <v>4.020048788061395E-2</v>
      </c>
      <c r="H7">
        <v>9.1213217861078305E-2</v>
      </c>
      <c r="I7">
        <v>6.2930649569862107E-2</v>
      </c>
      <c r="J7">
        <v>0.14024612197378811</v>
      </c>
      <c r="K7">
        <v>0.11980417728514681</v>
      </c>
      <c r="L7">
        <v>0.1234689305342113</v>
      </c>
      <c r="M7">
        <v>7.0060860910242898E-2</v>
      </c>
      <c r="N7">
        <v>0.12976018167341069</v>
      </c>
      <c r="O7">
        <v>6.7609381297713489E-2</v>
      </c>
      <c r="P7">
        <v>9.0140558852006891E-2</v>
      </c>
      <c r="Q7">
        <v>0.14017006741726309</v>
      </c>
      <c r="R7">
        <v>0.13516730478905259</v>
      </c>
      <c r="S7">
        <v>4.9868305634663629E-2</v>
      </c>
      <c r="T7">
        <v>9.5737232859168866E-2</v>
      </c>
      <c r="U7">
        <v>0.16277591145961379</v>
      </c>
      <c r="V7">
        <v>5.1696609451889267E-2</v>
      </c>
      <c r="W7">
        <v>0.18643901481673361</v>
      </c>
      <c r="X7">
        <v>9.1646926708346302E-2</v>
      </c>
      <c r="Y7">
        <v>-3.0376082877648669E-3</v>
      </c>
    </row>
    <row r="8" spans="1:25" x14ac:dyDescent="0.45">
      <c r="A8" s="1" t="s">
        <v>17</v>
      </c>
      <c r="B8">
        <v>3.8078469129001917E-2</v>
      </c>
      <c r="C8">
        <v>-7.0992125029237907E-2</v>
      </c>
      <c r="D8">
        <v>-3.5989305935733892E-2</v>
      </c>
      <c r="E8">
        <v>-4.7670656409366102E-2</v>
      </c>
      <c r="F8">
        <v>-8.3123344613293057E-2</v>
      </c>
      <c r="G8">
        <v>-5.0276420266298832E-2</v>
      </c>
      <c r="H8">
        <v>2.4234246498550559E-2</v>
      </c>
      <c r="I8">
        <v>-2.4942192077220721E-2</v>
      </c>
      <c r="J8">
        <v>0.1834350523842263</v>
      </c>
      <c r="K8">
        <v>1.658431067953621E-2</v>
      </c>
      <c r="L8">
        <v>6.7987016852274304E-2</v>
      </c>
      <c r="M8">
        <v>3.2778616242879671E-2</v>
      </c>
      <c r="N8">
        <v>-5.4799148498770071E-3</v>
      </c>
      <c r="O8">
        <v>2.5573345043349668E-2</v>
      </c>
      <c r="P8">
        <v>1.9690257844412948E-2</v>
      </c>
      <c r="Q8">
        <v>-2.0551583402262791E-2</v>
      </c>
      <c r="R8">
        <v>0.26445630480418347</v>
      </c>
      <c r="S8">
        <v>-3.5856281947225101E-2</v>
      </c>
      <c r="T8">
        <v>0.20085994111200089</v>
      </c>
      <c r="U8">
        <v>-6.8430087402842898E-2</v>
      </c>
      <c r="V8">
        <v>0.16038952785333921</v>
      </c>
      <c r="W8">
        <v>-6.1696224118511049E-2</v>
      </c>
      <c r="X8">
        <v>5.7769170654900663E-2</v>
      </c>
      <c r="Y8">
        <v>-0.1084344868086622</v>
      </c>
    </row>
    <row r="9" spans="1:25" x14ac:dyDescent="0.45">
      <c r="A9" s="1" t="s">
        <v>18</v>
      </c>
      <c r="B9">
        <v>6.3584185004688584E-2</v>
      </c>
      <c r="C9">
        <v>3.2073571904607169E-2</v>
      </c>
      <c r="D9">
        <v>5.9624431871053443E-2</v>
      </c>
      <c r="E9">
        <v>3.9512469016810423E-2</v>
      </c>
      <c r="F9">
        <v>5.6962882541392618E-2</v>
      </c>
      <c r="G9">
        <v>5.1759538464202892E-2</v>
      </c>
      <c r="H9">
        <v>4.9545579638805598E-2</v>
      </c>
      <c r="I9">
        <v>-3.3392377070464961E-3</v>
      </c>
      <c r="J9">
        <v>0.29645312914444749</v>
      </c>
      <c r="K9">
        <v>0.20375119106648479</v>
      </c>
      <c r="L9">
        <v>0.2087310299136827</v>
      </c>
      <c r="M9">
        <v>0.13299156938279569</v>
      </c>
      <c r="N9">
        <v>0.14719297815163271</v>
      </c>
      <c r="O9">
        <v>0.1041344353538893</v>
      </c>
      <c r="P9">
        <v>0.1013819119537851</v>
      </c>
      <c r="Q9">
        <v>8.3725806145006632E-3</v>
      </c>
      <c r="R9">
        <v>0.37846592560266712</v>
      </c>
      <c r="S9">
        <v>0.19110275436868629</v>
      </c>
      <c r="T9">
        <v>0.27753111392409069</v>
      </c>
      <c r="U9">
        <v>0.1015324549303538</v>
      </c>
      <c r="V9">
        <v>0.21292168478656351</v>
      </c>
      <c r="W9">
        <v>-7.2897222535549871E-3</v>
      </c>
      <c r="X9">
        <v>0.24145771790266449</v>
      </c>
      <c r="Y9">
        <v>4.9949871357204412E-2</v>
      </c>
    </row>
    <row r="10" spans="1:25" x14ac:dyDescent="0.45">
      <c r="A10" s="1" t="s">
        <v>19</v>
      </c>
      <c r="B10">
        <v>3.8288756406176468E-2</v>
      </c>
      <c r="C10">
        <v>3.5665206544987303E-2</v>
      </c>
      <c r="D10">
        <v>9.2507461866047788E-2</v>
      </c>
      <c r="E10">
        <v>3.5040296358741778E-2</v>
      </c>
      <c r="F10">
        <v>0.1041773045878859</v>
      </c>
      <c r="G10">
        <v>3.2457085100317723E-2</v>
      </c>
      <c r="H10">
        <v>8.7818315755125678E-2</v>
      </c>
      <c r="I10">
        <v>-8.0427671016884902E-3</v>
      </c>
      <c r="J10">
        <v>0.12833985597302119</v>
      </c>
      <c r="K10">
        <v>0.22077055573905841</v>
      </c>
      <c r="L10">
        <v>0.24160272947548819</v>
      </c>
      <c r="M10">
        <v>0.19516391127068641</v>
      </c>
      <c r="N10">
        <v>0.25788831076958951</v>
      </c>
      <c r="O10">
        <v>0.18804346313285469</v>
      </c>
      <c r="P10">
        <v>0.18928179114413149</v>
      </c>
      <c r="Q10">
        <v>9.7735517053130619E-2</v>
      </c>
      <c r="R10">
        <v>3.2504260901659351E-2</v>
      </c>
      <c r="S10">
        <v>-2.3586548077590141E-2</v>
      </c>
      <c r="T10">
        <v>0.1066834284833887</v>
      </c>
      <c r="U10">
        <v>-4.4868098967498653E-2</v>
      </c>
      <c r="V10">
        <v>0.13571381401503921</v>
      </c>
      <c r="W10">
        <v>-6.6135466606247986E-2</v>
      </c>
      <c r="X10">
        <v>0.1700482523337854</v>
      </c>
      <c r="Y10">
        <v>-4.6000859878455903E-2</v>
      </c>
    </row>
    <row r="11" spans="1:25" x14ac:dyDescent="0.45">
      <c r="A11" s="1" t="s">
        <v>20</v>
      </c>
      <c r="B11">
        <v>2.9990784931617439E-2</v>
      </c>
      <c r="C11">
        <v>4.54346317380366E-2</v>
      </c>
      <c r="D11">
        <v>1.4392784004186631E-2</v>
      </c>
      <c r="E11">
        <v>6.260274056723341E-3</v>
      </c>
      <c r="F11">
        <v>5.8717229092750791E-3</v>
      </c>
      <c r="G11">
        <v>9.9811872891391474E-3</v>
      </c>
      <c r="H11">
        <v>-1.2293024309664599E-2</v>
      </c>
      <c r="I11">
        <v>1.7640304106990301E-3</v>
      </c>
      <c r="J11">
        <v>9.3730186958420766E-2</v>
      </c>
      <c r="K11">
        <v>0.17115881264361191</v>
      </c>
      <c r="L11">
        <v>3.9674700590598189E-2</v>
      </c>
      <c r="M11">
        <v>3.5202868822793977E-2</v>
      </c>
      <c r="N11">
        <v>3.0815408357479802E-2</v>
      </c>
      <c r="O11">
        <v>3.037213562089966E-2</v>
      </c>
      <c r="P11">
        <v>-1.515870103239703E-2</v>
      </c>
      <c r="Q11">
        <v>3.2312911120211972E-2</v>
      </c>
      <c r="R11">
        <v>-3.7224285112206622E-2</v>
      </c>
      <c r="S11">
        <v>-0.1010032260375088</v>
      </c>
      <c r="T11">
        <v>6.1566757801937799E-4</v>
      </c>
      <c r="U11">
        <v>-2.1118483530800789E-2</v>
      </c>
      <c r="V11">
        <v>2.2584753288257819E-3</v>
      </c>
      <c r="W11">
        <v>-2.9834184593797691E-2</v>
      </c>
      <c r="X11">
        <v>5.2135320344516137E-2</v>
      </c>
      <c r="Y11">
        <v>-5.2700538018312468E-2</v>
      </c>
    </row>
    <row r="12" spans="1:25" x14ac:dyDescent="0.45">
      <c r="A12" s="1" t="s">
        <v>21</v>
      </c>
      <c r="B12">
        <v>6.0334599917957227E-2</v>
      </c>
      <c r="C12">
        <v>9.6311205768784599E-3</v>
      </c>
      <c r="D12">
        <v>4.843403579047259E-2</v>
      </c>
      <c r="E12">
        <v>1.173398725649632E-2</v>
      </c>
      <c r="F12">
        <v>3.4229177573717927E-2</v>
      </c>
      <c r="G12">
        <v>1.6273325945167619E-2</v>
      </c>
      <c r="H12">
        <v>9.724426955782102E-2</v>
      </c>
      <c r="I12">
        <v>2.0753304731529011E-2</v>
      </c>
      <c r="J12">
        <v>4.5978151905644971E-2</v>
      </c>
      <c r="K12">
        <v>7.2644106695515633E-3</v>
      </c>
      <c r="L12">
        <v>3.0530521249690731E-2</v>
      </c>
      <c r="M12">
        <v>-8.7862244504432023E-3</v>
      </c>
      <c r="N12">
        <v>-5.0483364932432703E-2</v>
      </c>
      <c r="O12">
        <v>-4.4545126177340973E-2</v>
      </c>
      <c r="P12">
        <v>8.0630126398759494E-2</v>
      </c>
      <c r="Q12">
        <v>-4.3271286242280001E-2</v>
      </c>
      <c r="R12">
        <v>-2.9716168132710361E-2</v>
      </c>
      <c r="S12">
        <v>3.8996870906741199E-3</v>
      </c>
      <c r="T12">
        <v>3.2452408699706413E-2</v>
      </c>
      <c r="U12">
        <v>4.796387826091042E-3</v>
      </c>
      <c r="V12">
        <v>0.1142680295360825</v>
      </c>
      <c r="W12">
        <v>-1.1605050161459711E-2</v>
      </c>
      <c r="X12">
        <v>0.1082222755629883</v>
      </c>
      <c r="Y12">
        <v>-4.4365489674994013E-2</v>
      </c>
    </row>
    <row r="13" spans="1:25" x14ac:dyDescent="0.45">
      <c r="A13" s="1" t="s">
        <v>22</v>
      </c>
      <c r="B13">
        <v>4.6071493025227388E-2</v>
      </c>
      <c r="C13">
        <v>4.6644571336686277E-3</v>
      </c>
      <c r="D13">
        <v>2.3483756459191912E-2</v>
      </c>
      <c r="E13">
        <v>2.2324350215074239E-2</v>
      </c>
      <c r="F13">
        <v>1.2247954868863089E-2</v>
      </c>
      <c r="G13">
        <v>2.3249909893777239E-2</v>
      </c>
      <c r="H13">
        <v>9.4853058264342274E-2</v>
      </c>
      <c r="I13">
        <v>4.0531777370091927E-2</v>
      </c>
      <c r="J13">
        <v>0.14034950244151839</v>
      </c>
      <c r="K13">
        <v>4.793876990905243E-2</v>
      </c>
      <c r="L13">
        <v>4.6412786773096279E-2</v>
      </c>
      <c r="M13">
        <v>6.4652103026445529E-2</v>
      </c>
      <c r="N13">
        <v>-1.492135999565467E-2</v>
      </c>
      <c r="O13">
        <v>6.6318635877567686E-2</v>
      </c>
      <c r="P13">
        <v>5.9272615353149503E-2</v>
      </c>
      <c r="Q13">
        <v>3.5507798421080622E-2</v>
      </c>
      <c r="R13">
        <v>6.216338062245446E-2</v>
      </c>
      <c r="S13">
        <v>-2.2694325074143991E-2</v>
      </c>
      <c r="T13">
        <v>3.760738501322354E-2</v>
      </c>
      <c r="U13">
        <v>-2.6011999514015591E-2</v>
      </c>
      <c r="V13">
        <v>-6.5055918120584767E-3</v>
      </c>
      <c r="W13">
        <v>-2.4867114740043949E-2</v>
      </c>
      <c r="X13">
        <v>2.0327524904754181E-2</v>
      </c>
      <c r="Y13">
        <v>6.0924725802394761E-2</v>
      </c>
    </row>
    <row r="14" spans="1:25" x14ac:dyDescent="0.45">
      <c r="A14" s="1" t="s">
        <v>23</v>
      </c>
      <c r="C14">
        <v>2.7829916702123429E-3</v>
      </c>
      <c r="E14">
        <v>2.1722812038847451E-2</v>
      </c>
      <c r="F14">
        <v>0.38073767990362439</v>
      </c>
      <c r="G14">
        <v>2.7749118519776801E-2</v>
      </c>
      <c r="H14">
        <v>1.056217371625243E-2</v>
      </c>
      <c r="I14">
        <v>-4.1270663790715471E-3</v>
      </c>
      <c r="K14">
        <v>-1.7757218554825531E-2</v>
      </c>
      <c r="M14">
        <v>2.8369524937613279E-2</v>
      </c>
      <c r="N14">
        <v>0.62530598141258387</v>
      </c>
      <c r="O14">
        <v>4.3046216048843809E-2</v>
      </c>
      <c r="P14">
        <v>1.582548443030574E-2</v>
      </c>
      <c r="Q14">
        <v>-2.899286434270678E-2</v>
      </c>
      <c r="S14">
        <v>-4.7075556183602742E-2</v>
      </c>
      <c r="U14">
        <v>-1.6552416567633319E-2</v>
      </c>
      <c r="V14">
        <v>0.14035558151375629</v>
      </c>
      <c r="W14">
        <v>-6.8405085080066796E-3</v>
      </c>
      <c r="X14">
        <v>-2.5414463671711379E-2</v>
      </c>
      <c r="Y14">
        <v>-4.6295359959750773E-2</v>
      </c>
    </row>
    <row r="15" spans="1:25" x14ac:dyDescent="0.45">
      <c r="A15" s="3" t="s">
        <v>25</v>
      </c>
      <c r="B15" s="4"/>
      <c r="C15" s="4"/>
      <c r="D15" s="4"/>
      <c r="E15" s="4"/>
      <c r="F15" s="4"/>
      <c r="G15" s="4"/>
      <c r="H15" s="4"/>
      <c r="I15" s="4"/>
      <c r="J15" s="5"/>
      <c r="K15" s="4"/>
      <c r="L15" s="4"/>
      <c r="M15" s="4"/>
      <c r="N15" s="4"/>
      <c r="O15" s="4"/>
      <c r="P15" s="4"/>
      <c r="Q15" s="4"/>
      <c r="R15" s="5"/>
      <c r="S15" s="4"/>
      <c r="T15" s="4"/>
      <c r="U15" s="4"/>
      <c r="V15" s="4"/>
      <c r="W15" s="4"/>
      <c r="X15" s="4"/>
      <c r="Y15" s="4"/>
    </row>
    <row r="16" spans="1:25" x14ac:dyDescent="0.45">
      <c r="A16" s="6"/>
      <c r="B16" s="7" t="s">
        <v>26</v>
      </c>
      <c r="C16" s="4"/>
      <c r="D16" s="4"/>
      <c r="E16" s="4"/>
      <c r="F16" s="4"/>
      <c r="G16" s="4"/>
      <c r="H16" s="4"/>
      <c r="I16" s="4"/>
      <c r="J16" s="5"/>
      <c r="K16" s="4"/>
      <c r="L16" s="4"/>
      <c r="M16" s="4"/>
      <c r="N16" s="4"/>
      <c r="O16" s="4"/>
      <c r="P16" s="4"/>
      <c r="Q16" s="4"/>
      <c r="R16" s="5"/>
      <c r="S16" s="4"/>
      <c r="T16" s="4"/>
      <c r="U16" s="4"/>
      <c r="V16" s="4"/>
      <c r="W16" s="4"/>
      <c r="X16" s="4"/>
      <c r="Y16" s="4"/>
    </row>
    <row r="17" spans="1:25" x14ac:dyDescent="0.45">
      <c r="A17" t="s">
        <v>27</v>
      </c>
      <c r="B17" s="8" t="s">
        <v>4</v>
      </c>
      <c r="C17" s="8" t="s">
        <v>5</v>
      </c>
      <c r="D17" s="8" t="s">
        <v>6</v>
      </c>
      <c r="E17" s="8" t="s">
        <v>7</v>
      </c>
      <c r="F17" s="8" t="s">
        <v>8</v>
      </c>
      <c r="G17" s="8" t="s">
        <v>9</v>
      </c>
      <c r="H17" s="8" t="s">
        <v>10</v>
      </c>
      <c r="I17" s="9" t="s">
        <v>11</v>
      </c>
      <c r="J17" s="10" t="s">
        <v>28</v>
      </c>
      <c r="K17" s="8" t="s">
        <v>29</v>
      </c>
      <c r="L17" s="8" t="s">
        <v>30</v>
      </c>
      <c r="M17" s="8" t="s">
        <v>31</v>
      </c>
      <c r="N17" s="8" t="s">
        <v>32</v>
      </c>
      <c r="O17" s="8" t="s">
        <v>33</v>
      </c>
      <c r="P17" s="8" t="s">
        <v>34</v>
      </c>
      <c r="Q17" s="9" t="s">
        <v>35</v>
      </c>
      <c r="R17" s="10" t="s">
        <v>36</v>
      </c>
      <c r="S17" s="8" t="s">
        <v>37</v>
      </c>
      <c r="T17" s="8" t="s">
        <v>38</v>
      </c>
      <c r="U17" s="8" t="s">
        <v>39</v>
      </c>
      <c r="V17" s="8" t="s">
        <v>40</v>
      </c>
      <c r="W17" s="8" t="s">
        <v>41</v>
      </c>
      <c r="X17" s="8" t="s">
        <v>42</v>
      </c>
      <c r="Y17" s="8" t="s">
        <v>43</v>
      </c>
    </row>
    <row r="18" spans="1:25" x14ac:dyDescent="0.45">
      <c r="A18" s="8" t="str">
        <f>A4</f>
        <v>Energy</v>
      </c>
      <c r="B18">
        <f>RANK(B4,B$4:B$14, 0)</f>
        <v>10</v>
      </c>
      <c r="C18">
        <f t="shared" ref="C18:Y18" si="0">RANK(C4,C$4:C$14, 0)</f>
        <v>6</v>
      </c>
      <c r="D18">
        <f t="shared" si="0"/>
        <v>7</v>
      </c>
      <c r="E18">
        <f t="shared" si="0"/>
        <v>6</v>
      </c>
      <c r="F18">
        <f t="shared" si="0"/>
        <v>7</v>
      </c>
      <c r="G18">
        <f t="shared" si="0"/>
        <v>3</v>
      </c>
      <c r="H18">
        <f t="shared" si="0"/>
        <v>8</v>
      </c>
      <c r="I18">
        <f t="shared" si="0"/>
        <v>4</v>
      </c>
      <c r="J18" s="11">
        <f t="shared" si="0"/>
        <v>10</v>
      </c>
      <c r="K18">
        <f t="shared" si="0"/>
        <v>8</v>
      </c>
      <c r="L18">
        <f t="shared" si="0"/>
        <v>10</v>
      </c>
      <c r="M18">
        <f t="shared" si="0"/>
        <v>11</v>
      </c>
      <c r="N18">
        <f t="shared" si="0"/>
        <v>11</v>
      </c>
      <c r="O18">
        <f t="shared" si="0"/>
        <v>10</v>
      </c>
      <c r="P18">
        <f t="shared" si="0"/>
        <v>11</v>
      </c>
      <c r="Q18">
        <f t="shared" si="0"/>
        <v>10</v>
      </c>
      <c r="R18" s="11">
        <f t="shared" si="0"/>
        <v>8</v>
      </c>
      <c r="S18">
        <f t="shared" si="0"/>
        <v>5</v>
      </c>
      <c r="T18">
        <f t="shared" si="0"/>
        <v>7</v>
      </c>
      <c r="U18">
        <f t="shared" si="0"/>
        <v>5</v>
      </c>
      <c r="V18">
        <f t="shared" si="0"/>
        <v>9</v>
      </c>
      <c r="W18">
        <f t="shared" si="0"/>
        <v>3</v>
      </c>
      <c r="X18">
        <f t="shared" si="0"/>
        <v>9</v>
      </c>
      <c r="Y18">
        <f t="shared" si="0"/>
        <v>4</v>
      </c>
    </row>
    <row r="19" spans="1:25" x14ac:dyDescent="0.45">
      <c r="A19" s="8" t="str">
        <f t="shared" ref="A19:A28" si="1">A5</f>
        <v>Materials</v>
      </c>
      <c r="B19">
        <f t="shared" ref="B19:Y28" si="2">RANK(B5,B$4:B$14, 0)</f>
        <v>1</v>
      </c>
      <c r="C19">
        <f t="shared" si="2"/>
        <v>10</v>
      </c>
      <c r="D19">
        <f t="shared" si="2"/>
        <v>1</v>
      </c>
      <c r="E19">
        <f t="shared" si="2"/>
        <v>5</v>
      </c>
      <c r="F19">
        <f t="shared" si="2"/>
        <v>2</v>
      </c>
      <c r="G19">
        <f t="shared" si="2"/>
        <v>5</v>
      </c>
      <c r="H19">
        <f t="shared" si="2"/>
        <v>5</v>
      </c>
      <c r="I19">
        <f t="shared" si="2"/>
        <v>5</v>
      </c>
      <c r="J19" s="11">
        <f t="shared" si="2"/>
        <v>2</v>
      </c>
      <c r="K19">
        <f t="shared" si="2"/>
        <v>11</v>
      </c>
      <c r="L19">
        <f t="shared" si="2"/>
        <v>3</v>
      </c>
      <c r="M19">
        <f t="shared" si="2"/>
        <v>9</v>
      </c>
      <c r="N19">
        <f t="shared" si="2"/>
        <v>6</v>
      </c>
      <c r="O19">
        <f t="shared" si="2"/>
        <v>8</v>
      </c>
      <c r="P19">
        <f t="shared" si="2"/>
        <v>6</v>
      </c>
      <c r="Q19">
        <f t="shared" si="2"/>
        <v>4</v>
      </c>
      <c r="R19" s="11">
        <f t="shared" si="2"/>
        <v>4</v>
      </c>
      <c r="S19">
        <f t="shared" si="2"/>
        <v>8</v>
      </c>
      <c r="T19">
        <f t="shared" si="2"/>
        <v>4</v>
      </c>
      <c r="U19">
        <f t="shared" si="2"/>
        <v>9</v>
      </c>
      <c r="V19">
        <f t="shared" si="2"/>
        <v>7</v>
      </c>
      <c r="W19">
        <f t="shared" si="2"/>
        <v>9</v>
      </c>
      <c r="X19">
        <f t="shared" si="2"/>
        <v>6</v>
      </c>
      <c r="Y19">
        <f t="shared" si="2"/>
        <v>6</v>
      </c>
    </row>
    <row r="20" spans="1:25" x14ac:dyDescent="0.45">
      <c r="A20" s="8" t="str">
        <f t="shared" si="1"/>
        <v>Industrials</v>
      </c>
      <c r="B20">
        <f t="shared" si="2"/>
        <v>5</v>
      </c>
      <c r="C20">
        <f t="shared" si="2"/>
        <v>2</v>
      </c>
      <c r="D20">
        <f t="shared" si="2"/>
        <v>3</v>
      </c>
      <c r="E20">
        <f t="shared" si="2"/>
        <v>1</v>
      </c>
      <c r="F20">
        <f t="shared" si="2"/>
        <v>4</v>
      </c>
      <c r="G20">
        <f t="shared" si="2"/>
        <v>1</v>
      </c>
      <c r="H20">
        <f t="shared" si="2"/>
        <v>6</v>
      </c>
      <c r="I20">
        <f t="shared" si="2"/>
        <v>2</v>
      </c>
      <c r="J20" s="11">
        <f t="shared" si="2"/>
        <v>4</v>
      </c>
      <c r="K20">
        <f t="shared" si="2"/>
        <v>4</v>
      </c>
      <c r="L20">
        <f t="shared" si="2"/>
        <v>4</v>
      </c>
      <c r="M20">
        <f t="shared" si="2"/>
        <v>2</v>
      </c>
      <c r="N20">
        <f t="shared" si="2"/>
        <v>4</v>
      </c>
      <c r="O20">
        <f t="shared" si="2"/>
        <v>2</v>
      </c>
      <c r="P20">
        <f t="shared" si="2"/>
        <v>8</v>
      </c>
      <c r="Q20">
        <f t="shared" si="2"/>
        <v>2</v>
      </c>
      <c r="R20" s="11">
        <f t="shared" si="2"/>
        <v>3</v>
      </c>
      <c r="S20">
        <f t="shared" si="2"/>
        <v>2</v>
      </c>
      <c r="T20">
        <f t="shared" si="2"/>
        <v>1</v>
      </c>
      <c r="U20">
        <f t="shared" si="2"/>
        <v>3</v>
      </c>
      <c r="V20">
        <f t="shared" si="2"/>
        <v>1</v>
      </c>
      <c r="W20">
        <f t="shared" si="2"/>
        <v>2</v>
      </c>
      <c r="X20">
        <f t="shared" si="2"/>
        <v>3</v>
      </c>
      <c r="Y20">
        <f t="shared" si="2"/>
        <v>1</v>
      </c>
    </row>
    <row r="21" spans="1:25" x14ac:dyDescent="0.45">
      <c r="A21" s="8" t="str">
        <f t="shared" si="1"/>
        <v>Consumer Discretionary</v>
      </c>
      <c r="B21">
        <f t="shared" si="2"/>
        <v>3</v>
      </c>
      <c r="C21">
        <f t="shared" si="2"/>
        <v>1</v>
      </c>
      <c r="D21">
        <f t="shared" si="2"/>
        <v>5</v>
      </c>
      <c r="E21">
        <f t="shared" si="2"/>
        <v>2</v>
      </c>
      <c r="F21">
        <f t="shared" si="2"/>
        <v>5</v>
      </c>
      <c r="G21">
        <f t="shared" si="2"/>
        <v>4</v>
      </c>
      <c r="H21">
        <f t="shared" si="2"/>
        <v>3</v>
      </c>
      <c r="I21">
        <f t="shared" si="2"/>
        <v>1</v>
      </c>
      <c r="J21" s="11">
        <f t="shared" si="2"/>
        <v>6</v>
      </c>
      <c r="K21">
        <f t="shared" si="2"/>
        <v>5</v>
      </c>
      <c r="L21">
        <f t="shared" si="2"/>
        <v>5</v>
      </c>
      <c r="M21">
        <f t="shared" si="2"/>
        <v>4</v>
      </c>
      <c r="N21">
        <f t="shared" si="2"/>
        <v>5</v>
      </c>
      <c r="O21">
        <f t="shared" si="2"/>
        <v>4</v>
      </c>
      <c r="P21">
        <f t="shared" si="2"/>
        <v>3</v>
      </c>
      <c r="Q21">
        <f t="shared" si="2"/>
        <v>1</v>
      </c>
      <c r="R21" s="11">
        <f t="shared" si="2"/>
        <v>5</v>
      </c>
      <c r="S21">
        <f t="shared" si="2"/>
        <v>3</v>
      </c>
      <c r="T21">
        <f t="shared" si="2"/>
        <v>6</v>
      </c>
      <c r="U21">
        <f t="shared" si="2"/>
        <v>1</v>
      </c>
      <c r="V21">
        <f t="shared" si="2"/>
        <v>8</v>
      </c>
      <c r="W21">
        <f t="shared" si="2"/>
        <v>1</v>
      </c>
      <c r="X21">
        <f t="shared" si="2"/>
        <v>5</v>
      </c>
      <c r="Y21">
        <f>RANK(Y7,Y$4:Y$14, 0)</f>
        <v>5</v>
      </c>
    </row>
    <row r="22" spans="1:25" x14ac:dyDescent="0.45">
      <c r="A22" s="8" t="str">
        <f t="shared" si="1"/>
        <v>Communication Services</v>
      </c>
      <c r="B22">
        <f t="shared" si="2"/>
        <v>8</v>
      </c>
      <c r="C22">
        <f t="shared" si="2"/>
        <v>11</v>
      </c>
      <c r="D22">
        <f t="shared" si="2"/>
        <v>10</v>
      </c>
      <c r="E22">
        <f t="shared" si="2"/>
        <v>11</v>
      </c>
      <c r="F22">
        <f t="shared" si="2"/>
        <v>11</v>
      </c>
      <c r="G22">
        <f t="shared" si="2"/>
        <v>11</v>
      </c>
      <c r="H22">
        <f t="shared" si="2"/>
        <v>9</v>
      </c>
      <c r="I22">
        <f t="shared" si="2"/>
        <v>11</v>
      </c>
      <c r="J22" s="11">
        <f t="shared" si="2"/>
        <v>3</v>
      </c>
      <c r="K22">
        <f t="shared" si="2"/>
        <v>7</v>
      </c>
      <c r="L22">
        <f t="shared" si="2"/>
        <v>6</v>
      </c>
      <c r="M22">
        <f t="shared" si="2"/>
        <v>7</v>
      </c>
      <c r="N22">
        <f t="shared" si="2"/>
        <v>8</v>
      </c>
      <c r="O22">
        <f t="shared" si="2"/>
        <v>9</v>
      </c>
      <c r="P22">
        <f t="shared" si="2"/>
        <v>7</v>
      </c>
      <c r="Q22">
        <f t="shared" si="2"/>
        <v>8</v>
      </c>
      <c r="R22" s="11">
        <f t="shared" si="2"/>
        <v>2</v>
      </c>
      <c r="S22">
        <f t="shared" si="2"/>
        <v>9</v>
      </c>
      <c r="T22">
        <f t="shared" si="2"/>
        <v>3</v>
      </c>
      <c r="U22">
        <f t="shared" si="2"/>
        <v>11</v>
      </c>
      <c r="V22">
        <f t="shared" si="2"/>
        <v>3</v>
      </c>
      <c r="W22">
        <f t="shared" si="2"/>
        <v>10</v>
      </c>
      <c r="X22">
        <f t="shared" si="2"/>
        <v>7</v>
      </c>
      <c r="Y22">
        <f t="shared" si="2"/>
        <v>11</v>
      </c>
    </row>
    <row r="23" spans="1:25" x14ac:dyDescent="0.45">
      <c r="A23" s="8" t="str">
        <f t="shared" si="1"/>
        <v>Information Technology</v>
      </c>
      <c r="B23">
        <f t="shared" si="2"/>
        <v>2</v>
      </c>
      <c r="C23">
        <f t="shared" si="2"/>
        <v>5</v>
      </c>
      <c r="D23">
        <f t="shared" si="2"/>
        <v>4</v>
      </c>
      <c r="E23">
        <f t="shared" si="2"/>
        <v>3</v>
      </c>
      <c r="F23">
        <f t="shared" si="2"/>
        <v>6</v>
      </c>
      <c r="G23">
        <f t="shared" si="2"/>
        <v>2</v>
      </c>
      <c r="H23">
        <f t="shared" si="2"/>
        <v>7</v>
      </c>
      <c r="I23">
        <f t="shared" si="2"/>
        <v>8</v>
      </c>
      <c r="J23" s="11">
        <f t="shared" si="2"/>
        <v>1</v>
      </c>
      <c r="K23">
        <f t="shared" si="2"/>
        <v>2</v>
      </c>
      <c r="L23">
        <f t="shared" si="2"/>
        <v>2</v>
      </c>
      <c r="M23">
        <f t="shared" si="2"/>
        <v>3</v>
      </c>
      <c r="N23">
        <f t="shared" si="2"/>
        <v>3</v>
      </c>
      <c r="O23">
        <f t="shared" si="2"/>
        <v>3</v>
      </c>
      <c r="P23">
        <f t="shared" si="2"/>
        <v>2</v>
      </c>
      <c r="Q23">
        <f t="shared" si="2"/>
        <v>7</v>
      </c>
      <c r="R23" s="11">
        <f t="shared" si="2"/>
        <v>1</v>
      </c>
      <c r="S23">
        <f t="shared" si="2"/>
        <v>1</v>
      </c>
      <c r="T23">
        <f t="shared" si="2"/>
        <v>2</v>
      </c>
      <c r="U23">
        <f t="shared" si="2"/>
        <v>2</v>
      </c>
      <c r="V23">
        <f t="shared" si="2"/>
        <v>2</v>
      </c>
      <c r="W23">
        <f t="shared" si="2"/>
        <v>5</v>
      </c>
      <c r="X23">
        <f t="shared" si="2"/>
        <v>1</v>
      </c>
      <c r="Y23">
        <f t="shared" si="2"/>
        <v>3</v>
      </c>
    </row>
    <row r="24" spans="1:25" x14ac:dyDescent="0.45">
      <c r="A24" s="8" t="str">
        <f t="shared" si="1"/>
        <v>Financials</v>
      </c>
      <c r="B24">
        <f t="shared" si="2"/>
        <v>7</v>
      </c>
      <c r="C24">
        <f t="shared" si="2"/>
        <v>4</v>
      </c>
      <c r="D24">
        <f t="shared" si="2"/>
        <v>2</v>
      </c>
      <c r="E24">
        <f t="shared" si="2"/>
        <v>4</v>
      </c>
      <c r="F24">
        <f t="shared" si="2"/>
        <v>3</v>
      </c>
      <c r="G24">
        <f t="shared" si="2"/>
        <v>6</v>
      </c>
      <c r="H24">
        <f t="shared" si="2"/>
        <v>4</v>
      </c>
      <c r="I24">
        <f t="shared" si="2"/>
        <v>10</v>
      </c>
      <c r="J24" s="11">
        <f t="shared" si="2"/>
        <v>7</v>
      </c>
      <c r="K24">
        <f t="shared" si="2"/>
        <v>1</v>
      </c>
      <c r="L24">
        <f t="shared" si="2"/>
        <v>1</v>
      </c>
      <c r="M24">
        <f t="shared" si="2"/>
        <v>1</v>
      </c>
      <c r="N24">
        <f t="shared" si="2"/>
        <v>2</v>
      </c>
      <c r="O24">
        <f t="shared" si="2"/>
        <v>1</v>
      </c>
      <c r="P24">
        <f t="shared" si="2"/>
        <v>1</v>
      </c>
      <c r="Q24">
        <f t="shared" si="2"/>
        <v>3</v>
      </c>
      <c r="R24" s="11">
        <f t="shared" si="2"/>
        <v>7</v>
      </c>
      <c r="S24">
        <f t="shared" si="2"/>
        <v>7</v>
      </c>
      <c r="T24">
        <f t="shared" si="2"/>
        <v>5</v>
      </c>
      <c r="U24">
        <f t="shared" si="2"/>
        <v>10</v>
      </c>
      <c r="V24">
        <f t="shared" si="2"/>
        <v>5</v>
      </c>
      <c r="W24">
        <f t="shared" si="2"/>
        <v>11</v>
      </c>
      <c r="X24">
        <f t="shared" si="2"/>
        <v>2</v>
      </c>
      <c r="Y24">
        <f t="shared" si="2"/>
        <v>8</v>
      </c>
    </row>
    <row r="25" spans="1:25" x14ac:dyDescent="0.45">
      <c r="A25" s="8" t="str">
        <f t="shared" si="1"/>
        <v>Real Estate</v>
      </c>
      <c r="B25">
        <f t="shared" si="2"/>
        <v>9</v>
      </c>
      <c r="C25">
        <f t="shared" si="2"/>
        <v>3</v>
      </c>
      <c r="D25">
        <f t="shared" si="2"/>
        <v>9</v>
      </c>
      <c r="E25">
        <f t="shared" si="2"/>
        <v>10</v>
      </c>
      <c r="F25">
        <f t="shared" si="2"/>
        <v>10</v>
      </c>
      <c r="G25">
        <f t="shared" si="2"/>
        <v>10</v>
      </c>
      <c r="H25">
        <f t="shared" si="2"/>
        <v>11</v>
      </c>
      <c r="I25">
        <f t="shared" si="2"/>
        <v>7</v>
      </c>
      <c r="J25" s="11">
        <f t="shared" si="2"/>
        <v>8</v>
      </c>
      <c r="K25">
        <f t="shared" si="2"/>
        <v>3</v>
      </c>
      <c r="L25">
        <f t="shared" si="2"/>
        <v>8</v>
      </c>
      <c r="M25">
        <f t="shared" si="2"/>
        <v>6</v>
      </c>
      <c r="N25">
        <f t="shared" si="2"/>
        <v>7</v>
      </c>
      <c r="O25">
        <f t="shared" si="2"/>
        <v>7</v>
      </c>
      <c r="P25">
        <f t="shared" si="2"/>
        <v>10</v>
      </c>
      <c r="Q25">
        <f t="shared" si="2"/>
        <v>6</v>
      </c>
      <c r="R25" s="11">
        <f t="shared" si="2"/>
        <v>10</v>
      </c>
      <c r="S25">
        <f t="shared" si="2"/>
        <v>11</v>
      </c>
      <c r="T25">
        <f t="shared" si="2"/>
        <v>10</v>
      </c>
      <c r="U25">
        <f t="shared" si="2"/>
        <v>7</v>
      </c>
      <c r="V25">
        <f t="shared" si="2"/>
        <v>10</v>
      </c>
      <c r="W25">
        <f t="shared" si="2"/>
        <v>8</v>
      </c>
      <c r="X25">
        <f t="shared" si="2"/>
        <v>8</v>
      </c>
      <c r="Y25">
        <f t="shared" si="2"/>
        <v>10</v>
      </c>
    </row>
    <row r="26" spans="1:25" x14ac:dyDescent="0.45">
      <c r="A26" s="8" t="str">
        <f t="shared" si="1"/>
        <v>Consumer Staples</v>
      </c>
      <c r="B26">
        <f t="shared" si="2"/>
        <v>4</v>
      </c>
      <c r="C26">
        <f t="shared" si="2"/>
        <v>7</v>
      </c>
      <c r="D26">
        <f t="shared" si="2"/>
        <v>6</v>
      </c>
      <c r="E26">
        <f t="shared" si="2"/>
        <v>9</v>
      </c>
      <c r="F26">
        <f t="shared" si="2"/>
        <v>8</v>
      </c>
      <c r="G26">
        <f t="shared" si="2"/>
        <v>9</v>
      </c>
      <c r="H26">
        <f t="shared" si="2"/>
        <v>1</v>
      </c>
      <c r="I26">
        <f t="shared" si="2"/>
        <v>6</v>
      </c>
      <c r="J26" s="11">
        <f t="shared" si="2"/>
        <v>9</v>
      </c>
      <c r="K26">
        <f t="shared" si="2"/>
        <v>9</v>
      </c>
      <c r="L26">
        <f t="shared" si="2"/>
        <v>9</v>
      </c>
      <c r="M26">
        <f t="shared" si="2"/>
        <v>10</v>
      </c>
      <c r="N26">
        <f t="shared" si="2"/>
        <v>10</v>
      </c>
      <c r="O26">
        <f t="shared" si="2"/>
        <v>11</v>
      </c>
      <c r="P26">
        <f t="shared" si="2"/>
        <v>4</v>
      </c>
      <c r="Q26">
        <f t="shared" si="2"/>
        <v>11</v>
      </c>
      <c r="R26" s="11">
        <f t="shared" si="2"/>
        <v>9</v>
      </c>
      <c r="S26">
        <f t="shared" si="2"/>
        <v>4</v>
      </c>
      <c r="T26">
        <f t="shared" si="2"/>
        <v>9</v>
      </c>
      <c r="U26">
        <f t="shared" si="2"/>
        <v>4</v>
      </c>
      <c r="V26">
        <f t="shared" si="2"/>
        <v>6</v>
      </c>
      <c r="W26">
        <f t="shared" si="2"/>
        <v>6</v>
      </c>
      <c r="X26">
        <f t="shared" si="2"/>
        <v>4</v>
      </c>
      <c r="Y26">
        <f t="shared" si="2"/>
        <v>7</v>
      </c>
    </row>
    <row r="27" spans="1:25" x14ac:dyDescent="0.45">
      <c r="A27" s="8" t="str">
        <f t="shared" si="1"/>
        <v>Health Care</v>
      </c>
      <c r="B27">
        <f t="shared" si="2"/>
        <v>6</v>
      </c>
      <c r="C27">
        <f t="shared" si="2"/>
        <v>8</v>
      </c>
      <c r="D27">
        <f t="shared" si="2"/>
        <v>8</v>
      </c>
      <c r="E27">
        <f t="shared" si="2"/>
        <v>7</v>
      </c>
      <c r="F27">
        <f t="shared" si="2"/>
        <v>9</v>
      </c>
      <c r="G27">
        <f t="shared" si="2"/>
        <v>8</v>
      </c>
      <c r="H27">
        <f t="shared" si="2"/>
        <v>2</v>
      </c>
      <c r="I27">
        <f t="shared" si="2"/>
        <v>3</v>
      </c>
      <c r="J27" s="11">
        <f t="shared" si="2"/>
        <v>5</v>
      </c>
      <c r="K27">
        <f t="shared" si="2"/>
        <v>6</v>
      </c>
      <c r="L27">
        <f t="shared" si="2"/>
        <v>7</v>
      </c>
      <c r="M27">
        <f t="shared" si="2"/>
        <v>5</v>
      </c>
      <c r="N27">
        <f t="shared" si="2"/>
        <v>9</v>
      </c>
      <c r="O27">
        <f t="shared" si="2"/>
        <v>5</v>
      </c>
      <c r="P27">
        <f t="shared" si="2"/>
        <v>5</v>
      </c>
      <c r="Q27">
        <f t="shared" si="2"/>
        <v>5</v>
      </c>
      <c r="R27" s="11">
        <f t="shared" si="2"/>
        <v>6</v>
      </c>
      <c r="S27">
        <f t="shared" si="2"/>
        <v>6</v>
      </c>
      <c r="T27">
        <f t="shared" si="2"/>
        <v>8</v>
      </c>
      <c r="U27">
        <f t="shared" si="2"/>
        <v>8</v>
      </c>
      <c r="V27">
        <f t="shared" si="2"/>
        <v>11</v>
      </c>
      <c r="W27">
        <f t="shared" si="2"/>
        <v>7</v>
      </c>
      <c r="X27">
        <f t="shared" si="2"/>
        <v>10</v>
      </c>
      <c r="Y27">
        <f t="shared" si="2"/>
        <v>2</v>
      </c>
    </row>
    <row r="28" spans="1:25" x14ac:dyDescent="0.45">
      <c r="A28" s="8" t="str">
        <f t="shared" si="1"/>
        <v>Utilities</v>
      </c>
      <c r="B28" t="e">
        <f t="shared" si="2"/>
        <v>#N/A</v>
      </c>
      <c r="C28">
        <f t="shared" si="2"/>
        <v>9</v>
      </c>
      <c r="D28" t="e">
        <f t="shared" si="2"/>
        <v>#N/A</v>
      </c>
      <c r="E28">
        <f t="shared" si="2"/>
        <v>8</v>
      </c>
      <c r="F28">
        <f t="shared" si="2"/>
        <v>1</v>
      </c>
      <c r="G28">
        <f t="shared" si="2"/>
        <v>7</v>
      </c>
      <c r="H28">
        <f t="shared" si="2"/>
        <v>10</v>
      </c>
      <c r="I28">
        <f t="shared" si="2"/>
        <v>9</v>
      </c>
      <c r="J28" s="11" t="e">
        <f t="shared" si="2"/>
        <v>#N/A</v>
      </c>
      <c r="K28">
        <f t="shared" si="2"/>
        <v>10</v>
      </c>
      <c r="L28" t="e">
        <f t="shared" si="2"/>
        <v>#N/A</v>
      </c>
      <c r="M28">
        <f t="shared" si="2"/>
        <v>8</v>
      </c>
      <c r="N28">
        <f t="shared" si="2"/>
        <v>1</v>
      </c>
      <c r="O28">
        <f t="shared" si="2"/>
        <v>6</v>
      </c>
      <c r="P28">
        <f t="shared" si="2"/>
        <v>9</v>
      </c>
      <c r="Q28">
        <f t="shared" si="2"/>
        <v>9</v>
      </c>
      <c r="R28" s="11" t="e">
        <f t="shared" si="2"/>
        <v>#N/A</v>
      </c>
      <c r="S28">
        <f t="shared" si="2"/>
        <v>10</v>
      </c>
      <c r="T28" t="e">
        <f t="shared" si="2"/>
        <v>#N/A</v>
      </c>
      <c r="U28">
        <f t="shared" si="2"/>
        <v>6</v>
      </c>
      <c r="V28">
        <f t="shared" si="2"/>
        <v>4</v>
      </c>
      <c r="W28">
        <f t="shared" si="2"/>
        <v>4</v>
      </c>
      <c r="X28">
        <f t="shared" si="2"/>
        <v>11</v>
      </c>
      <c r="Y28">
        <f t="shared" si="2"/>
        <v>9</v>
      </c>
    </row>
    <row r="29" spans="1:25" x14ac:dyDescent="0.45">
      <c r="A29" s="6"/>
      <c r="B29" s="7" t="s">
        <v>44</v>
      </c>
      <c r="C29" s="4"/>
      <c r="D29" s="4"/>
      <c r="E29" s="4"/>
      <c r="F29" s="4"/>
      <c r="G29" s="4"/>
      <c r="H29" s="4"/>
      <c r="I29" s="4"/>
      <c r="J29" s="5"/>
      <c r="K29" s="4"/>
      <c r="L29" s="4"/>
      <c r="M29" s="4"/>
      <c r="N29" s="4"/>
      <c r="O29" s="4"/>
      <c r="P29" s="4"/>
      <c r="Q29" s="4"/>
      <c r="R29" s="5"/>
      <c r="S29" s="4"/>
      <c r="T29" s="4"/>
      <c r="U29" s="4"/>
      <c r="V29" s="4"/>
      <c r="W29" s="4"/>
      <c r="X29" s="4"/>
      <c r="Y29" s="4"/>
    </row>
    <row r="30" spans="1:25" x14ac:dyDescent="0.45">
      <c r="A30" t="s">
        <v>27</v>
      </c>
      <c r="B30" s="8" t="s">
        <v>4</v>
      </c>
      <c r="C30" s="8" t="s">
        <v>5</v>
      </c>
      <c r="D30" s="8" t="s">
        <v>6</v>
      </c>
      <c r="E30" s="8" t="s">
        <v>7</v>
      </c>
      <c r="F30" s="8" t="s">
        <v>8</v>
      </c>
      <c r="G30" s="8" t="s">
        <v>9</v>
      </c>
      <c r="H30" s="8" t="s">
        <v>10</v>
      </c>
      <c r="I30" s="9" t="s">
        <v>11</v>
      </c>
      <c r="J30" s="10" t="s">
        <v>36</v>
      </c>
      <c r="K30" s="8" t="s">
        <v>37</v>
      </c>
      <c r="L30" s="8" t="s">
        <v>38</v>
      </c>
      <c r="M30" s="8" t="s">
        <v>39</v>
      </c>
      <c r="N30" s="8" t="s">
        <v>45</v>
      </c>
      <c r="O30" s="8" t="s">
        <v>46</v>
      </c>
      <c r="P30" s="8" t="s">
        <v>47</v>
      </c>
      <c r="Q30" s="9" t="s">
        <v>48</v>
      </c>
      <c r="R30" s="10" t="s">
        <v>28</v>
      </c>
      <c r="S30" s="8" t="s">
        <v>29</v>
      </c>
      <c r="T30" s="8" t="s">
        <v>30</v>
      </c>
      <c r="U30" s="8" t="s">
        <v>31</v>
      </c>
      <c r="V30" s="8" t="s">
        <v>40</v>
      </c>
      <c r="W30" s="8" t="s">
        <v>41</v>
      </c>
      <c r="X30" s="8" t="s">
        <v>42</v>
      </c>
      <c r="Y30" s="8" t="s">
        <v>43</v>
      </c>
    </row>
    <row r="31" spans="1:25" x14ac:dyDescent="0.45">
      <c r="A31" s="8" t="str">
        <f>A4</f>
        <v>Energy</v>
      </c>
      <c r="B31">
        <f>RANK(B4,$B4:$I4, 0)</f>
        <v>8</v>
      </c>
      <c r="C31">
        <f t="shared" ref="C31:I31" si="3">RANK(C4,$B4:$I4, 0)</f>
        <v>7</v>
      </c>
      <c r="D31">
        <f t="shared" si="3"/>
        <v>4</v>
      </c>
      <c r="E31">
        <f t="shared" si="3"/>
        <v>6</v>
      </c>
      <c r="F31">
        <f t="shared" si="3"/>
        <v>1</v>
      </c>
      <c r="G31">
        <f t="shared" si="3"/>
        <v>3</v>
      </c>
      <c r="H31">
        <f t="shared" si="3"/>
        <v>2</v>
      </c>
      <c r="I31">
        <f t="shared" si="3"/>
        <v>5</v>
      </c>
      <c r="J31" s="11">
        <f>RANK(J4,$J4:$Q4, 0)</f>
        <v>7</v>
      </c>
      <c r="K31">
        <f t="shared" ref="K31:Q31" si="4">RANK(K4,$J4:$Q4, 0)</f>
        <v>1</v>
      </c>
      <c r="L31">
        <f t="shared" si="4"/>
        <v>6</v>
      </c>
      <c r="M31">
        <f t="shared" si="4"/>
        <v>2</v>
      </c>
      <c r="N31">
        <f t="shared" si="4"/>
        <v>5</v>
      </c>
      <c r="O31">
        <f t="shared" si="4"/>
        <v>3</v>
      </c>
      <c r="P31">
        <f t="shared" si="4"/>
        <v>8</v>
      </c>
      <c r="Q31">
        <f t="shared" si="4"/>
        <v>4</v>
      </c>
      <c r="R31" s="11">
        <f>RANK(R4,$R4:$Y4, 0)</f>
        <v>4</v>
      </c>
      <c r="S31">
        <f t="shared" ref="S31:Y31" si="5">RANK(S4,$R4:$Y4, 0)</f>
        <v>7</v>
      </c>
      <c r="T31">
        <f t="shared" si="5"/>
        <v>1</v>
      </c>
      <c r="U31">
        <f t="shared" si="5"/>
        <v>8</v>
      </c>
      <c r="V31">
        <f t="shared" si="5"/>
        <v>6</v>
      </c>
      <c r="W31">
        <f t="shared" si="5"/>
        <v>5</v>
      </c>
      <c r="X31">
        <f t="shared" si="5"/>
        <v>3</v>
      </c>
      <c r="Y31">
        <f t="shared" si="5"/>
        <v>2</v>
      </c>
    </row>
    <row r="32" spans="1:25" x14ac:dyDescent="0.45">
      <c r="A32" s="8" t="str">
        <f t="shared" ref="A32:A41" si="6">A5</f>
        <v>Materials</v>
      </c>
      <c r="B32">
        <f t="shared" ref="B32:I41" si="7">RANK(B5,$B5:$I5, 0)</f>
        <v>3</v>
      </c>
      <c r="C32">
        <f t="shared" si="7"/>
        <v>8</v>
      </c>
      <c r="D32">
        <f t="shared" si="7"/>
        <v>2</v>
      </c>
      <c r="E32">
        <f t="shared" si="7"/>
        <v>7</v>
      </c>
      <c r="F32">
        <f t="shared" si="7"/>
        <v>1</v>
      </c>
      <c r="G32">
        <f t="shared" si="7"/>
        <v>5</v>
      </c>
      <c r="H32">
        <f t="shared" si="7"/>
        <v>4</v>
      </c>
      <c r="I32">
        <f t="shared" si="7"/>
        <v>6</v>
      </c>
      <c r="J32" s="11">
        <f t="shared" ref="J32:Q41" si="8">RANK(J5,$J5:$Q5, 0)</f>
        <v>1</v>
      </c>
      <c r="K32">
        <f t="shared" si="8"/>
        <v>8</v>
      </c>
      <c r="L32">
        <f t="shared" si="8"/>
        <v>2</v>
      </c>
      <c r="M32">
        <f t="shared" si="8"/>
        <v>6</v>
      </c>
      <c r="N32">
        <f t="shared" si="8"/>
        <v>3</v>
      </c>
      <c r="O32">
        <f t="shared" si="8"/>
        <v>5</v>
      </c>
      <c r="P32">
        <f t="shared" si="8"/>
        <v>7</v>
      </c>
      <c r="Q32">
        <f t="shared" si="8"/>
        <v>4</v>
      </c>
      <c r="R32" s="11">
        <f t="shared" ref="R32:Y41" si="9">RANK(R5,$R5:$Y5, 0)</f>
        <v>1</v>
      </c>
      <c r="S32">
        <f t="shared" si="9"/>
        <v>7</v>
      </c>
      <c r="T32">
        <f t="shared" si="9"/>
        <v>2</v>
      </c>
      <c r="U32">
        <f t="shared" si="9"/>
        <v>5</v>
      </c>
      <c r="V32">
        <f t="shared" si="9"/>
        <v>4</v>
      </c>
      <c r="W32">
        <f>RANK(W5,$R5:$Y5, 0)</f>
        <v>8</v>
      </c>
      <c r="X32">
        <f t="shared" si="9"/>
        <v>3</v>
      </c>
      <c r="Y32">
        <f t="shared" si="9"/>
        <v>6</v>
      </c>
    </row>
    <row r="33" spans="1:25" x14ac:dyDescent="0.45">
      <c r="A33" s="8" t="str">
        <f t="shared" si="6"/>
        <v>Industrials</v>
      </c>
      <c r="B33">
        <f t="shared" si="7"/>
        <v>8</v>
      </c>
      <c r="C33">
        <f t="shared" si="7"/>
        <v>7</v>
      </c>
      <c r="D33">
        <f t="shared" si="7"/>
        <v>5</v>
      </c>
      <c r="E33">
        <f t="shared" si="7"/>
        <v>3</v>
      </c>
      <c r="F33">
        <f t="shared" si="7"/>
        <v>1</v>
      </c>
      <c r="G33">
        <f t="shared" si="7"/>
        <v>2</v>
      </c>
      <c r="H33">
        <f t="shared" si="7"/>
        <v>4</v>
      </c>
      <c r="I33">
        <f t="shared" si="7"/>
        <v>6</v>
      </c>
      <c r="J33" s="11">
        <f t="shared" si="8"/>
        <v>1</v>
      </c>
      <c r="K33">
        <f t="shared" si="8"/>
        <v>5</v>
      </c>
      <c r="L33">
        <f t="shared" si="8"/>
        <v>4</v>
      </c>
      <c r="M33">
        <f t="shared" si="8"/>
        <v>3</v>
      </c>
      <c r="N33">
        <f t="shared" si="8"/>
        <v>2</v>
      </c>
      <c r="O33">
        <f t="shared" si="8"/>
        <v>7</v>
      </c>
      <c r="P33">
        <f t="shared" si="8"/>
        <v>8</v>
      </c>
      <c r="Q33">
        <f t="shared" si="8"/>
        <v>6</v>
      </c>
      <c r="R33" s="11">
        <f t="shared" si="9"/>
        <v>3</v>
      </c>
      <c r="S33">
        <f t="shared" si="9"/>
        <v>8</v>
      </c>
      <c r="T33">
        <f t="shared" si="9"/>
        <v>1</v>
      </c>
      <c r="U33">
        <f t="shared" si="9"/>
        <v>6</v>
      </c>
      <c r="V33">
        <f t="shared" si="9"/>
        <v>2</v>
      </c>
      <c r="W33">
        <f t="shared" si="9"/>
        <v>5</v>
      </c>
      <c r="X33">
        <f t="shared" si="9"/>
        <v>4</v>
      </c>
      <c r="Y33">
        <f t="shared" si="9"/>
        <v>7</v>
      </c>
    </row>
    <row r="34" spans="1:25" x14ac:dyDescent="0.45">
      <c r="A34" s="8" t="str">
        <f t="shared" si="6"/>
        <v>Consumer Discretionary</v>
      </c>
      <c r="B34">
        <f t="shared" si="7"/>
        <v>4</v>
      </c>
      <c r="C34">
        <f t="shared" si="7"/>
        <v>2</v>
      </c>
      <c r="D34">
        <f t="shared" si="7"/>
        <v>6</v>
      </c>
      <c r="E34">
        <f t="shared" si="7"/>
        <v>7</v>
      </c>
      <c r="F34">
        <f t="shared" si="7"/>
        <v>5</v>
      </c>
      <c r="G34">
        <f t="shared" si="7"/>
        <v>8</v>
      </c>
      <c r="H34">
        <f t="shared" si="7"/>
        <v>1</v>
      </c>
      <c r="I34">
        <f t="shared" si="7"/>
        <v>3</v>
      </c>
      <c r="J34" s="11">
        <f t="shared" si="8"/>
        <v>1</v>
      </c>
      <c r="K34">
        <f t="shared" si="8"/>
        <v>5</v>
      </c>
      <c r="L34">
        <f t="shared" si="8"/>
        <v>4</v>
      </c>
      <c r="M34">
        <f t="shared" si="8"/>
        <v>7</v>
      </c>
      <c r="N34">
        <f t="shared" si="8"/>
        <v>3</v>
      </c>
      <c r="O34">
        <f t="shared" si="8"/>
        <v>8</v>
      </c>
      <c r="P34">
        <f t="shared" si="8"/>
        <v>6</v>
      </c>
      <c r="Q34">
        <f t="shared" si="8"/>
        <v>2</v>
      </c>
      <c r="R34" s="11">
        <f t="shared" si="9"/>
        <v>3</v>
      </c>
      <c r="S34">
        <f t="shared" si="9"/>
        <v>7</v>
      </c>
      <c r="T34">
        <f t="shared" si="9"/>
        <v>4</v>
      </c>
      <c r="U34">
        <f t="shared" si="9"/>
        <v>2</v>
      </c>
      <c r="V34">
        <f t="shared" si="9"/>
        <v>6</v>
      </c>
      <c r="W34">
        <f t="shared" si="9"/>
        <v>1</v>
      </c>
      <c r="X34">
        <f t="shared" si="9"/>
        <v>5</v>
      </c>
      <c r="Y34">
        <f t="shared" si="9"/>
        <v>8</v>
      </c>
    </row>
    <row r="35" spans="1:25" x14ac:dyDescent="0.45">
      <c r="A35" s="8" t="str">
        <f t="shared" si="6"/>
        <v>Communication Services</v>
      </c>
      <c r="B35">
        <f t="shared" si="7"/>
        <v>1</v>
      </c>
      <c r="C35">
        <f t="shared" si="7"/>
        <v>7</v>
      </c>
      <c r="D35">
        <f t="shared" si="7"/>
        <v>4</v>
      </c>
      <c r="E35">
        <f t="shared" si="7"/>
        <v>5</v>
      </c>
      <c r="F35">
        <f t="shared" si="7"/>
        <v>8</v>
      </c>
      <c r="G35">
        <f t="shared" si="7"/>
        <v>6</v>
      </c>
      <c r="H35">
        <f t="shared" si="7"/>
        <v>2</v>
      </c>
      <c r="I35">
        <f t="shared" si="7"/>
        <v>3</v>
      </c>
      <c r="J35" s="11">
        <f t="shared" si="8"/>
        <v>1</v>
      </c>
      <c r="K35">
        <f t="shared" si="8"/>
        <v>6</v>
      </c>
      <c r="L35">
        <f t="shared" si="8"/>
        <v>2</v>
      </c>
      <c r="M35">
        <f t="shared" si="8"/>
        <v>3</v>
      </c>
      <c r="N35">
        <f t="shared" si="8"/>
        <v>7</v>
      </c>
      <c r="O35">
        <f t="shared" si="8"/>
        <v>4</v>
      </c>
      <c r="P35">
        <f t="shared" si="8"/>
        <v>5</v>
      </c>
      <c r="Q35">
        <f t="shared" si="8"/>
        <v>8</v>
      </c>
      <c r="R35" s="11">
        <f t="shared" si="9"/>
        <v>1</v>
      </c>
      <c r="S35">
        <f t="shared" si="9"/>
        <v>5</v>
      </c>
      <c r="T35">
        <f t="shared" si="9"/>
        <v>2</v>
      </c>
      <c r="U35">
        <f t="shared" si="9"/>
        <v>7</v>
      </c>
      <c r="V35">
        <f t="shared" si="9"/>
        <v>3</v>
      </c>
      <c r="W35">
        <f t="shared" si="9"/>
        <v>6</v>
      </c>
      <c r="X35">
        <f t="shared" si="9"/>
        <v>4</v>
      </c>
      <c r="Y35">
        <f t="shared" si="9"/>
        <v>8</v>
      </c>
    </row>
    <row r="36" spans="1:25" x14ac:dyDescent="0.45">
      <c r="A36" s="8" t="str">
        <f t="shared" si="6"/>
        <v>Information Technology</v>
      </c>
      <c r="B36">
        <f t="shared" si="7"/>
        <v>1</v>
      </c>
      <c r="C36">
        <f t="shared" si="7"/>
        <v>7</v>
      </c>
      <c r="D36">
        <f t="shared" si="7"/>
        <v>2</v>
      </c>
      <c r="E36">
        <f t="shared" si="7"/>
        <v>6</v>
      </c>
      <c r="F36">
        <f t="shared" si="7"/>
        <v>3</v>
      </c>
      <c r="G36">
        <f t="shared" si="7"/>
        <v>4</v>
      </c>
      <c r="H36">
        <f t="shared" si="7"/>
        <v>5</v>
      </c>
      <c r="I36">
        <f t="shared" si="7"/>
        <v>8</v>
      </c>
      <c r="J36" s="11">
        <f t="shared" si="8"/>
        <v>1</v>
      </c>
      <c r="K36">
        <f t="shared" si="8"/>
        <v>3</v>
      </c>
      <c r="L36">
        <f t="shared" si="8"/>
        <v>2</v>
      </c>
      <c r="M36">
        <f t="shared" si="8"/>
        <v>5</v>
      </c>
      <c r="N36">
        <f t="shared" si="8"/>
        <v>4</v>
      </c>
      <c r="O36">
        <f t="shared" si="8"/>
        <v>6</v>
      </c>
      <c r="P36">
        <f t="shared" si="8"/>
        <v>7</v>
      </c>
      <c r="Q36">
        <f t="shared" si="8"/>
        <v>8</v>
      </c>
      <c r="R36" s="11">
        <f t="shared" si="9"/>
        <v>1</v>
      </c>
      <c r="S36">
        <f t="shared" si="9"/>
        <v>5</v>
      </c>
      <c r="T36">
        <f t="shared" si="9"/>
        <v>2</v>
      </c>
      <c r="U36">
        <f t="shared" si="9"/>
        <v>6</v>
      </c>
      <c r="V36">
        <f t="shared" si="9"/>
        <v>4</v>
      </c>
      <c r="W36">
        <f t="shared" si="9"/>
        <v>8</v>
      </c>
      <c r="X36">
        <f t="shared" si="9"/>
        <v>3</v>
      </c>
      <c r="Y36">
        <f t="shared" si="9"/>
        <v>7</v>
      </c>
    </row>
    <row r="37" spans="1:25" x14ac:dyDescent="0.45">
      <c r="A37" s="8" t="str">
        <f t="shared" si="6"/>
        <v>Financials</v>
      </c>
      <c r="B37">
        <f t="shared" si="7"/>
        <v>4</v>
      </c>
      <c r="C37">
        <f t="shared" si="7"/>
        <v>5</v>
      </c>
      <c r="D37">
        <f t="shared" si="7"/>
        <v>2</v>
      </c>
      <c r="E37">
        <f t="shared" si="7"/>
        <v>6</v>
      </c>
      <c r="F37">
        <f t="shared" si="7"/>
        <v>1</v>
      </c>
      <c r="G37">
        <f t="shared" si="7"/>
        <v>7</v>
      </c>
      <c r="H37">
        <f t="shared" si="7"/>
        <v>3</v>
      </c>
      <c r="I37">
        <f t="shared" si="7"/>
        <v>8</v>
      </c>
      <c r="J37" s="11">
        <f t="shared" si="8"/>
        <v>7</v>
      </c>
      <c r="K37">
        <f t="shared" si="8"/>
        <v>3</v>
      </c>
      <c r="L37">
        <f t="shared" si="8"/>
        <v>2</v>
      </c>
      <c r="M37">
        <f t="shared" si="8"/>
        <v>4</v>
      </c>
      <c r="N37">
        <f t="shared" si="8"/>
        <v>1</v>
      </c>
      <c r="O37">
        <f t="shared" si="8"/>
        <v>6</v>
      </c>
      <c r="P37">
        <f t="shared" si="8"/>
        <v>5</v>
      </c>
      <c r="Q37">
        <f t="shared" si="8"/>
        <v>8</v>
      </c>
      <c r="R37" s="11">
        <f t="shared" si="9"/>
        <v>4</v>
      </c>
      <c r="S37">
        <f t="shared" si="9"/>
        <v>5</v>
      </c>
      <c r="T37">
        <f t="shared" si="9"/>
        <v>3</v>
      </c>
      <c r="U37">
        <f t="shared" si="9"/>
        <v>6</v>
      </c>
      <c r="V37">
        <f t="shared" si="9"/>
        <v>2</v>
      </c>
      <c r="W37">
        <f t="shared" si="9"/>
        <v>8</v>
      </c>
      <c r="X37">
        <f t="shared" si="9"/>
        <v>1</v>
      </c>
      <c r="Y37">
        <f t="shared" si="9"/>
        <v>7</v>
      </c>
    </row>
    <row r="38" spans="1:25" x14ac:dyDescent="0.45">
      <c r="A38" s="8" t="str">
        <f t="shared" si="6"/>
        <v>Real Estate</v>
      </c>
      <c r="B38">
        <f t="shared" si="7"/>
        <v>2</v>
      </c>
      <c r="C38">
        <f t="shared" si="7"/>
        <v>1</v>
      </c>
      <c r="D38">
        <f t="shared" si="7"/>
        <v>3</v>
      </c>
      <c r="E38">
        <f t="shared" si="7"/>
        <v>5</v>
      </c>
      <c r="F38">
        <f t="shared" si="7"/>
        <v>6</v>
      </c>
      <c r="G38">
        <f t="shared" si="7"/>
        <v>4</v>
      </c>
      <c r="H38">
        <f t="shared" si="7"/>
        <v>8</v>
      </c>
      <c r="I38">
        <f t="shared" si="7"/>
        <v>7</v>
      </c>
      <c r="J38" s="11">
        <f t="shared" si="8"/>
        <v>2</v>
      </c>
      <c r="K38">
        <f t="shared" si="8"/>
        <v>1</v>
      </c>
      <c r="L38">
        <f t="shared" si="8"/>
        <v>3</v>
      </c>
      <c r="M38">
        <f t="shared" si="8"/>
        <v>4</v>
      </c>
      <c r="N38">
        <f t="shared" si="8"/>
        <v>6</v>
      </c>
      <c r="O38">
        <f t="shared" si="8"/>
        <v>7</v>
      </c>
      <c r="P38">
        <f t="shared" si="8"/>
        <v>8</v>
      </c>
      <c r="Q38">
        <f t="shared" si="8"/>
        <v>5</v>
      </c>
      <c r="R38" s="11">
        <f t="shared" si="9"/>
        <v>6</v>
      </c>
      <c r="S38">
        <f t="shared" si="9"/>
        <v>8</v>
      </c>
      <c r="T38">
        <f t="shared" si="9"/>
        <v>3</v>
      </c>
      <c r="U38">
        <f t="shared" si="9"/>
        <v>4</v>
      </c>
      <c r="V38">
        <f t="shared" si="9"/>
        <v>2</v>
      </c>
      <c r="W38">
        <f t="shared" si="9"/>
        <v>5</v>
      </c>
      <c r="X38">
        <f t="shared" si="9"/>
        <v>1</v>
      </c>
      <c r="Y38">
        <f t="shared" si="9"/>
        <v>7</v>
      </c>
    </row>
    <row r="39" spans="1:25" x14ac:dyDescent="0.45">
      <c r="A39" s="8" t="str">
        <f t="shared" si="6"/>
        <v>Consumer Staples</v>
      </c>
      <c r="B39">
        <f t="shared" si="7"/>
        <v>2</v>
      </c>
      <c r="C39">
        <f t="shared" si="7"/>
        <v>8</v>
      </c>
      <c r="D39">
        <f t="shared" si="7"/>
        <v>3</v>
      </c>
      <c r="E39">
        <f t="shared" si="7"/>
        <v>7</v>
      </c>
      <c r="F39">
        <f t="shared" si="7"/>
        <v>4</v>
      </c>
      <c r="G39">
        <f t="shared" si="7"/>
        <v>6</v>
      </c>
      <c r="H39">
        <f t="shared" si="7"/>
        <v>1</v>
      </c>
      <c r="I39">
        <f t="shared" si="7"/>
        <v>5</v>
      </c>
      <c r="J39" s="11">
        <f t="shared" si="8"/>
        <v>2</v>
      </c>
      <c r="K39">
        <f t="shared" si="8"/>
        <v>4</v>
      </c>
      <c r="L39">
        <f t="shared" si="8"/>
        <v>3</v>
      </c>
      <c r="M39">
        <f t="shared" si="8"/>
        <v>5</v>
      </c>
      <c r="N39">
        <f t="shared" si="8"/>
        <v>8</v>
      </c>
      <c r="O39">
        <f t="shared" si="8"/>
        <v>7</v>
      </c>
      <c r="P39">
        <f t="shared" si="8"/>
        <v>1</v>
      </c>
      <c r="Q39">
        <f t="shared" si="8"/>
        <v>6</v>
      </c>
      <c r="R39" s="11">
        <f t="shared" si="9"/>
        <v>7</v>
      </c>
      <c r="S39">
        <f t="shared" si="9"/>
        <v>5</v>
      </c>
      <c r="T39">
        <f t="shared" si="9"/>
        <v>3</v>
      </c>
      <c r="U39">
        <f t="shared" si="9"/>
        <v>4</v>
      </c>
      <c r="V39">
        <f t="shared" si="9"/>
        <v>1</v>
      </c>
      <c r="W39">
        <f t="shared" si="9"/>
        <v>6</v>
      </c>
      <c r="X39">
        <f t="shared" si="9"/>
        <v>2</v>
      </c>
      <c r="Y39">
        <f t="shared" si="9"/>
        <v>8</v>
      </c>
    </row>
    <row r="40" spans="1:25" x14ac:dyDescent="0.45">
      <c r="A40" s="8" t="str">
        <f t="shared" si="6"/>
        <v>Health Care</v>
      </c>
      <c r="B40">
        <f t="shared" si="7"/>
        <v>2</v>
      </c>
      <c r="C40">
        <f t="shared" si="7"/>
        <v>8</v>
      </c>
      <c r="D40">
        <f t="shared" si="7"/>
        <v>4</v>
      </c>
      <c r="E40">
        <f t="shared" si="7"/>
        <v>6</v>
      </c>
      <c r="F40">
        <f t="shared" si="7"/>
        <v>7</v>
      </c>
      <c r="G40">
        <f t="shared" si="7"/>
        <v>5</v>
      </c>
      <c r="H40">
        <f t="shared" si="7"/>
        <v>1</v>
      </c>
      <c r="I40">
        <f t="shared" si="7"/>
        <v>3</v>
      </c>
      <c r="J40" s="11">
        <f t="shared" si="8"/>
        <v>1</v>
      </c>
      <c r="K40">
        <f t="shared" si="8"/>
        <v>5</v>
      </c>
      <c r="L40">
        <f t="shared" si="8"/>
        <v>6</v>
      </c>
      <c r="M40">
        <f t="shared" si="8"/>
        <v>3</v>
      </c>
      <c r="N40">
        <f t="shared" si="8"/>
        <v>8</v>
      </c>
      <c r="O40">
        <f t="shared" si="8"/>
        <v>2</v>
      </c>
      <c r="P40">
        <f t="shared" si="8"/>
        <v>4</v>
      </c>
      <c r="Q40">
        <f t="shared" si="8"/>
        <v>7</v>
      </c>
      <c r="R40" s="11">
        <f t="shared" si="9"/>
        <v>1</v>
      </c>
      <c r="S40">
        <f t="shared" si="9"/>
        <v>6</v>
      </c>
      <c r="T40">
        <f t="shared" si="9"/>
        <v>3</v>
      </c>
      <c r="U40">
        <f t="shared" si="9"/>
        <v>8</v>
      </c>
      <c r="V40">
        <f t="shared" si="9"/>
        <v>5</v>
      </c>
      <c r="W40">
        <f t="shared" si="9"/>
        <v>7</v>
      </c>
      <c r="X40">
        <f t="shared" si="9"/>
        <v>4</v>
      </c>
      <c r="Y40">
        <f t="shared" si="9"/>
        <v>2</v>
      </c>
    </row>
    <row r="41" spans="1:25" x14ac:dyDescent="0.45">
      <c r="A41" s="8" t="str">
        <f t="shared" si="6"/>
        <v>Utilities</v>
      </c>
      <c r="B41" t="e">
        <f t="shared" si="7"/>
        <v>#N/A</v>
      </c>
      <c r="C41">
        <f t="shared" si="7"/>
        <v>5</v>
      </c>
      <c r="D41" t="e">
        <f t="shared" si="7"/>
        <v>#N/A</v>
      </c>
      <c r="E41">
        <f t="shared" si="7"/>
        <v>3</v>
      </c>
      <c r="F41">
        <f t="shared" si="7"/>
        <v>1</v>
      </c>
      <c r="G41">
        <f t="shared" si="7"/>
        <v>2</v>
      </c>
      <c r="H41">
        <f t="shared" si="7"/>
        <v>4</v>
      </c>
      <c r="I41">
        <f t="shared" si="7"/>
        <v>6</v>
      </c>
      <c r="J41" s="11" t="e">
        <f t="shared" si="8"/>
        <v>#N/A</v>
      </c>
      <c r="K41">
        <f t="shared" si="8"/>
        <v>5</v>
      </c>
      <c r="L41" t="e">
        <f t="shared" si="8"/>
        <v>#N/A</v>
      </c>
      <c r="M41">
        <f t="shared" si="8"/>
        <v>3</v>
      </c>
      <c r="N41">
        <f t="shared" si="8"/>
        <v>1</v>
      </c>
      <c r="O41">
        <f t="shared" si="8"/>
        <v>2</v>
      </c>
      <c r="P41">
        <f t="shared" si="8"/>
        <v>4</v>
      </c>
      <c r="Q41">
        <f t="shared" si="8"/>
        <v>6</v>
      </c>
      <c r="R41" s="11" t="e">
        <f t="shared" si="9"/>
        <v>#N/A</v>
      </c>
      <c r="S41">
        <f t="shared" si="9"/>
        <v>6</v>
      </c>
      <c r="T41" t="e">
        <f t="shared" si="9"/>
        <v>#N/A</v>
      </c>
      <c r="U41">
        <f t="shared" si="9"/>
        <v>3</v>
      </c>
      <c r="V41">
        <f t="shared" si="9"/>
        <v>1</v>
      </c>
      <c r="W41">
        <f t="shared" si="9"/>
        <v>2</v>
      </c>
      <c r="X41">
        <f t="shared" si="9"/>
        <v>4</v>
      </c>
      <c r="Y41">
        <f t="shared" si="9"/>
        <v>5</v>
      </c>
    </row>
    <row r="42" spans="1:25" x14ac:dyDescent="0.45">
      <c r="A42" s="6"/>
      <c r="B42" s="7" t="s">
        <v>49</v>
      </c>
      <c r="C42" s="4"/>
      <c r="D42" s="4"/>
      <c r="E42" s="4"/>
      <c r="F42" s="4"/>
      <c r="G42" s="4"/>
      <c r="H42" s="4"/>
      <c r="I42" s="4"/>
      <c r="J42" s="5"/>
      <c r="K42" s="4"/>
      <c r="L42" s="4"/>
      <c r="M42" s="4"/>
      <c r="N42" s="4"/>
      <c r="O42" s="4"/>
      <c r="P42" s="4"/>
      <c r="Q42" s="4"/>
      <c r="R42" s="5"/>
      <c r="S42" s="4"/>
      <c r="T42" s="4"/>
      <c r="U42" s="4"/>
      <c r="V42" s="4"/>
      <c r="W42" s="4"/>
      <c r="X42" s="4"/>
      <c r="Y42" s="4"/>
    </row>
    <row r="43" spans="1:25" x14ac:dyDescent="0.45">
      <c r="A43" t="s">
        <v>27</v>
      </c>
      <c r="B43" s="8" t="s">
        <v>4</v>
      </c>
      <c r="C43" s="8" t="s">
        <v>5</v>
      </c>
      <c r="D43" s="8" t="s">
        <v>6</v>
      </c>
      <c r="E43" s="8" t="s">
        <v>7</v>
      </c>
      <c r="F43" s="8" t="s">
        <v>8</v>
      </c>
      <c r="G43" s="8" t="s">
        <v>9</v>
      </c>
      <c r="H43" s="8" t="s">
        <v>10</v>
      </c>
      <c r="I43" s="9" t="s">
        <v>11</v>
      </c>
      <c r="J43" s="10" t="s">
        <v>28</v>
      </c>
      <c r="K43" s="8" t="s">
        <v>29</v>
      </c>
      <c r="L43" s="8" t="s">
        <v>30</v>
      </c>
      <c r="M43" s="8" t="s">
        <v>31</v>
      </c>
      <c r="N43" s="8" t="s">
        <v>32</v>
      </c>
      <c r="O43" s="8" t="s">
        <v>33</v>
      </c>
      <c r="P43" s="8" t="s">
        <v>34</v>
      </c>
      <c r="Q43" s="9" t="s">
        <v>35</v>
      </c>
      <c r="R43" s="10" t="s">
        <v>36</v>
      </c>
      <c r="S43" s="8" t="s">
        <v>37</v>
      </c>
      <c r="T43" s="8" t="s">
        <v>38</v>
      </c>
      <c r="U43" s="8" t="s">
        <v>39</v>
      </c>
      <c r="V43" s="8" t="s">
        <v>40</v>
      </c>
      <c r="W43" s="8" t="s">
        <v>41</v>
      </c>
      <c r="X43" s="8" t="s">
        <v>42</v>
      </c>
      <c r="Y43" s="8" t="s">
        <v>43</v>
      </c>
    </row>
    <row r="44" spans="1:25" x14ac:dyDescent="0.45">
      <c r="A44" s="8" t="str">
        <f>A4</f>
        <v>Energy</v>
      </c>
      <c r="B44">
        <f>B18+B31</f>
        <v>18</v>
      </c>
      <c r="C44">
        <f t="shared" ref="C44:I44" si="10">C18+C31</f>
        <v>13</v>
      </c>
      <c r="D44">
        <f t="shared" si="10"/>
        <v>11</v>
      </c>
      <c r="E44">
        <f t="shared" si="10"/>
        <v>12</v>
      </c>
      <c r="F44">
        <f t="shared" si="10"/>
        <v>8</v>
      </c>
      <c r="G44">
        <f t="shared" si="10"/>
        <v>6</v>
      </c>
      <c r="H44">
        <f t="shared" si="10"/>
        <v>10</v>
      </c>
      <c r="I44">
        <f t="shared" si="10"/>
        <v>9</v>
      </c>
      <c r="J44" s="11">
        <f>J18+J31</f>
        <v>17</v>
      </c>
      <c r="K44">
        <f t="shared" ref="K44:Q44" si="11">K18+K31</f>
        <v>9</v>
      </c>
      <c r="L44">
        <f t="shared" si="11"/>
        <v>16</v>
      </c>
      <c r="M44">
        <f t="shared" si="11"/>
        <v>13</v>
      </c>
      <c r="N44">
        <f t="shared" si="11"/>
        <v>16</v>
      </c>
      <c r="O44">
        <f t="shared" si="11"/>
        <v>13</v>
      </c>
      <c r="P44">
        <f t="shared" si="11"/>
        <v>19</v>
      </c>
      <c r="Q44">
        <f t="shared" si="11"/>
        <v>14</v>
      </c>
      <c r="R44" s="11">
        <f>R18+R31</f>
        <v>12</v>
      </c>
      <c r="S44">
        <f t="shared" ref="S44:Y44" si="12">S18+S31</f>
        <v>12</v>
      </c>
      <c r="T44">
        <f t="shared" si="12"/>
        <v>8</v>
      </c>
      <c r="U44">
        <f t="shared" si="12"/>
        <v>13</v>
      </c>
      <c r="V44">
        <f t="shared" si="12"/>
        <v>15</v>
      </c>
      <c r="W44">
        <f t="shared" si="12"/>
        <v>8</v>
      </c>
      <c r="X44">
        <f t="shared" si="12"/>
        <v>12</v>
      </c>
      <c r="Y44">
        <f t="shared" si="12"/>
        <v>6</v>
      </c>
    </row>
    <row r="45" spans="1:25" x14ac:dyDescent="0.45">
      <c r="A45" s="8" t="str">
        <f t="shared" ref="A45:A54" si="13">A5</f>
        <v>Materials</v>
      </c>
      <c r="B45">
        <f t="shared" ref="B45:Y54" si="14">B19+B32</f>
        <v>4</v>
      </c>
      <c r="C45">
        <f t="shared" si="14"/>
        <v>18</v>
      </c>
      <c r="D45">
        <f t="shared" si="14"/>
        <v>3</v>
      </c>
      <c r="E45">
        <f t="shared" si="14"/>
        <v>12</v>
      </c>
      <c r="F45">
        <f t="shared" si="14"/>
        <v>3</v>
      </c>
      <c r="G45">
        <f t="shared" si="14"/>
        <v>10</v>
      </c>
      <c r="H45">
        <f t="shared" si="14"/>
        <v>9</v>
      </c>
      <c r="I45">
        <f t="shared" si="14"/>
        <v>11</v>
      </c>
      <c r="J45" s="11">
        <f t="shared" si="14"/>
        <v>3</v>
      </c>
      <c r="K45">
        <f t="shared" si="14"/>
        <v>19</v>
      </c>
      <c r="L45">
        <f t="shared" si="14"/>
        <v>5</v>
      </c>
      <c r="M45">
        <f t="shared" si="14"/>
        <v>15</v>
      </c>
      <c r="N45">
        <f t="shared" si="14"/>
        <v>9</v>
      </c>
      <c r="O45">
        <f t="shared" si="14"/>
        <v>13</v>
      </c>
      <c r="P45">
        <f t="shared" si="14"/>
        <v>13</v>
      </c>
      <c r="Q45">
        <f t="shared" si="14"/>
        <v>8</v>
      </c>
      <c r="R45" s="11">
        <f t="shared" si="14"/>
        <v>5</v>
      </c>
      <c r="S45">
        <f t="shared" si="14"/>
        <v>15</v>
      </c>
      <c r="T45">
        <f t="shared" si="14"/>
        <v>6</v>
      </c>
      <c r="U45">
        <f t="shared" si="14"/>
        <v>14</v>
      </c>
      <c r="V45">
        <f t="shared" si="14"/>
        <v>11</v>
      </c>
      <c r="W45">
        <f t="shared" si="14"/>
        <v>17</v>
      </c>
      <c r="X45">
        <f t="shared" si="14"/>
        <v>9</v>
      </c>
      <c r="Y45">
        <f t="shared" si="14"/>
        <v>12</v>
      </c>
    </row>
    <row r="46" spans="1:25" x14ac:dyDescent="0.45">
      <c r="A46" s="8" t="str">
        <f t="shared" si="13"/>
        <v>Industrials</v>
      </c>
      <c r="B46">
        <f t="shared" si="14"/>
        <v>13</v>
      </c>
      <c r="C46">
        <f t="shared" si="14"/>
        <v>9</v>
      </c>
      <c r="D46">
        <f t="shared" si="14"/>
        <v>8</v>
      </c>
      <c r="E46">
        <f t="shared" si="14"/>
        <v>4</v>
      </c>
      <c r="F46">
        <f t="shared" si="14"/>
        <v>5</v>
      </c>
      <c r="G46">
        <f t="shared" si="14"/>
        <v>3</v>
      </c>
      <c r="H46">
        <f t="shared" si="14"/>
        <v>10</v>
      </c>
      <c r="I46">
        <f t="shared" si="14"/>
        <v>8</v>
      </c>
      <c r="J46" s="11">
        <f t="shared" si="14"/>
        <v>5</v>
      </c>
      <c r="K46">
        <f t="shared" si="14"/>
        <v>9</v>
      </c>
      <c r="L46">
        <f t="shared" si="14"/>
        <v>8</v>
      </c>
      <c r="M46">
        <f t="shared" si="14"/>
        <v>5</v>
      </c>
      <c r="N46">
        <f t="shared" si="14"/>
        <v>6</v>
      </c>
      <c r="O46">
        <f t="shared" si="14"/>
        <v>9</v>
      </c>
      <c r="P46">
        <f t="shared" si="14"/>
        <v>16</v>
      </c>
      <c r="Q46">
        <f t="shared" si="14"/>
        <v>8</v>
      </c>
      <c r="R46" s="11">
        <f t="shared" si="14"/>
        <v>6</v>
      </c>
      <c r="S46">
        <f t="shared" si="14"/>
        <v>10</v>
      </c>
      <c r="T46">
        <f t="shared" si="14"/>
        <v>2</v>
      </c>
      <c r="U46">
        <f t="shared" si="14"/>
        <v>9</v>
      </c>
      <c r="V46">
        <f t="shared" si="14"/>
        <v>3</v>
      </c>
      <c r="W46">
        <f t="shared" si="14"/>
        <v>7</v>
      </c>
      <c r="X46">
        <f t="shared" si="14"/>
        <v>7</v>
      </c>
      <c r="Y46">
        <f t="shared" si="14"/>
        <v>8</v>
      </c>
    </row>
    <row r="47" spans="1:25" x14ac:dyDescent="0.45">
      <c r="A47" s="8" t="str">
        <f t="shared" si="13"/>
        <v>Consumer Discretionary</v>
      </c>
      <c r="B47">
        <f t="shared" si="14"/>
        <v>7</v>
      </c>
      <c r="C47">
        <f t="shared" si="14"/>
        <v>3</v>
      </c>
      <c r="D47">
        <f t="shared" si="14"/>
        <v>11</v>
      </c>
      <c r="E47">
        <f t="shared" si="14"/>
        <v>9</v>
      </c>
      <c r="F47">
        <f t="shared" si="14"/>
        <v>10</v>
      </c>
      <c r="G47">
        <f t="shared" si="14"/>
        <v>12</v>
      </c>
      <c r="H47">
        <f t="shared" si="14"/>
        <v>4</v>
      </c>
      <c r="I47">
        <f t="shared" si="14"/>
        <v>4</v>
      </c>
      <c r="J47" s="11">
        <f t="shared" si="14"/>
        <v>7</v>
      </c>
      <c r="K47">
        <f t="shared" si="14"/>
        <v>10</v>
      </c>
      <c r="L47">
        <f t="shared" si="14"/>
        <v>9</v>
      </c>
      <c r="M47">
        <f t="shared" si="14"/>
        <v>11</v>
      </c>
      <c r="N47">
        <f t="shared" si="14"/>
        <v>8</v>
      </c>
      <c r="O47">
        <f t="shared" si="14"/>
        <v>12</v>
      </c>
      <c r="P47">
        <f t="shared" si="14"/>
        <v>9</v>
      </c>
      <c r="Q47">
        <f t="shared" si="14"/>
        <v>3</v>
      </c>
      <c r="R47" s="11">
        <f t="shared" si="14"/>
        <v>8</v>
      </c>
      <c r="S47">
        <f t="shared" si="14"/>
        <v>10</v>
      </c>
      <c r="T47">
        <f t="shared" si="14"/>
        <v>10</v>
      </c>
      <c r="U47">
        <f t="shared" si="14"/>
        <v>3</v>
      </c>
      <c r="V47">
        <f t="shared" si="14"/>
        <v>14</v>
      </c>
      <c r="W47">
        <f t="shared" si="14"/>
        <v>2</v>
      </c>
      <c r="X47">
        <f t="shared" si="14"/>
        <v>10</v>
      </c>
      <c r="Y47">
        <f t="shared" si="14"/>
        <v>13</v>
      </c>
    </row>
    <row r="48" spans="1:25" x14ac:dyDescent="0.45">
      <c r="A48" s="8" t="str">
        <f t="shared" si="13"/>
        <v>Communication Services</v>
      </c>
      <c r="B48">
        <f t="shared" si="14"/>
        <v>9</v>
      </c>
      <c r="C48">
        <f t="shared" si="14"/>
        <v>18</v>
      </c>
      <c r="D48">
        <f t="shared" si="14"/>
        <v>14</v>
      </c>
      <c r="E48">
        <f t="shared" si="14"/>
        <v>16</v>
      </c>
      <c r="F48">
        <f t="shared" si="14"/>
        <v>19</v>
      </c>
      <c r="G48">
        <f t="shared" si="14"/>
        <v>17</v>
      </c>
      <c r="H48">
        <f t="shared" si="14"/>
        <v>11</v>
      </c>
      <c r="I48">
        <f t="shared" si="14"/>
        <v>14</v>
      </c>
      <c r="J48" s="11">
        <f t="shared" si="14"/>
        <v>4</v>
      </c>
      <c r="K48">
        <f t="shared" si="14"/>
        <v>13</v>
      </c>
      <c r="L48">
        <f t="shared" si="14"/>
        <v>8</v>
      </c>
      <c r="M48">
        <f t="shared" si="14"/>
        <v>10</v>
      </c>
      <c r="N48">
        <f t="shared" si="14"/>
        <v>15</v>
      </c>
      <c r="O48">
        <f t="shared" si="14"/>
        <v>13</v>
      </c>
      <c r="P48">
        <f t="shared" si="14"/>
        <v>12</v>
      </c>
      <c r="Q48">
        <f t="shared" si="14"/>
        <v>16</v>
      </c>
      <c r="R48" s="11">
        <f t="shared" si="14"/>
        <v>3</v>
      </c>
      <c r="S48">
        <f t="shared" si="14"/>
        <v>14</v>
      </c>
      <c r="T48">
        <f t="shared" si="14"/>
        <v>5</v>
      </c>
      <c r="U48">
        <f t="shared" si="14"/>
        <v>18</v>
      </c>
      <c r="V48">
        <f t="shared" si="14"/>
        <v>6</v>
      </c>
      <c r="W48">
        <f t="shared" si="14"/>
        <v>16</v>
      </c>
      <c r="X48">
        <f t="shared" si="14"/>
        <v>11</v>
      </c>
      <c r="Y48">
        <f t="shared" si="14"/>
        <v>19</v>
      </c>
    </row>
    <row r="49" spans="1:25" x14ac:dyDescent="0.45">
      <c r="A49" s="8" t="str">
        <f t="shared" si="13"/>
        <v>Information Technology</v>
      </c>
      <c r="B49">
        <f t="shared" si="14"/>
        <v>3</v>
      </c>
      <c r="C49">
        <f t="shared" si="14"/>
        <v>12</v>
      </c>
      <c r="D49">
        <f t="shared" si="14"/>
        <v>6</v>
      </c>
      <c r="E49">
        <f t="shared" si="14"/>
        <v>9</v>
      </c>
      <c r="F49">
        <f t="shared" si="14"/>
        <v>9</v>
      </c>
      <c r="G49">
        <f t="shared" si="14"/>
        <v>6</v>
      </c>
      <c r="H49">
        <f t="shared" si="14"/>
        <v>12</v>
      </c>
      <c r="I49">
        <f t="shared" si="14"/>
        <v>16</v>
      </c>
      <c r="J49" s="11">
        <f t="shared" si="14"/>
        <v>2</v>
      </c>
      <c r="K49">
        <f t="shared" si="14"/>
        <v>5</v>
      </c>
      <c r="L49">
        <f t="shared" si="14"/>
        <v>4</v>
      </c>
      <c r="M49">
        <f t="shared" si="14"/>
        <v>8</v>
      </c>
      <c r="N49">
        <f t="shared" si="14"/>
        <v>7</v>
      </c>
      <c r="O49">
        <f t="shared" si="14"/>
        <v>9</v>
      </c>
      <c r="P49">
        <f t="shared" si="14"/>
        <v>9</v>
      </c>
      <c r="Q49">
        <f t="shared" si="14"/>
        <v>15</v>
      </c>
      <c r="R49" s="11">
        <f t="shared" si="14"/>
        <v>2</v>
      </c>
      <c r="S49">
        <f t="shared" si="14"/>
        <v>6</v>
      </c>
      <c r="T49">
        <f t="shared" si="14"/>
        <v>4</v>
      </c>
      <c r="U49">
        <f t="shared" si="14"/>
        <v>8</v>
      </c>
      <c r="V49">
        <f t="shared" si="14"/>
        <v>6</v>
      </c>
      <c r="W49">
        <f t="shared" si="14"/>
        <v>13</v>
      </c>
      <c r="X49">
        <f t="shared" si="14"/>
        <v>4</v>
      </c>
      <c r="Y49">
        <f t="shared" si="14"/>
        <v>10</v>
      </c>
    </row>
    <row r="50" spans="1:25" x14ac:dyDescent="0.45">
      <c r="A50" s="8" t="str">
        <f t="shared" si="13"/>
        <v>Financials</v>
      </c>
      <c r="B50">
        <f t="shared" si="14"/>
        <v>11</v>
      </c>
      <c r="C50">
        <f t="shared" si="14"/>
        <v>9</v>
      </c>
      <c r="D50">
        <f t="shared" si="14"/>
        <v>4</v>
      </c>
      <c r="E50">
        <f t="shared" si="14"/>
        <v>10</v>
      </c>
      <c r="F50">
        <f t="shared" si="14"/>
        <v>4</v>
      </c>
      <c r="G50">
        <f t="shared" si="14"/>
        <v>13</v>
      </c>
      <c r="H50">
        <f t="shared" si="14"/>
        <v>7</v>
      </c>
      <c r="I50">
        <f t="shared" si="14"/>
        <v>18</v>
      </c>
      <c r="J50" s="11">
        <f t="shared" si="14"/>
        <v>14</v>
      </c>
      <c r="K50">
        <f t="shared" si="14"/>
        <v>4</v>
      </c>
      <c r="L50">
        <f t="shared" si="14"/>
        <v>3</v>
      </c>
      <c r="M50">
        <f t="shared" si="14"/>
        <v>5</v>
      </c>
      <c r="N50">
        <f t="shared" si="14"/>
        <v>3</v>
      </c>
      <c r="O50">
        <f t="shared" si="14"/>
        <v>7</v>
      </c>
      <c r="P50">
        <f t="shared" si="14"/>
        <v>6</v>
      </c>
      <c r="Q50">
        <f t="shared" si="14"/>
        <v>11</v>
      </c>
      <c r="R50" s="11">
        <f t="shared" si="14"/>
        <v>11</v>
      </c>
      <c r="S50">
        <f t="shared" si="14"/>
        <v>12</v>
      </c>
      <c r="T50">
        <f t="shared" si="14"/>
        <v>8</v>
      </c>
      <c r="U50">
        <f t="shared" si="14"/>
        <v>16</v>
      </c>
      <c r="V50">
        <f t="shared" si="14"/>
        <v>7</v>
      </c>
      <c r="W50">
        <f t="shared" si="14"/>
        <v>19</v>
      </c>
      <c r="X50">
        <f t="shared" si="14"/>
        <v>3</v>
      </c>
      <c r="Y50">
        <f t="shared" si="14"/>
        <v>15</v>
      </c>
    </row>
    <row r="51" spans="1:25" x14ac:dyDescent="0.45">
      <c r="A51" s="8" t="str">
        <f t="shared" si="13"/>
        <v>Real Estate</v>
      </c>
      <c r="B51">
        <f t="shared" si="14"/>
        <v>11</v>
      </c>
      <c r="C51">
        <f t="shared" si="14"/>
        <v>4</v>
      </c>
      <c r="D51">
        <f t="shared" si="14"/>
        <v>12</v>
      </c>
      <c r="E51">
        <f t="shared" si="14"/>
        <v>15</v>
      </c>
      <c r="F51">
        <f t="shared" si="14"/>
        <v>16</v>
      </c>
      <c r="G51">
        <f t="shared" si="14"/>
        <v>14</v>
      </c>
      <c r="H51">
        <f t="shared" si="14"/>
        <v>19</v>
      </c>
      <c r="I51">
        <f t="shared" si="14"/>
        <v>14</v>
      </c>
      <c r="J51" s="11">
        <f t="shared" si="14"/>
        <v>10</v>
      </c>
      <c r="K51">
        <f t="shared" si="14"/>
        <v>4</v>
      </c>
      <c r="L51">
        <f t="shared" si="14"/>
        <v>11</v>
      </c>
      <c r="M51">
        <f t="shared" si="14"/>
        <v>10</v>
      </c>
      <c r="N51">
        <f t="shared" si="14"/>
        <v>13</v>
      </c>
      <c r="O51">
        <f t="shared" si="14"/>
        <v>14</v>
      </c>
      <c r="P51">
        <f t="shared" si="14"/>
        <v>18</v>
      </c>
      <c r="Q51">
        <f t="shared" si="14"/>
        <v>11</v>
      </c>
      <c r="R51" s="11">
        <f t="shared" si="14"/>
        <v>16</v>
      </c>
      <c r="S51">
        <f t="shared" si="14"/>
        <v>19</v>
      </c>
      <c r="T51">
        <f t="shared" si="14"/>
        <v>13</v>
      </c>
      <c r="U51">
        <f t="shared" si="14"/>
        <v>11</v>
      </c>
      <c r="V51">
        <f t="shared" si="14"/>
        <v>12</v>
      </c>
      <c r="W51">
        <f t="shared" si="14"/>
        <v>13</v>
      </c>
      <c r="X51">
        <f t="shared" si="14"/>
        <v>9</v>
      </c>
      <c r="Y51">
        <f t="shared" si="14"/>
        <v>17</v>
      </c>
    </row>
    <row r="52" spans="1:25" x14ac:dyDescent="0.45">
      <c r="A52" s="8" t="str">
        <f t="shared" si="13"/>
        <v>Consumer Staples</v>
      </c>
      <c r="B52">
        <f t="shared" si="14"/>
        <v>6</v>
      </c>
      <c r="C52">
        <f t="shared" si="14"/>
        <v>15</v>
      </c>
      <c r="D52">
        <f t="shared" si="14"/>
        <v>9</v>
      </c>
      <c r="E52">
        <f t="shared" si="14"/>
        <v>16</v>
      </c>
      <c r="F52">
        <f t="shared" si="14"/>
        <v>12</v>
      </c>
      <c r="G52">
        <f t="shared" si="14"/>
        <v>15</v>
      </c>
      <c r="H52">
        <f t="shared" si="14"/>
        <v>2</v>
      </c>
      <c r="I52">
        <f t="shared" si="14"/>
        <v>11</v>
      </c>
      <c r="J52" s="11">
        <f t="shared" si="14"/>
        <v>11</v>
      </c>
      <c r="K52">
        <f t="shared" si="14"/>
        <v>13</v>
      </c>
      <c r="L52">
        <f t="shared" si="14"/>
        <v>12</v>
      </c>
      <c r="M52">
        <f t="shared" si="14"/>
        <v>15</v>
      </c>
      <c r="N52">
        <f t="shared" si="14"/>
        <v>18</v>
      </c>
      <c r="O52">
        <f t="shared" si="14"/>
        <v>18</v>
      </c>
      <c r="P52">
        <f t="shared" si="14"/>
        <v>5</v>
      </c>
      <c r="Q52">
        <f t="shared" si="14"/>
        <v>17</v>
      </c>
      <c r="R52" s="11">
        <f t="shared" si="14"/>
        <v>16</v>
      </c>
      <c r="S52">
        <f t="shared" si="14"/>
        <v>9</v>
      </c>
      <c r="T52">
        <f t="shared" si="14"/>
        <v>12</v>
      </c>
      <c r="U52">
        <f t="shared" si="14"/>
        <v>8</v>
      </c>
      <c r="V52">
        <f t="shared" si="14"/>
        <v>7</v>
      </c>
      <c r="W52">
        <f t="shared" si="14"/>
        <v>12</v>
      </c>
      <c r="X52">
        <f t="shared" si="14"/>
        <v>6</v>
      </c>
      <c r="Y52">
        <f t="shared" si="14"/>
        <v>15</v>
      </c>
    </row>
    <row r="53" spans="1:25" x14ac:dyDescent="0.45">
      <c r="A53" s="8" t="str">
        <f t="shared" si="13"/>
        <v>Health Care</v>
      </c>
      <c r="B53">
        <f t="shared" si="14"/>
        <v>8</v>
      </c>
      <c r="C53">
        <f t="shared" si="14"/>
        <v>16</v>
      </c>
      <c r="D53">
        <f t="shared" si="14"/>
        <v>12</v>
      </c>
      <c r="E53">
        <f t="shared" si="14"/>
        <v>13</v>
      </c>
      <c r="F53">
        <f t="shared" si="14"/>
        <v>16</v>
      </c>
      <c r="G53">
        <f t="shared" si="14"/>
        <v>13</v>
      </c>
      <c r="H53">
        <f t="shared" si="14"/>
        <v>3</v>
      </c>
      <c r="I53">
        <f t="shared" si="14"/>
        <v>6</v>
      </c>
      <c r="J53" s="11">
        <f t="shared" si="14"/>
        <v>6</v>
      </c>
      <c r="K53">
        <f t="shared" si="14"/>
        <v>11</v>
      </c>
      <c r="L53">
        <f t="shared" si="14"/>
        <v>13</v>
      </c>
      <c r="M53">
        <f t="shared" si="14"/>
        <v>8</v>
      </c>
      <c r="N53">
        <f t="shared" si="14"/>
        <v>17</v>
      </c>
      <c r="O53">
        <f t="shared" si="14"/>
        <v>7</v>
      </c>
      <c r="P53">
        <f t="shared" si="14"/>
        <v>9</v>
      </c>
      <c r="Q53">
        <f t="shared" si="14"/>
        <v>12</v>
      </c>
      <c r="R53" s="11">
        <f t="shared" si="14"/>
        <v>7</v>
      </c>
      <c r="S53">
        <f t="shared" si="14"/>
        <v>12</v>
      </c>
      <c r="T53">
        <f t="shared" si="14"/>
        <v>11</v>
      </c>
      <c r="U53">
        <f t="shared" si="14"/>
        <v>16</v>
      </c>
      <c r="V53">
        <f t="shared" si="14"/>
        <v>16</v>
      </c>
      <c r="W53">
        <f t="shared" si="14"/>
        <v>14</v>
      </c>
      <c r="X53">
        <f t="shared" si="14"/>
        <v>14</v>
      </c>
      <c r="Y53">
        <f t="shared" si="14"/>
        <v>4</v>
      </c>
    </row>
    <row r="54" spans="1:25" x14ac:dyDescent="0.45">
      <c r="A54" s="8" t="str">
        <f t="shared" si="13"/>
        <v>Utilities</v>
      </c>
      <c r="B54" t="e">
        <f t="shared" si="14"/>
        <v>#N/A</v>
      </c>
      <c r="C54">
        <f t="shared" si="14"/>
        <v>14</v>
      </c>
      <c r="D54" t="e">
        <f t="shared" si="14"/>
        <v>#N/A</v>
      </c>
      <c r="E54">
        <f t="shared" si="14"/>
        <v>11</v>
      </c>
      <c r="F54">
        <f t="shared" si="14"/>
        <v>2</v>
      </c>
      <c r="G54">
        <f t="shared" si="14"/>
        <v>9</v>
      </c>
      <c r="H54">
        <f t="shared" si="14"/>
        <v>14</v>
      </c>
      <c r="I54">
        <f t="shared" si="14"/>
        <v>15</v>
      </c>
      <c r="J54" s="11" t="e">
        <f t="shared" si="14"/>
        <v>#N/A</v>
      </c>
      <c r="K54">
        <f t="shared" si="14"/>
        <v>15</v>
      </c>
      <c r="L54" t="e">
        <f t="shared" si="14"/>
        <v>#N/A</v>
      </c>
      <c r="M54">
        <f t="shared" si="14"/>
        <v>11</v>
      </c>
      <c r="N54">
        <f t="shared" si="14"/>
        <v>2</v>
      </c>
      <c r="O54">
        <f t="shared" si="14"/>
        <v>8</v>
      </c>
      <c r="P54">
        <f t="shared" si="14"/>
        <v>13</v>
      </c>
      <c r="Q54">
        <f t="shared" si="14"/>
        <v>15</v>
      </c>
      <c r="R54" s="11" t="e">
        <f t="shared" si="14"/>
        <v>#N/A</v>
      </c>
      <c r="S54">
        <f t="shared" si="14"/>
        <v>16</v>
      </c>
      <c r="T54" t="e">
        <f t="shared" si="14"/>
        <v>#N/A</v>
      </c>
      <c r="U54">
        <f t="shared" si="14"/>
        <v>9</v>
      </c>
      <c r="V54">
        <f t="shared" si="14"/>
        <v>5</v>
      </c>
      <c r="W54">
        <f t="shared" si="14"/>
        <v>6</v>
      </c>
      <c r="X54">
        <f t="shared" si="14"/>
        <v>15</v>
      </c>
      <c r="Y54">
        <f t="shared" si="14"/>
        <v>14</v>
      </c>
    </row>
    <row r="55" spans="1:25" x14ac:dyDescent="0.45">
      <c r="A55" s="12"/>
      <c r="B55" s="7" t="s">
        <v>50</v>
      </c>
      <c r="C55" s="4"/>
      <c r="D55" s="4"/>
      <c r="E55" s="4"/>
      <c r="F55" s="4"/>
      <c r="G55" s="4"/>
      <c r="H55" s="4"/>
      <c r="I55" s="4"/>
      <c r="J55" s="5"/>
      <c r="K55" s="4"/>
      <c r="L55" s="4"/>
      <c r="M55" s="4"/>
      <c r="N55" s="4"/>
      <c r="O55" s="4"/>
      <c r="P55" s="4"/>
      <c r="Q55" s="4"/>
      <c r="R55" s="5"/>
      <c r="S55" s="4"/>
      <c r="T55" s="4"/>
      <c r="U55" s="4"/>
      <c r="V55" s="4"/>
      <c r="W55" s="4"/>
      <c r="X55" s="4"/>
      <c r="Y55" s="4"/>
    </row>
    <row r="56" spans="1:25" x14ac:dyDescent="0.45">
      <c r="A56" s="12"/>
      <c r="B56" s="13" t="s">
        <v>51</v>
      </c>
      <c r="C56" s="13"/>
      <c r="D56" s="13"/>
      <c r="E56" s="13"/>
      <c r="F56" s="13"/>
      <c r="G56" s="13"/>
      <c r="H56" s="13"/>
      <c r="I56" s="14"/>
      <c r="J56" s="13" t="s">
        <v>52</v>
      </c>
      <c r="K56" s="13"/>
      <c r="L56" s="13"/>
      <c r="M56" s="13"/>
      <c r="N56" s="13"/>
      <c r="O56" s="13"/>
      <c r="P56" s="13"/>
      <c r="Q56" s="14"/>
      <c r="R56" s="5"/>
      <c r="S56" s="4"/>
      <c r="T56" s="4"/>
      <c r="U56" s="4"/>
      <c r="V56" s="4"/>
      <c r="W56" s="4"/>
      <c r="X56" s="4"/>
      <c r="Y56" s="4"/>
    </row>
    <row r="57" spans="1:25" s="15" customFormat="1" x14ac:dyDescent="0.45">
      <c r="A57" s="15" t="s">
        <v>27</v>
      </c>
      <c r="B57" s="8" t="s">
        <v>4</v>
      </c>
      <c r="C57" s="8" t="s">
        <v>5</v>
      </c>
      <c r="D57" s="8" t="s">
        <v>6</v>
      </c>
      <c r="E57" s="8" t="s">
        <v>7</v>
      </c>
      <c r="F57" s="8" t="s">
        <v>8</v>
      </c>
      <c r="G57" s="8" t="s">
        <v>9</v>
      </c>
      <c r="H57" s="8" t="s">
        <v>10</v>
      </c>
      <c r="I57" s="9" t="s">
        <v>11</v>
      </c>
      <c r="J57" s="16" t="s">
        <v>28</v>
      </c>
      <c r="K57" s="17" t="s">
        <v>29</v>
      </c>
      <c r="L57" s="17" t="s">
        <v>30</v>
      </c>
      <c r="M57" s="17" t="s">
        <v>31</v>
      </c>
      <c r="N57" s="17" t="s">
        <v>32</v>
      </c>
      <c r="O57" s="17" t="s">
        <v>33</v>
      </c>
      <c r="P57" s="17" t="s">
        <v>34</v>
      </c>
      <c r="Q57" s="18" t="s">
        <v>35</v>
      </c>
      <c r="R57" s="19"/>
    </row>
    <row r="58" spans="1:25" x14ac:dyDescent="0.45">
      <c r="A58" s="8" t="str">
        <f>A4</f>
        <v>Energy</v>
      </c>
      <c r="B58">
        <f>B44+J44+R44</f>
        <v>47</v>
      </c>
      <c r="C58">
        <f t="shared" ref="C58:I68" si="15">C44+K44+S44</f>
        <v>34</v>
      </c>
      <c r="D58">
        <f t="shared" si="15"/>
        <v>35</v>
      </c>
      <c r="E58">
        <f t="shared" si="15"/>
        <v>38</v>
      </c>
      <c r="F58">
        <f t="shared" si="15"/>
        <v>39</v>
      </c>
      <c r="G58">
        <f t="shared" si="15"/>
        <v>27</v>
      </c>
      <c r="H58">
        <f t="shared" si="15"/>
        <v>41</v>
      </c>
      <c r="I58">
        <f t="shared" si="15"/>
        <v>29</v>
      </c>
      <c r="J58" s="11">
        <f>Table4[[#This Row],[mega_growth]]</f>
        <v>47</v>
      </c>
      <c r="K58">
        <f>Table4[[#This Row],[mega_value]]</f>
        <v>34</v>
      </c>
      <c r="L58">
        <f>Table4[[#This Row],[large_growth]]</f>
        <v>35</v>
      </c>
      <c r="M58">
        <f>Table4[[#This Row],[large_value]]</f>
        <v>38</v>
      </c>
      <c r="N58">
        <f>Table4[[#This Row],[mid_growth]]</f>
        <v>39</v>
      </c>
      <c r="O58">
        <f>Table4[[#This Row],[mid_value]]</f>
        <v>27</v>
      </c>
      <c r="P58">
        <f>Table4[[#This Row],[small_growth]]</f>
        <v>41</v>
      </c>
      <c r="Q58">
        <f>Table4[[#This Row],[small_value]]</f>
        <v>29</v>
      </c>
      <c r="R58" s="11"/>
    </row>
    <row r="59" spans="1:25" x14ac:dyDescent="0.45">
      <c r="A59" s="8" t="str">
        <f t="shared" ref="A59:A68" si="16">A5</f>
        <v>Materials</v>
      </c>
      <c r="B59">
        <f t="shared" ref="B59:B68" si="17">B45+J45+R45</f>
        <v>12</v>
      </c>
      <c r="C59">
        <f t="shared" si="15"/>
        <v>52</v>
      </c>
      <c r="D59">
        <f t="shared" si="15"/>
        <v>14</v>
      </c>
      <c r="E59">
        <f t="shared" si="15"/>
        <v>41</v>
      </c>
      <c r="F59">
        <f t="shared" si="15"/>
        <v>23</v>
      </c>
      <c r="G59">
        <f t="shared" si="15"/>
        <v>40</v>
      </c>
      <c r="H59">
        <f t="shared" si="15"/>
        <v>31</v>
      </c>
      <c r="I59">
        <f t="shared" si="15"/>
        <v>31</v>
      </c>
      <c r="J59" s="11">
        <f>Table4[[#This Row],[mega_growth]]</f>
        <v>12</v>
      </c>
      <c r="K59">
        <f>Table4[[#This Row],[mega_value]]</f>
        <v>52</v>
      </c>
      <c r="L59">
        <f>Table4[[#This Row],[large_growth]]</f>
        <v>14</v>
      </c>
      <c r="M59">
        <f>Table4[[#This Row],[large_value]]</f>
        <v>41</v>
      </c>
      <c r="N59">
        <f>Table4[[#This Row],[mid_growth]]</f>
        <v>23</v>
      </c>
      <c r="O59">
        <f>Table4[[#This Row],[mid_value]]</f>
        <v>40</v>
      </c>
      <c r="P59">
        <f>Table4[[#This Row],[small_growth]]</f>
        <v>31</v>
      </c>
      <c r="Q59">
        <f>Table4[[#This Row],[small_value]]</f>
        <v>31</v>
      </c>
      <c r="R59" s="11"/>
    </row>
    <row r="60" spans="1:25" x14ac:dyDescent="0.45">
      <c r="A60" s="8" t="str">
        <f t="shared" si="16"/>
        <v>Industrials</v>
      </c>
      <c r="B60">
        <f t="shared" si="17"/>
        <v>24</v>
      </c>
      <c r="C60">
        <f t="shared" si="15"/>
        <v>28</v>
      </c>
      <c r="D60">
        <f t="shared" si="15"/>
        <v>18</v>
      </c>
      <c r="E60">
        <f t="shared" si="15"/>
        <v>18</v>
      </c>
      <c r="F60">
        <f t="shared" si="15"/>
        <v>14</v>
      </c>
      <c r="G60">
        <f t="shared" si="15"/>
        <v>19</v>
      </c>
      <c r="H60">
        <f t="shared" si="15"/>
        <v>33</v>
      </c>
      <c r="I60">
        <f t="shared" si="15"/>
        <v>24</v>
      </c>
      <c r="J60" s="11">
        <f>Table4[[#This Row],[mega_growth]]</f>
        <v>24</v>
      </c>
      <c r="K60">
        <f>Table4[[#This Row],[mega_value]]</f>
        <v>28</v>
      </c>
      <c r="L60">
        <f>Table4[[#This Row],[large_growth]]</f>
        <v>18</v>
      </c>
      <c r="M60">
        <f>Table4[[#This Row],[large_value]]</f>
        <v>18</v>
      </c>
      <c r="N60">
        <f>Table4[[#This Row],[mid_growth]]</f>
        <v>14</v>
      </c>
      <c r="O60">
        <f>Table4[[#This Row],[mid_value]]</f>
        <v>19</v>
      </c>
      <c r="P60">
        <f>Table4[[#This Row],[small_growth]]</f>
        <v>33</v>
      </c>
      <c r="Q60">
        <f>Table4[[#This Row],[small_value]]</f>
        <v>24</v>
      </c>
      <c r="R60" s="11"/>
    </row>
    <row r="61" spans="1:25" x14ac:dyDescent="0.45">
      <c r="A61" s="8" t="str">
        <f t="shared" si="16"/>
        <v>Consumer Discretionary</v>
      </c>
      <c r="B61">
        <f t="shared" si="17"/>
        <v>22</v>
      </c>
      <c r="C61">
        <f t="shared" si="15"/>
        <v>23</v>
      </c>
      <c r="D61">
        <f t="shared" si="15"/>
        <v>30</v>
      </c>
      <c r="E61">
        <f t="shared" si="15"/>
        <v>23</v>
      </c>
      <c r="F61">
        <f t="shared" si="15"/>
        <v>32</v>
      </c>
      <c r="G61">
        <f t="shared" si="15"/>
        <v>26</v>
      </c>
      <c r="H61">
        <f t="shared" si="15"/>
        <v>23</v>
      </c>
      <c r="I61">
        <f t="shared" si="15"/>
        <v>20</v>
      </c>
      <c r="J61" s="11">
        <f>Table4[[#This Row],[mega_growth]]</f>
        <v>22</v>
      </c>
      <c r="K61">
        <f>Table4[[#This Row],[mega_value]]</f>
        <v>23</v>
      </c>
      <c r="L61">
        <f>Table4[[#This Row],[large_growth]]</f>
        <v>30</v>
      </c>
      <c r="M61">
        <f>Table4[[#This Row],[large_value]]</f>
        <v>23</v>
      </c>
      <c r="N61">
        <f>Table4[[#This Row],[mid_growth]]</f>
        <v>32</v>
      </c>
      <c r="O61">
        <f>Table4[[#This Row],[mid_value]]</f>
        <v>26</v>
      </c>
      <c r="P61">
        <f>Table4[[#This Row],[small_growth]]</f>
        <v>23</v>
      </c>
      <c r="Q61">
        <f>Table4[[#This Row],[small_value]]</f>
        <v>20</v>
      </c>
      <c r="R61" s="11"/>
    </row>
    <row r="62" spans="1:25" x14ac:dyDescent="0.45">
      <c r="A62" s="8" t="str">
        <f t="shared" si="16"/>
        <v>Communication Services</v>
      </c>
      <c r="B62">
        <f t="shared" si="17"/>
        <v>16</v>
      </c>
      <c r="C62">
        <f t="shared" si="15"/>
        <v>45</v>
      </c>
      <c r="D62">
        <f t="shared" si="15"/>
        <v>27</v>
      </c>
      <c r="E62">
        <f t="shared" si="15"/>
        <v>44</v>
      </c>
      <c r="F62">
        <f t="shared" si="15"/>
        <v>40</v>
      </c>
      <c r="G62">
        <f t="shared" si="15"/>
        <v>46</v>
      </c>
      <c r="H62">
        <f t="shared" si="15"/>
        <v>34</v>
      </c>
      <c r="I62">
        <f t="shared" si="15"/>
        <v>49</v>
      </c>
      <c r="J62" s="11">
        <f>Table4[[#This Row],[mega_growth]]</f>
        <v>16</v>
      </c>
      <c r="K62">
        <f>Table4[[#This Row],[mega_value]]</f>
        <v>45</v>
      </c>
      <c r="L62">
        <f>Table4[[#This Row],[large_growth]]</f>
        <v>27</v>
      </c>
      <c r="M62">
        <f>Table4[[#This Row],[large_value]]</f>
        <v>44</v>
      </c>
      <c r="N62">
        <f>Table4[[#This Row],[mid_growth]]</f>
        <v>40</v>
      </c>
      <c r="O62">
        <f>Table4[[#This Row],[mid_value]]</f>
        <v>46</v>
      </c>
      <c r="P62">
        <f>Table4[[#This Row],[small_growth]]</f>
        <v>34</v>
      </c>
      <c r="Q62">
        <f>Table4[[#This Row],[small_value]]</f>
        <v>49</v>
      </c>
      <c r="R62" s="11"/>
    </row>
    <row r="63" spans="1:25" x14ac:dyDescent="0.45">
      <c r="A63" s="8" t="str">
        <f t="shared" si="16"/>
        <v>Information Technology</v>
      </c>
      <c r="B63">
        <f t="shared" si="17"/>
        <v>7</v>
      </c>
      <c r="C63">
        <f t="shared" si="15"/>
        <v>23</v>
      </c>
      <c r="D63">
        <f t="shared" si="15"/>
        <v>14</v>
      </c>
      <c r="E63">
        <f t="shared" si="15"/>
        <v>25</v>
      </c>
      <c r="F63">
        <f t="shared" si="15"/>
        <v>22</v>
      </c>
      <c r="G63">
        <f t="shared" si="15"/>
        <v>28</v>
      </c>
      <c r="H63">
        <f t="shared" si="15"/>
        <v>25</v>
      </c>
      <c r="I63">
        <f t="shared" si="15"/>
        <v>41</v>
      </c>
      <c r="J63" s="11">
        <f>Table4[[#This Row],[mega_growth]]</f>
        <v>7</v>
      </c>
      <c r="K63">
        <f>Table4[[#This Row],[mega_value]]</f>
        <v>23</v>
      </c>
      <c r="L63">
        <f>Table4[[#This Row],[large_growth]]</f>
        <v>14</v>
      </c>
      <c r="M63">
        <f>Table4[[#This Row],[large_value]]</f>
        <v>25</v>
      </c>
      <c r="N63">
        <f>Table4[[#This Row],[mid_growth]]</f>
        <v>22</v>
      </c>
      <c r="O63">
        <f>Table4[[#This Row],[mid_value]]</f>
        <v>28</v>
      </c>
      <c r="P63">
        <f>Table4[[#This Row],[small_growth]]</f>
        <v>25</v>
      </c>
      <c r="Q63">
        <f>Table4[[#This Row],[small_value]]</f>
        <v>41</v>
      </c>
      <c r="R63" s="11"/>
    </row>
    <row r="64" spans="1:25" x14ac:dyDescent="0.45">
      <c r="A64" s="8" t="str">
        <f t="shared" si="16"/>
        <v>Financials</v>
      </c>
      <c r="B64">
        <f t="shared" si="17"/>
        <v>36</v>
      </c>
      <c r="C64">
        <f t="shared" si="15"/>
        <v>25</v>
      </c>
      <c r="D64">
        <f t="shared" si="15"/>
        <v>15</v>
      </c>
      <c r="E64">
        <f t="shared" si="15"/>
        <v>31</v>
      </c>
      <c r="F64">
        <f t="shared" si="15"/>
        <v>14</v>
      </c>
      <c r="G64">
        <f>G50+O50+W50</f>
        <v>39</v>
      </c>
      <c r="H64">
        <f t="shared" si="15"/>
        <v>16</v>
      </c>
      <c r="I64">
        <f t="shared" si="15"/>
        <v>44</v>
      </c>
      <c r="J64" s="11">
        <f>Table4[[#This Row],[mega_growth]]</f>
        <v>36</v>
      </c>
      <c r="K64">
        <f>Table4[[#This Row],[mega_value]]</f>
        <v>25</v>
      </c>
      <c r="L64">
        <f>Table4[[#This Row],[large_growth]]</f>
        <v>15</v>
      </c>
      <c r="M64">
        <f>Table4[[#This Row],[large_value]]</f>
        <v>31</v>
      </c>
      <c r="N64">
        <f>Table4[[#This Row],[mid_growth]]</f>
        <v>14</v>
      </c>
      <c r="O64">
        <f>Table4[[#This Row],[mid_value]]</f>
        <v>39</v>
      </c>
      <c r="P64">
        <f>Table4[[#This Row],[small_growth]]</f>
        <v>16</v>
      </c>
      <c r="Q64">
        <f>Table4[[#This Row],[small_value]]</f>
        <v>44</v>
      </c>
      <c r="R64" s="11"/>
    </row>
    <row r="65" spans="1:18" x14ac:dyDescent="0.45">
      <c r="A65" s="8" t="str">
        <f t="shared" si="16"/>
        <v>Real Estate</v>
      </c>
      <c r="B65">
        <f t="shared" si="17"/>
        <v>37</v>
      </c>
      <c r="C65">
        <f t="shared" si="15"/>
        <v>27</v>
      </c>
      <c r="D65">
        <f t="shared" si="15"/>
        <v>36</v>
      </c>
      <c r="E65">
        <f t="shared" si="15"/>
        <v>36</v>
      </c>
      <c r="F65">
        <f t="shared" si="15"/>
        <v>41</v>
      </c>
      <c r="G65">
        <f t="shared" si="15"/>
        <v>41</v>
      </c>
      <c r="H65">
        <f t="shared" si="15"/>
        <v>46</v>
      </c>
      <c r="I65">
        <f t="shared" si="15"/>
        <v>42</v>
      </c>
      <c r="J65" s="11">
        <f>Table4[[#This Row],[mega_growth]]</f>
        <v>37</v>
      </c>
      <c r="K65">
        <f>Table4[[#This Row],[mega_value]]</f>
        <v>27</v>
      </c>
      <c r="L65">
        <f>Table4[[#This Row],[large_growth]]</f>
        <v>36</v>
      </c>
      <c r="M65">
        <f>Table4[[#This Row],[large_value]]</f>
        <v>36</v>
      </c>
      <c r="N65">
        <f>Table4[[#This Row],[mid_growth]]</f>
        <v>41</v>
      </c>
      <c r="O65">
        <f>Table4[[#This Row],[mid_value]]</f>
        <v>41</v>
      </c>
      <c r="P65">
        <f>Table4[[#This Row],[small_growth]]</f>
        <v>46</v>
      </c>
      <c r="Q65">
        <f>Table4[[#This Row],[small_value]]</f>
        <v>42</v>
      </c>
      <c r="R65" s="11"/>
    </row>
    <row r="66" spans="1:18" x14ac:dyDescent="0.45">
      <c r="A66" s="8" t="str">
        <f t="shared" si="16"/>
        <v>Consumer Staples</v>
      </c>
      <c r="B66">
        <f t="shared" si="17"/>
        <v>33</v>
      </c>
      <c r="C66">
        <f t="shared" si="15"/>
        <v>37</v>
      </c>
      <c r="D66">
        <f t="shared" si="15"/>
        <v>33</v>
      </c>
      <c r="E66">
        <f t="shared" si="15"/>
        <v>39</v>
      </c>
      <c r="F66">
        <f t="shared" si="15"/>
        <v>37</v>
      </c>
      <c r="G66">
        <f t="shared" si="15"/>
        <v>45</v>
      </c>
      <c r="H66">
        <f t="shared" si="15"/>
        <v>13</v>
      </c>
      <c r="I66">
        <f t="shared" si="15"/>
        <v>43</v>
      </c>
      <c r="J66" s="11">
        <f>Table4[[#This Row],[mega_growth]]</f>
        <v>33</v>
      </c>
      <c r="K66">
        <f>Table4[[#This Row],[mega_value]]</f>
        <v>37</v>
      </c>
      <c r="L66">
        <f>Table4[[#This Row],[large_growth]]</f>
        <v>33</v>
      </c>
      <c r="M66">
        <f>Table4[[#This Row],[large_value]]</f>
        <v>39</v>
      </c>
      <c r="N66">
        <f>Table4[[#This Row],[mid_growth]]</f>
        <v>37</v>
      </c>
      <c r="O66">
        <f>Table4[[#This Row],[mid_value]]</f>
        <v>45</v>
      </c>
      <c r="P66">
        <f>Table4[[#This Row],[small_growth]]</f>
        <v>13</v>
      </c>
      <c r="Q66">
        <f>Table4[[#This Row],[small_value]]</f>
        <v>43</v>
      </c>
      <c r="R66" s="11"/>
    </row>
    <row r="67" spans="1:18" x14ac:dyDescent="0.45">
      <c r="A67" s="8" t="str">
        <f t="shared" si="16"/>
        <v>Health Care</v>
      </c>
      <c r="B67">
        <f t="shared" si="17"/>
        <v>21</v>
      </c>
      <c r="C67">
        <f t="shared" si="15"/>
        <v>39</v>
      </c>
      <c r="D67">
        <f t="shared" si="15"/>
        <v>36</v>
      </c>
      <c r="E67">
        <f t="shared" si="15"/>
        <v>37</v>
      </c>
      <c r="F67">
        <f t="shared" si="15"/>
        <v>49</v>
      </c>
      <c r="G67">
        <f t="shared" si="15"/>
        <v>34</v>
      </c>
      <c r="H67">
        <f t="shared" si="15"/>
        <v>26</v>
      </c>
      <c r="I67">
        <f t="shared" si="15"/>
        <v>22</v>
      </c>
      <c r="J67" s="11">
        <f>Table4[[#This Row],[mega_growth]]</f>
        <v>21</v>
      </c>
      <c r="K67">
        <f>Table4[[#This Row],[mega_value]]</f>
        <v>39</v>
      </c>
      <c r="L67">
        <f>Table4[[#This Row],[large_growth]]</f>
        <v>36</v>
      </c>
      <c r="M67">
        <f>Table4[[#This Row],[large_value]]</f>
        <v>37</v>
      </c>
      <c r="N67">
        <f>Table4[[#This Row],[mid_growth]]</f>
        <v>49</v>
      </c>
      <c r="O67">
        <f>Table4[[#This Row],[mid_value]]</f>
        <v>34</v>
      </c>
      <c r="P67">
        <f>Table4[[#This Row],[small_growth]]</f>
        <v>26</v>
      </c>
      <c r="Q67">
        <f>Table4[[#This Row],[small_value]]</f>
        <v>22</v>
      </c>
      <c r="R67" s="11"/>
    </row>
    <row r="68" spans="1:18" x14ac:dyDescent="0.45">
      <c r="A68" s="8" t="str">
        <f t="shared" si="16"/>
        <v>Utilities</v>
      </c>
      <c r="B68" t="e">
        <f t="shared" si="17"/>
        <v>#N/A</v>
      </c>
      <c r="C68">
        <f t="shared" si="15"/>
        <v>45</v>
      </c>
      <c r="D68" t="e">
        <f t="shared" si="15"/>
        <v>#N/A</v>
      </c>
      <c r="E68">
        <f t="shared" si="15"/>
        <v>31</v>
      </c>
      <c r="F68">
        <f t="shared" si="15"/>
        <v>9</v>
      </c>
      <c r="G68">
        <f t="shared" si="15"/>
        <v>23</v>
      </c>
      <c r="H68">
        <f t="shared" si="15"/>
        <v>42</v>
      </c>
      <c r="I68">
        <f t="shared" si="15"/>
        <v>44</v>
      </c>
      <c r="J68" s="11" t="e">
        <f>Table4[[#This Row],[mega_growth]]</f>
        <v>#N/A</v>
      </c>
      <c r="K68">
        <f>Table4[[#This Row],[mega_value]]</f>
        <v>45</v>
      </c>
      <c r="L68" t="e">
        <f>Table4[[#This Row],[large_growth]]</f>
        <v>#N/A</v>
      </c>
      <c r="M68">
        <f>Table4[[#This Row],[large_value]]</f>
        <v>31</v>
      </c>
      <c r="N68">
        <f>Table4[[#This Row],[mid_growth]]</f>
        <v>9</v>
      </c>
      <c r="O68">
        <f>Table4[[#This Row],[mid_value]]</f>
        <v>23</v>
      </c>
      <c r="P68">
        <f>Table4[[#This Row],[small_growth]]</f>
        <v>42</v>
      </c>
      <c r="Q68">
        <f>Table4[[#This Row],[small_value]]</f>
        <v>44</v>
      </c>
      <c r="R68" s="11"/>
    </row>
  </sheetData>
  <mergeCells count="5">
    <mergeCell ref="B1:I1"/>
    <mergeCell ref="J1:Q1"/>
    <mergeCell ref="R1:Y1"/>
    <mergeCell ref="B56:I56"/>
    <mergeCell ref="J56:Q56"/>
  </mergeCells>
  <pageMargins left="0.75" right="0.75" top="1" bottom="1" header="0.5" footer="0.5"/>
  <tableParts count="4">
    <tablePart r:id="rId1"/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9CD1694-E464-4DBF-A791-6AD18FEFF7F9}">
            <x14:iconSet iconSet="3Arrows" custom="1">
              <x14:cfvo type="percent">
                <xm:f>0</xm:f>
              </x14:cfvo>
              <x14:cfvo type="percentile">
                <xm:f>10</xm:f>
              </x14:cfvo>
              <x14:cfvo type="percentile">
                <xm:f>90</xm:f>
              </x14:cfvo>
              <x14:cfIcon iconSet="3Arrows" iconId="2"/>
              <x14:cfIcon iconSet="3Arrows" iconId="1"/>
              <x14:cfIcon iconSet="3Arrows" iconId="0"/>
            </x14:iconSet>
          </x14:cfRule>
          <xm:sqref>B58:I68</xm:sqref>
        </x14:conditionalFormatting>
        <x14:conditionalFormatting xmlns:xm="http://schemas.microsoft.com/office/excel/2006/main">
          <x14:cfRule type="iconSet" priority="4" id="{D9069F87-685E-4EB5-834A-B639FA2C9311}">
            <x14:iconSet iconSet="3Arrows" custom="1">
              <x14:cfvo type="percent">
                <xm:f>0</xm:f>
              </x14:cfvo>
              <x14:cfvo type="percentile">
                <xm:f>10</xm:f>
              </x14:cfvo>
              <x14:cfvo type="percentile">
                <xm:f>90</xm:f>
              </x14:cfvo>
              <x14:cfIcon iconSet="3Arrows" iconId="2"/>
              <x14:cfIcon iconSet="3Arrows" iconId="1"/>
              <x14:cfIcon iconSet="3Arrows" iconId="0"/>
            </x14:iconSet>
          </x14:cfRule>
          <xm:sqref>B44:I54</xm:sqref>
        </x14:conditionalFormatting>
        <x14:conditionalFormatting xmlns:xm="http://schemas.microsoft.com/office/excel/2006/main">
          <x14:cfRule type="iconSet" priority="3" id="{4BE87ACC-D8F9-4AFF-AE75-206F7F0FD219}">
            <x14:iconSet iconSet="3Arrows" custom="1">
              <x14:cfvo type="percent">
                <xm:f>0</xm:f>
              </x14:cfvo>
              <x14:cfvo type="percentile">
                <xm:f>10</xm:f>
              </x14:cfvo>
              <x14:cfvo type="percentile">
                <xm:f>90</xm:f>
              </x14:cfvo>
              <x14:cfIcon iconSet="3Arrows" iconId="2"/>
              <x14:cfIcon iconSet="3Arrows" iconId="1"/>
              <x14:cfIcon iconSet="3Arrows" iconId="0"/>
            </x14:iconSet>
          </x14:cfRule>
          <xm:sqref>J44:Q54</xm:sqref>
        </x14:conditionalFormatting>
        <x14:conditionalFormatting xmlns:xm="http://schemas.microsoft.com/office/excel/2006/main">
          <x14:cfRule type="iconSet" priority="2" id="{A10D81EF-B12C-4599-B491-703A0BE3AE7E}">
            <x14:iconSet iconSet="3Arrows" custom="1">
              <x14:cfvo type="percent">
                <xm:f>0</xm:f>
              </x14:cfvo>
              <x14:cfvo type="percentile">
                <xm:f>10</xm:f>
              </x14:cfvo>
              <x14:cfvo type="percentile">
                <xm:f>90</xm:f>
              </x14:cfvo>
              <x14:cfIcon iconSet="3Arrows" iconId="2"/>
              <x14:cfIcon iconSet="3Arrows" iconId="1"/>
              <x14:cfIcon iconSet="3Arrows" iconId="0"/>
            </x14:iconSet>
          </x14:cfRule>
          <xm:sqref>R44:Y54</xm:sqref>
        </x14:conditionalFormatting>
        <x14:conditionalFormatting xmlns:xm="http://schemas.microsoft.com/office/excel/2006/main">
          <x14:cfRule type="iconSet" priority="1" id="{2FA4C77B-1E1D-410F-9F8C-8060ACD74D24}">
            <x14:iconSet iconSet="3Arrows" custom="1">
              <x14:cfvo type="percent">
                <xm:f>0</xm:f>
              </x14:cfvo>
              <x14:cfvo type="percentile">
                <xm:f>20</xm:f>
              </x14:cfvo>
              <x14:cfvo type="percentile">
                <xm:f>80</xm:f>
              </x14:cfvo>
              <x14:cfIcon iconSet="3Arrows" iconId="2"/>
              <x14:cfIcon iconSet="3Arrows" iconId="1"/>
              <x14:cfIcon iconSet="3Arrows" iconId="0"/>
            </x14:iconSet>
          </x14:cfRule>
          <xm:sqref>J58:Q68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8"/>
  <sheetViews>
    <sheetView topLeftCell="A54" workbookViewId="0">
      <selection activeCell="F60" sqref="F60"/>
    </sheetView>
  </sheetViews>
  <sheetFormatPr defaultRowHeight="14.25" x14ac:dyDescent="0.45"/>
  <sheetData>
    <row r="1" spans="1:25" x14ac:dyDescent="0.45">
      <c r="A1" s="1"/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/>
      <c r="Q1" s="2"/>
      <c r="R1" s="2" t="s">
        <v>2</v>
      </c>
      <c r="S1" s="2"/>
      <c r="T1" s="2"/>
      <c r="U1" s="2"/>
      <c r="V1" s="2"/>
      <c r="W1" s="2"/>
      <c r="X1" s="2"/>
      <c r="Y1" s="2"/>
    </row>
    <row r="2" spans="1:25" x14ac:dyDescent="0.4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 x14ac:dyDescent="0.45">
      <c r="A3" s="1" t="s">
        <v>12</v>
      </c>
    </row>
    <row r="4" spans="1:25" x14ac:dyDescent="0.45">
      <c r="A4" s="1" t="s">
        <v>13</v>
      </c>
      <c r="B4">
        <v>5.5987536596398979E-5</v>
      </c>
      <c r="C4">
        <v>1.4344789236315409E-3</v>
      </c>
      <c r="D4">
        <v>3.2401536167992292E-4</v>
      </c>
      <c r="E4">
        <v>1.531263252291921E-3</v>
      </c>
      <c r="F4">
        <v>2.330555969588899E-3</v>
      </c>
      <c r="G4">
        <v>1.6593021206349661E-3</v>
      </c>
      <c r="H4">
        <v>3.4296901277068941E-3</v>
      </c>
      <c r="I4">
        <v>2.4445115060042371E-3</v>
      </c>
      <c r="J4">
        <v>-3.4443694265259378E-4</v>
      </c>
      <c r="K4">
        <v>-1.079463554732752E-3</v>
      </c>
      <c r="L4">
        <v>-4.4024585454827798E-4</v>
      </c>
      <c r="M4">
        <v>-9.471340362421115E-4</v>
      </c>
      <c r="N4">
        <v>-1.786720131627786E-3</v>
      </c>
      <c r="O4">
        <v>-3.1689762327436308E-6</v>
      </c>
      <c r="P4">
        <v>-1.05187461909221E-3</v>
      </c>
      <c r="Q4">
        <v>-3.1777570007289588E-4</v>
      </c>
      <c r="R4">
        <v>1.20392309555254E-4</v>
      </c>
      <c r="S4">
        <v>-2.138906848552558E-3</v>
      </c>
      <c r="T4">
        <v>4.7495599067500481E-4</v>
      </c>
      <c r="U4">
        <v>-1.8502223817178521E-3</v>
      </c>
      <c r="V4">
        <v>8.0750021863461308E-4</v>
      </c>
      <c r="W4">
        <v>9.3526463250294465E-4</v>
      </c>
      <c r="X4">
        <v>4.6054616483091103E-3</v>
      </c>
      <c r="Y4">
        <v>2.2742328560067808E-3</v>
      </c>
    </row>
    <row r="5" spans="1:25" x14ac:dyDescent="0.45">
      <c r="A5" s="1" t="s">
        <v>14</v>
      </c>
      <c r="B5">
        <v>1.892575397967949E-3</v>
      </c>
      <c r="C5">
        <v>-4.9880650192102218E-4</v>
      </c>
      <c r="D5">
        <v>1.9942771982283001E-3</v>
      </c>
      <c r="E5">
        <v>5.5862521200624187E-4</v>
      </c>
      <c r="F5">
        <v>4.2719524745519089E-3</v>
      </c>
      <c r="G5">
        <v>3.9927689181024186E-3</v>
      </c>
      <c r="H5">
        <v>1.439570691210985E-3</v>
      </c>
      <c r="I5">
        <v>2.9443646593843012E-3</v>
      </c>
      <c r="J5">
        <v>3.2288412069421441E-3</v>
      </c>
      <c r="K5">
        <v>-1.1576027402712759E-3</v>
      </c>
      <c r="L5">
        <v>2.9407523661218139E-3</v>
      </c>
      <c r="M5">
        <v>1.7024860357526029E-4</v>
      </c>
      <c r="N5">
        <v>4.2198982433930164E-3</v>
      </c>
      <c r="O5">
        <v>3.9672495083011494E-3</v>
      </c>
      <c r="P5">
        <v>2.7252363601172449E-3</v>
      </c>
      <c r="Q5">
        <v>8.362495170959305E-3</v>
      </c>
      <c r="R5">
        <v>3.1204358966133508E-3</v>
      </c>
      <c r="S5">
        <v>-3.9360439196288943E-4</v>
      </c>
      <c r="T5">
        <v>2.8468811098519998E-3</v>
      </c>
      <c r="U5">
        <v>-6.9381462337439958E-4</v>
      </c>
      <c r="V5">
        <v>3.3518499717630069E-3</v>
      </c>
      <c r="W5">
        <v>-3.027143589904469E-3</v>
      </c>
      <c r="X5">
        <v>2.2110756957425901E-3</v>
      </c>
      <c r="Y5">
        <v>-2.415634152844554E-4</v>
      </c>
    </row>
    <row r="6" spans="1:25" x14ac:dyDescent="0.45">
      <c r="A6" s="1" t="s">
        <v>15</v>
      </c>
      <c r="B6">
        <v>1.358382866354631E-3</v>
      </c>
      <c r="C6">
        <v>7.3907560472096442E-3</v>
      </c>
      <c r="D6">
        <v>2.9977699241512039E-3</v>
      </c>
      <c r="E6">
        <v>8.9196510106771213E-3</v>
      </c>
      <c r="F6">
        <v>1.6417595710832799E-2</v>
      </c>
      <c r="G6">
        <v>1.287911937412658E-2</v>
      </c>
      <c r="H6">
        <v>1.7731618991101341E-2</v>
      </c>
      <c r="I6">
        <v>1.6529355714836699E-2</v>
      </c>
      <c r="J6">
        <v>4.1266143375633972E-3</v>
      </c>
      <c r="K6">
        <v>1.6139888317349551E-2</v>
      </c>
      <c r="L6">
        <v>7.4393390813758007E-3</v>
      </c>
      <c r="M6">
        <v>1.8826253061092681E-2</v>
      </c>
      <c r="N6">
        <v>3.5116813251223539E-2</v>
      </c>
      <c r="O6">
        <v>2.4921662339934501E-2</v>
      </c>
      <c r="P6">
        <v>3.093602480287392E-2</v>
      </c>
      <c r="Q6">
        <v>3.5051117444711642E-2</v>
      </c>
      <c r="R6">
        <v>5.5127312350936684E-3</v>
      </c>
      <c r="S6">
        <v>1.06699820286562E-2</v>
      </c>
      <c r="T6">
        <v>9.1342910964446258E-3</v>
      </c>
      <c r="U6">
        <v>1.2281751521186371E-2</v>
      </c>
      <c r="V6">
        <v>3.377338671937008E-2</v>
      </c>
      <c r="W6">
        <v>1.8374882119766851E-2</v>
      </c>
      <c r="X6">
        <v>3.4846087625656177E-2</v>
      </c>
      <c r="Y6">
        <v>3.1358012188090721E-2</v>
      </c>
    </row>
    <row r="7" spans="1:25" x14ac:dyDescent="0.45">
      <c r="A7" s="1" t="s">
        <v>16</v>
      </c>
      <c r="B7">
        <v>1.408595759134525E-2</v>
      </c>
      <c r="C7">
        <v>3.3159934006672491E-3</v>
      </c>
      <c r="D7">
        <v>1.379493760106912E-2</v>
      </c>
      <c r="E7">
        <v>2.7040487290275598E-3</v>
      </c>
      <c r="F7">
        <v>6.9045161640156911E-3</v>
      </c>
      <c r="G7">
        <v>3.45451369728907E-3</v>
      </c>
      <c r="H7">
        <v>1.4668759356977571E-2</v>
      </c>
      <c r="I7">
        <v>9.1935355089318143E-3</v>
      </c>
      <c r="J7">
        <v>2.1225451346753209E-2</v>
      </c>
      <c r="K7">
        <v>4.9333587720358386E-3</v>
      </c>
      <c r="L7">
        <v>2.2502470171706639E-2</v>
      </c>
      <c r="M7">
        <v>4.7517447905624129E-3</v>
      </c>
      <c r="N7">
        <v>2.160967037650419E-2</v>
      </c>
      <c r="O7">
        <v>9.9141789141688631E-3</v>
      </c>
      <c r="P7">
        <v>2.719516599207045E-2</v>
      </c>
      <c r="Q7">
        <v>2.1719980361572109E-2</v>
      </c>
      <c r="R7">
        <v>4.0883640162696307E-2</v>
      </c>
      <c r="S7">
        <v>1.893309173845194E-3</v>
      </c>
      <c r="T7">
        <v>3.7213451604932682E-2</v>
      </c>
      <c r="U7">
        <v>4.7368512320464492E-3</v>
      </c>
      <c r="V7">
        <v>1.3382716284877451E-2</v>
      </c>
      <c r="W7">
        <v>1.5192197620522679E-2</v>
      </c>
      <c r="X7">
        <v>2.7282608477646811E-2</v>
      </c>
      <c r="Y7">
        <v>3.5888281502515912E-3</v>
      </c>
    </row>
    <row r="8" spans="1:25" x14ac:dyDescent="0.45">
      <c r="A8" s="1" t="s">
        <v>17</v>
      </c>
      <c r="B8">
        <v>1.2857895471749351E-2</v>
      </c>
      <c r="C8">
        <v>-2.0234537461478229E-3</v>
      </c>
      <c r="D8">
        <v>1.0126323033306749E-2</v>
      </c>
      <c r="E8">
        <v>-1.090601038026686E-3</v>
      </c>
      <c r="F8">
        <v>-1.162257806262714E-3</v>
      </c>
      <c r="G8">
        <v>-1.104304502610044E-3</v>
      </c>
      <c r="H8">
        <v>-4.875449186893302E-4</v>
      </c>
      <c r="I8">
        <v>-8.5249066748628621E-4</v>
      </c>
      <c r="J8">
        <v>3.9787073595269798E-2</v>
      </c>
      <c r="K8">
        <v>1.8648722816151E-3</v>
      </c>
      <c r="L8">
        <v>3.3209619814490443E-2</v>
      </c>
      <c r="M8">
        <v>2.992560536416933E-3</v>
      </c>
      <c r="N8">
        <v>4.7912289207989768E-3</v>
      </c>
      <c r="O8">
        <v>-7.7546943484558566E-5</v>
      </c>
      <c r="P8">
        <v>-8.5624960868503186E-4</v>
      </c>
      <c r="Q8">
        <v>8.0859932783237758E-4</v>
      </c>
      <c r="R8">
        <v>7.8169472936491041E-2</v>
      </c>
      <c r="S8">
        <v>-2.1470144197824549E-3</v>
      </c>
      <c r="T8">
        <v>7.0407752491183515E-2</v>
      </c>
      <c r="U8">
        <v>-2.7334071637379479E-3</v>
      </c>
      <c r="V8">
        <v>1.2796335343587839E-2</v>
      </c>
      <c r="W8">
        <v>-8.4521747785904606E-4</v>
      </c>
      <c r="X8">
        <v>2.8874118700732828E-3</v>
      </c>
      <c r="Y8">
        <v>-2.1871285552344868E-3</v>
      </c>
    </row>
    <row r="9" spans="1:25" x14ac:dyDescent="0.45">
      <c r="A9" s="1" t="s">
        <v>18</v>
      </c>
      <c r="B9">
        <v>2.799668008660287E-2</v>
      </c>
      <c r="C9">
        <v>4.5182181904135244E-3</v>
      </c>
      <c r="D9">
        <v>2.989424930737784E-2</v>
      </c>
      <c r="E9">
        <v>4.0794331344959174E-3</v>
      </c>
      <c r="F9">
        <v>1.8262684283477791E-2</v>
      </c>
      <c r="G9">
        <v>2.0523979759183839E-3</v>
      </c>
      <c r="H9">
        <v>1.8994565723367721E-2</v>
      </c>
      <c r="I9">
        <v>2.0874544500229849E-3</v>
      </c>
      <c r="J9">
        <v>0.11102260493157801</v>
      </c>
      <c r="K9">
        <v>2.606223881762345E-2</v>
      </c>
      <c r="L9">
        <v>0.1099193717825452</v>
      </c>
      <c r="M9">
        <v>2.1885079027522091E-2</v>
      </c>
      <c r="N9">
        <v>5.5118068629224207E-2</v>
      </c>
      <c r="O9">
        <v>6.0675834270089313E-3</v>
      </c>
      <c r="P9">
        <v>6.2722628804413219E-2</v>
      </c>
      <c r="Q9">
        <v>5.324815258561248E-3</v>
      </c>
      <c r="R9">
        <v>0.2309966057271029</v>
      </c>
      <c r="S9">
        <v>3.2217946738480822E-2</v>
      </c>
      <c r="T9">
        <v>0.22681064043254279</v>
      </c>
      <c r="U9">
        <v>2.594189997786752E-2</v>
      </c>
      <c r="V9">
        <v>7.5838190474478095E-2</v>
      </c>
      <c r="W9">
        <v>8.2961693271435343E-5</v>
      </c>
      <c r="X9">
        <v>8.973698582250246E-2</v>
      </c>
      <c r="Y9">
        <v>6.1393123182597268E-3</v>
      </c>
    </row>
    <row r="10" spans="1:25" x14ac:dyDescent="0.45">
      <c r="A10" s="1" t="s">
        <v>19</v>
      </c>
      <c r="B10">
        <v>2.1599583141828421E-3</v>
      </c>
      <c r="C10">
        <v>1.077856123852727E-2</v>
      </c>
      <c r="D10">
        <v>2.8338106208017268E-3</v>
      </c>
      <c r="E10">
        <v>9.9368328271337552E-3</v>
      </c>
      <c r="F10">
        <v>6.3627972947331449E-3</v>
      </c>
      <c r="G10">
        <v>7.9299449151777925E-3</v>
      </c>
      <c r="H10">
        <v>7.4820530309097303E-3</v>
      </c>
      <c r="I10">
        <v>7.1014657144135077E-4</v>
      </c>
      <c r="J10">
        <v>8.7402029880694447E-3</v>
      </c>
      <c r="K10">
        <v>4.8688891181558627E-2</v>
      </c>
      <c r="L10">
        <v>1.06550565742524E-2</v>
      </c>
      <c r="M10">
        <v>4.5576437781196417E-2</v>
      </c>
      <c r="N10">
        <v>1.8781021728391429E-2</v>
      </c>
      <c r="O10">
        <v>3.9177775044590878E-2</v>
      </c>
      <c r="P10">
        <v>1.546981093572603E-2</v>
      </c>
      <c r="Q10">
        <v>2.896440319412822E-2</v>
      </c>
      <c r="R10">
        <v>2.8594485406829569E-3</v>
      </c>
      <c r="S10">
        <v>5.2334904342155771E-3</v>
      </c>
      <c r="T10">
        <v>4.2559595111112758E-3</v>
      </c>
      <c r="U10">
        <v>1.1665468466529559E-3</v>
      </c>
      <c r="V10">
        <v>1.0202800621207269E-2</v>
      </c>
      <c r="W10">
        <v>-1.2605308017822491E-2</v>
      </c>
      <c r="X10">
        <v>8.1092915919324798E-3</v>
      </c>
      <c r="Y10">
        <v>-6.0606040874053692E-3</v>
      </c>
    </row>
    <row r="11" spans="1:25" x14ac:dyDescent="0.45">
      <c r="A11" s="1" t="s">
        <v>20</v>
      </c>
      <c r="B11">
        <v>3.9735116093780789E-4</v>
      </c>
      <c r="C11">
        <v>5.4932053019517526E-4</v>
      </c>
      <c r="D11">
        <v>4.7715435799528802E-4</v>
      </c>
      <c r="E11">
        <v>7.1109548618039143E-4</v>
      </c>
      <c r="F11">
        <v>7.1234660569384066E-4</v>
      </c>
      <c r="G11">
        <v>1.7507896191964771E-3</v>
      </c>
      <c r="H11">
        <v>-2.1271385562641361E-5</v>
      </c>
      <c r="I11">
        <v>5.4030969019727346E-4</v>
      </c>
      <c r="J11">
        <v>1.252074904816229E-3</v>
      </c>
      <c r="K11">
        <v>1.3521637011256139E-3</v>
      </c>
      <c r="L11">
        <v>1.294976693657449E-3</v>
      </c>
      <c r="M11">
        <v>2.13756786549457E-3</v>
      </c>
      <c r="N11">
        <v>2.93744554764861E-3</v>
      </c>
      <c r="O11">
        <v>4.6546054202951399E-3</v>
      </c>
      <c r="P11">
        <v>1.244861659326135E-3</v>
      </c>
      <c r="Q11">
        <v>2.737991418896068E-3</v>
      </c>
      <c r="R11">
        <v>-4.4843195687106709E-4</v>
      </c>
      <c r="S11">
        <v>-1.107225393278411E-3</v>
      </c>
      <c r="T11">
        <v>-4.546179190399599E-4</v>
      </c>
      <c r="U11">
        <v>-1.143057303866768E-3</v>
      </c>
      <c r="V11">
        <v>-1.6150958580361751E-3</v>
      </c>
      <c r="W11">
        <v>-4.997251798454993E-4</v>
      </c>
      <c r="X11">
        <v>6.9612526662680334E-4</v>
      </c>
      <c r="Y11">
        <v>-4.3417874558557114E-3</v>
      </c>
    </row>
    <row r="12" spans="1:25" x14ac:dyDescent="0.45">
      <c r="A12" s="1" t="s">
        <v>21</v>
      </c>
      <c r="B12">
        <v>1.5002881660850229E-3</v>
      </c>
      <c r="C12">
        <v>1.3725660045139461E-3</v>
      </c>
      <c r="D12">
        <v>1.363197384322579E-3</v>
      </c>
      <c r="E12">
        <v>1.405182808512747E-3</v>
      </c>
      <c r="F12">
        <v>6.1770106180114906E-4</v>
      </c>
      <c r="G12">
        <v>1.9873120308273049E-3</v>
      </c>
      <c r="H12">
        <v>4.5384458153700201E-3</v>
      </c>
      <c r="I12">
        <v>2.0611298853668789E-3</v>
      </c>
      <c r="J12">
        <v>5.4791535768385011E-3</v>
      </c>
      <c r="K12">
        <v>2.2024247336894639E-3</v>
      </c>
      <c r="L12">
        <v>4.9323338706621202E-3</v>
      </c>
      <c r="M12">
        <v>1.133043556372977E-3</v>
      </c>
      <c r="N12">
        <v>-5.7652194366562761E-4</v>
      </c>
      <c r="O12">
        <v>-9.6812580489720956E-4</v>
      </c>
      <c r="P12">
        <v>6.4785445950513469E-3</v>
      </c>
      <c r="Q12">
        <v>1.9688271288272408E-3</v>
      </c>
      <c r="R12">
        <v>1.2466149668944879E-3</v>
      </c>
      <c r="S12">
        <v>6.2317288187975746E-3</v>
      </c>
      <c r="T12">
        <v>1.429879374659757E-3</v>
      </c>
      <c r="U12">
        <v>4.5593935431097023E-3</v>
      </c>
      <c r="V12">
        <v>2.439628085875536E-3</v>
      </c>
      <c r="W12">
        <v>-2.2238607144611398E-3</v>
      </c>
      <c r="X12">
        <v>8.3326345038545711E-3</v>
      </c>
      <c r="Y12">
        <v>1.714062788735199E-3</v>
      </c>
    </row>
    <row r="13" spans="1:25" x14ac:dyDescent="0.45">
      <c r="A13" s="1" t="s">
        <v>22</v>
      </c>
      <c r="B13">
        <v>6.1897303512224913E-3</v>
      </c>
      <c r="C13">
        <v>2.1092975148195138E-3</v>
      </c>
      <c r="D13">
        <v>5.3210312375238933E-3</v>
      </c>
      <c r="E13">
        <v>2.4963762877087772E-3</v>
      </c>
      <c r="F13">
        <v>2.1206641567071052E-3</v>
      </c>
      <c r="G13">
        <v>2.9128252497516499E-3</v>
      </c>
      <c r="H13">
        <v>8.9879239500954052E-3</v>
      </c>
      <c r="I13">
        <v>2.2313977154451809E-3</v>
      </c>
      <c r="J13">
        <v>1.6440206881174941E-2</v>
      </c>
      <c r="K13">
        <v>1.3889064511840349E-2</v>
      </c>
      <c r="L13">
        <v>1.40478829290148E-2</v>
      </c>
      <c r="M13">
        <v>1.349953767788164E-2</v>
      </c>
      <c r="N13">
        <v>1.7974979299490209E-3</v>
      </c>
      <c r="O13">
        <v>1.169075621049743E-2</v>
      </c>
      <c r="P13">
        <v>2.3157001595771848E-2</v>
      </c>
      <c r="Q13">
        <v>6.8089085671255607E-3</v>
      </c>
      <c r="R13">
        <v>1.291362770056839E-2</v>
      </c>
      <c r="S13">
        <v>-2.8918599647525249E-3</v>
      </c>
      <c r="T13">
        <v>1.186046679686141E-2</v>
      </c>
      <c r="U13">
        <v>-2.7404607120830029E-3</v>
      </c>
      <c r="V13">
        <v>3.0472446402602009E-3</v>
      </c>
      <c r="W13">
        <v>2.3740931750393141E-4</v>
      </c>
      <c r="X13">
        <v>1.7152813266666539E-2</v>
      </c>
      <c r="Y13">
        <v>4.4175976156092516E-3</v>
      </c>
    </row>
    <row r="14" spans="1:25" x14ac:dyDescent="0.45">
      <c r="A14" s="1" t="s">
        <v>23</v>
      </c>
      <c r="C14">
        <v>-4.4424524488160421E-4</v>
      </c>
      <c r="E14">
        <v>3.7475494265867262E-4</v>
      </c>
      <c r="F14">
        <v>2.3232511810623358E-3</v>
      </c>
      <c r="G14">
        <v>1.536780431436075E-3</v>
      </c>
      <c r="H14">
        <v>9.535735548163646E-4</v>
      </c>
      <c r="I14">
        <v>1.528579978718733E-4</v>
      </c>
      <c r="K14">
        <v>-1.082113192153964E-3</v>
      </c>
      <c r="M14">
        <v>4.2114476994687858E-4</v>
      </c>
      <c r="N14">
        <v>3.81560044230416E-3</v>
      </c>
      <c r="O14">
        <v>2.973432652738861E-3</v>
      </c>
      <c r="P14">
        <v>1.945253064433602E-3</v>
      </c>
      <c r="Q14">
        <v>5.406534931162336E-4</v>
      </c>
      <c r="S14">
        <v>-9.6104138450038557E-4</v>
      </c>
      <c r="U14">
        <v>-6.374308969479839E-4</v>
      </c>
      <c r="V14">
        <v>8.5644601974531592E-4</v>
      </c>
      <c r="W14">
        <v>-1.4402283165880541E-4</v>
      </c>
      <c r="X14">
        <v>4.0486627229407383E-4</v>
      </c>
      <c r="Y14">
        <v>-5.7982661184546229E-4</v>
      </c>
    </row>
    <row r="15" spans="1:25" x14ac:dyDescent="0.45">
      <c r="A15" s="3" t="s">
        <v>25</v>
      </c>
      <c r="B15" s="4"/>
      <c r="C15" s="4"/>
      <c r="D15" s="4"/>
      <c r="E15" s="4"/>
      <c r="F15" s="4"/>
      <c r="G15" s="4"/>
      <c r="H15" s="4"/>
      <c r="I15" s="4"/>
      <c r="J15" s="5"/>
      <c r="K15" s="4"/>
      <c r="L15" s="4"/>
      <c r="M15" s="4"/>
      <c r="N15" s="4"/>
      <c r="O15" s="4"/>
      <c r="P15" s="4"/>
      <c r="Q15" s="4"/>
      <c r="R15" s="5"/>
      <c r="S15" s="4"/>
      <c r="T15" s="4"/>
      <c r="U15" s="4"/>
      <c r="V15" s="4"/>
      <c r="W15" s="4"/>
      <c r="X15" s="4"/>
      <c r="Y15" s="4"/>
    </row>
    <row r="16" spans="1:25" x14ac:dyDescent="0.45">
      <c r="A16" s="6"/>
      <c r="B16" s="7" t="s">
        <v>26</v>
      </c>
      <c r="C16" s="4"/>
      <c r="D16" s="4"/>
      <c r="E16" s="4"/>
      <c r="F16" s="4"/>
      <c r="G16" s="4"/>
      <c r="H16" s="4"/>
      <c r="I16" s="4"/>
      <c r="J16" s="5"/>
      <c r="K16" s="4"/>
      <c r="L16" s="4"/>
      <c r="M16" s="4"/>
      <c r="N16" s="4"/>
      <c r="O16" s="4"/>
      <c r="P16" s="4"/>
      <c r="Q16" s="4"/>
      <c r="R16" s="5"/>
      <c r="S16" s="4"/>
      <c r="T16" s="4"/>
      <c r="U16" s="4"/>
      <c r="V16" s="4"/>
      <c r="W16" s="4"/>
      <c r="X16" s="4"/>
      <c r="Y16" s="4"/>
    </row>
    <row r="17" spans="1:25" x14ac:dyDescent="0.45">
      <c r="A17" t="s">
        <v>27</v>
      </c>
      <c r="B17" s="8" t="s">
        <v>4</v>
      </c>
      <c r="C17" s="8" t="s">
        <v>5</v>
      </c>
      <c r="D17" s="8" t="s">
        <v>6</v>
      </c>
      <c r="E17" s="8" t="s">
        <v>7</v>
      </c>
      <c r="F17" s="8" t="s">
        <v>8</v>
      </c>
      <c r="G17" s="8" t="s">
        <v>9</v>
      </c>
      <c r="H17" s="8" t="s">
        <v>10</v>
      </c>
      <c r="I17" s="9" t="s">
        <v>11</v>
      </c>
      <c r="J17" s="10" t="s">
        <v>28</v>
      </c>
      <c r="K17" s="8" t="s">
        <v>29</v>
      </c>
      <c r="L17" s="8" t="s">
        <v>30</v>
      </c>
      <c r="M17" s="8" t="s">
        <v>31</v>
      </c>
      <c r="N17" s="8" t="s">
        <v>32</v>
      </c>
      <c r="O17" s="8" t="s">
        <v>33</v>
      </c>
      <c r="P17" s="8" t="s">
        <v>34</v>
      </c>
      <c r="Q17" s="9" t="s">
        <v>35</v>
      </c>
      <c r="R17" s="10" t="s">
        <v>36</v>
      </c>
      <c r="S17" s="8" t="s">
        <v>37</v>
      </c>
      <c r="T17" s="8" t="s">
        <v>38</v>
      </c>
      <c r="U17" s="8" t="s">
        <v>39</v>
      </c>
      <c r="V17" s="8" t="s">
        <v>40</v>
      </c>
      <c r="W17" s="8" t="s">
        <v>41</v>
      </c>
      <c r="X17" s="8" t="s">
        <v>42</v>
      </c>
      <c r="Y17" s="8" t="s">
        <v>43</v>
      </c>
    </row>
    <row r="18" spans="1:25" x14ac:dyDescent="0.45">
      <c r="A18" s="8" t="str">
        <f>A4</f>
        <v>Energy</v>
      </c>
      <c r="B18">
        <f>RANK(B4,B$4:B$14, 0)</f>
        <v>10</v>
      </c>
      <c r="C18">
        <f t="shared" ref="C18:Y18" si="0">RANK(C4,C$4:C$14, 0)</f>
        <v>6</v>
      </c>
      <c r="D18">
        <f t="shared" si="0"/>
        <v>10</v>
      </c>
      <c r="E18">
        <f t="shared" si="0"/>
        <v>6</v>
      </c>
      <c r="F18">
        <f t="shared" si="0"/>
        <v>6</v>
      </c>
      <c r="G18">
        <f t="shared" si="0"/>
        <v>9</v>
      </c>
      <c r="H18">
        <f t="shared" si="0"/>
        <v>7</v>
      </c>
      <c r="I18">
        <f t="shared" si="0"/>
        <v>4</v>
      </c>
      <c r="J18" s="11">
        <f t="shared" si="0"/>
        <v>10</v>
      </c>
      <c r="K18">
        <f t="shared" si="0"/>
        <v>9</v>
      </c>
      <c r="L18">
        <f t="shared" si="0"/>
        <v>10</v>
      </c>
      <c r="M18">
        <f t="shared" si="0"/>
        <v>11</v>
      </c>
      <c r="N18">
        <f t="shared" si="0"/>
        <v>11</v>
      </c>
      <c r="O18">
        <f t="shared" si="0"/>
        <v>9</v>
      </c>
      <c r="P18">
        <f t="shared" si="0"/>
        <v>11</v>
      </c>
      <c r="Q18">
        <f t="shared" si="0"/>
        <v>11</v>
      </c>
      <c r="R18" s="11">
        <f t="shared" si="0"/>
        <v>9</v>
      </c>
      <c r="S18">
        <f t="shared" si="0"/>
        <v>9</v>
      </c>
      <c r="T18">
        <f t="shared" si="0"/>
        <v>9</v>
      </c>
      <c r="U18">
        <f t="shared" si="0"/>
        <v>9</v>
      </c>
      <c r="V18">
        <f t="shared" si="0"/>
        <v>10</v>
      </c>
      <c r="W18">
        <f t="shared" si="0"/>
        <v>3</v>
      </c>
      <c r="X18">
        <f t="shared" si="0"/>
        <v>7</v>
      </c>
      <c r="Y18">
        <f t="shared" si="0"/>
        <v>5</v>
      </c>
    </row>
    <row r="19" spans="1:25" x14ac:dyDescent="0.45">
      <c r="A19" s="8" t="str">
        <f t="shared" ref="A19:A28" si="1">A5</f>
        <v>Materials</v>
      </c>
      <c r="B19">
        <f t="shared" ref="B19:Y28" si="2">RANK(B5,B$4:B$14, 0)</f>
        <v>6</v>
      </c>
      <c r="C19">
        <f t="shared" si="2"/>
        <v>10</v>
      </c>
      <c r="D19">
        <f t="shared" si="2"/>
        <v>7</v>
      </c>
      <c r="E19">
        <f t="shared" si="2"/>
        <v>9</v>
      </c>
      <c r="F19">
        <f t="shared" si="2"/>
        <v>5</v>
      </c>
      <c r="G19">
        <f t="shared" si="2"/>
        <v>3</v>
      </c>
      <c r="H19">
        <f t="shared" si="2"/>
        <v>8</v>
      </c>
      <c r="I19">
        <f t="shared" si="2"/>
        <v>3</v>
      </c>
      <c r="J19" s="11">
        <f t="shared" si="2"/>
        <v>8</v>
      </c>
      <c r="K19">
        <f t="shared" si="2"/>
        <v>11</v>
      </c>
      <c r="L19">
        <f t="shared" si="2"/>
        <v>8</v>
      </c>
      <c r="M19">
        <f t="shared" si="2"/>
        <v>10</v>
      </c>
      <c r="N19">
        <f t="shared" si="2"/>
        <v>6</v>
      </c>
      <c r="O19">
        <f t="shared" si="2"/>
        <v>7</v>
      </c>
      <c r="P19">
        <f t="shared" si="2"/>
        <v>7</v>
      </c>
      <c r="Q19">
        <f t="shared" si="2"/>
        <v>4</v>
      </c>
      <c r="R19" s="11">
        <f t="shared" si="2"/>
        <v>6</v>
      </c>
      <c r="S19">
        <f t="shared" si="2"/>
        <v>6</v>
      </c>
      <c r="T19">
        <f t="shared" si="2"/>
        <v>7</v>
      </c>
      <c r="U19">
        <f t="shared" si="2"/>
        <v>7</v>
      </c>
      <c r="V19">
        <f t="shared" si="2"/>
        <v>6</v>
      </c>
      <c r="W19">
        <f t="shared" si="2"/>
        <v>10</v>
      </c>
      <c r="X19">
        <f t="shared" si="2"/>
        <v>9</v>
      </c>
      <c r="Y19">
        <f t="shared" si="2"/>
        <v>7</v>
      </c>
    </row>
    <row r="20" spans="1:25" x14ac:dyDescent="0.45">
      <c r="A20" s="8" t="str">
        <f t="shared" si="1"/>
        <v>Industrials</v>
      </c>
      <c r="B20">
        <f t="shared" si="2"/>
        <v>8</v>
      </c>
      <c r="C20">
        <f t="shared" si="2"/>
        <v>2</v>
      </c>
      <c r="D20">
        <f t="shared" si="2"/>
        <v>5</v>
      </c>
      <c r="E20">
        <f t="shared" si="2"/>
        <v>2</v>
      </c>
      <c r="F20">
        <f t="shared" si="2"/>
        <v>2</v>
      </c>
      <c r="G20">
        <f t="shared" si="2"/>
        <v>1</v>
      </c>
      <c r="H20">
        <f t="shared" si="2"/>
        <v>2</v>
      </c>
      <c r="I20">
        <f t="shared" si="2"/>
        <v>1</v>
      </c>
      <c r="J20" s="11">
        <f t="shared" si="2"/>
        <v>7</v>
      </c>
      <c r="K20">
        <f t="shared" si="2"/>
        <v>3</v>
      </c>
      <c r="L20">
        <f t="shared" si="2"/>
        <v>6</v>
      </c>
      <c r="M20">
        <f t="shared" si="2"/>
        <v>3</v>
      </c>
      <c r="N20">
        <f t="shared" si="2"/>
        <v>2</v>
      </c>
      <c r="O20">
        <f t="shared" si="2"/>
        <v>2</v>
      </c>
      <c r="P20">
        <f t="shared" si="2"/>
        <v>2</v>
      </c>
      <c r="Q20">
        <f t="shared" si="2"/>
        <v>1</v>
      </c>
      <c r="R20" s="11">
        <f t="shared" si="2"/>
        <v>5</v>
      </c>
      <c r="S20">
        <f t="shared" si="2"/>
        <v>2</v>
      </c>
      <c r="T20">
        <f t="shared" si="2"/>
        <v>5</v>
      </c>
      <c r="U20">
        <f t="shared" si="2"/>
        <v>2</v>
      </c>
      <c r="V20">
        <f t="shared" si="2"/>
        <v>2</v>
      </c>
      <c r="W20">
        <f t="shared" si="2"/>
        <v>1</v>
      </c>
      <c r="X20">
        <f t="shared" si="2"/>
        <v>2</v>
      </c>
      <c r="Y20">
        <f t="shared" si="2"/>
        <v>1</v>
      </c>
    </row>
    <row r="21" spans="1:25" x14ac:dyDescent="0.45">
      <c r="A21" s="8" t="str">
        <f t="shared" si="1"/>
        <v>Consumer Discretionary</v>
      </c>
      <c r="B21">
        <f t="shared" si="2"/>
        <v>2</v>
      </c>
      <c r="C21">
        <f t="shared" si="2"/>
        <v>4</v>
      </c>
      <c r="D21">
        <f t="shared" si="2"/>
        <v>2</v>
      </c>
      <c r="E21">
        <f t="shared" si="2"/>
        <v>4</v>
      </c>
      <c r="F21">
        <f t="shared" si="2"/>
        <v>3</v>
      </c>
      <c r="G21">
        <f t="shared" si="2"/>
        <v>4</v>
      </c>
      <c r="H21">
        <f t="shared" si="2"/>
        <v>3</v>
      </c>
      <c r="I21">
        <f t="shared" si="2"/>
        <v>2</v>
      </c>
      <c r="J21" s="11">
        <f t="shared" si="2"/>
        <v>3</v>
      </c>
      <c r="K21">
        <f t="shared" si="2"/>
        <v>5</v>
      </c>
      <c r="L21">
        <f t="shared" si="2"/>
        <v>3</v>
      </c>
      <c r="M21">
        <f t="shared" si="2"/>
        <v>5</v>
      </c>
      <c r="N21">
        <f t="shared" si="2"/>
        <v>3</v>
      </c>
      <c r="O21">
        <f t="shared" si="2"/>
        <v>4</v>
      </c>
      <c r="P21">
        <f t="shared" si="2"/>
        <v>3</v>
      </c>
      <c r="Q21">
        <f t="shared" si="2"/>
        <v>3</v>
      </c>
      <c r="R21" s="11">
        <f t="shared" si="2"/>
        <v>3</v>
      </c>
      <c r="S21">
        <f t="shared" si="2"/>
        <v>5</v>
      </c>
      <c r="T21">
        <f t="shared" si="2"/>
        <v>3</v>
      </c>
      <c r="U21">
        <f t="shared" si="2"/>
        <v>3</v>
      </c>
      <c r="V21">
        <f t="shared" si="2"/>
        <v>3</v>
      </c>
      <c r="W21">
        <f t="shared" si="2"/>
        <v>2</v>
      </c>
      <c r="X21">
        <f t="shared" si="2"/>
        <v>3</v>
      </c>
      <c r="Y21">
        <f>RANK(Y7,Y$4:Y$14, 0)</f>
        <v>4</v>
      </c>
    </row>
    <row r="22" spans="1:25" x14ac:dyDescent="0.45">
      <c r="A22" s="8" t="str">
        <f t="shared" si="1"/>
        <v>Communication Services</v>
      </c>
      <c r="B22">
        <f t="shared" si="2"/>
        <v>3</v>
      </c>
      <c r="C22">
        <f t="shared" si="2"/>
        <v>11</v>
      </c>
      <c r="D22">
        <f t="shared" si="2"/>
        <v>3</v>
      </c>
      <c r="E22">
        <f t="shared" si="2"/>
        <v>11</v>
      </c>
      <c r="F22">
        <f t="shared" si="2"/>
        <v>11</v>
      </c>
      <c r="G22">
        <f t="shared" si="2"/>
        <v>11</v>
      </c>
      <c r="H22">
        <f t="shared" si="2"/>
        <v>11</v>
      </c>
      <c r="I22">
        <f t="shared" si="2"/>
        <v>11</v>
      </c>
      <c r="J22" s="11">
        <f t="shared" si="2"/>
        <v>2</v>
      </c>
      <c r="K22">
        <f t="shared" si="2"/>
        <v>7</v>
      </c>
      <c r="L22">
        <f t="shared" si="2"/>
        <v>2</v>
      </c>
      <c r="M22">
        <f t="shared" si="2"/>
        <v>6</v>
      </c>
      <c r="N22">
        <f t="shared" si="2"/>
        <v>5</v>
      </c>
      <c r="O22">
        <f t="shared" si="2"/>
        <v>10</v>
      </c>
      <c r="P22">
        <f t="shared" si="2"/>
        <v>10</v>
      </c>
      <c r="Q22">
        <f t="shared" si="2"/>
        <v>9</v>
      </c>
      <c r="R22" s="11">
        <f t="shared" si="2"/>
        <v>2</v>
      </c>
      <c r="S22">
        <f t="shared" si="2"/>
        <v>10</v>
      </c>
      <c r="T22">
        <f t="shared" si="2"/>
        <v>2</v>
      </c>
      <c r="U22">
        <f t="shared" si="2"/>
        <v>10</v>
      </c>
      <c r="V22">
        <f t="shared" si="2"/>
        <v>4</v>
      </c>
      <c r="W22">
        <f t="shared" si="2"/>
        <v>8</v>
      </c>
      <c r="X22">
        <f t="shared" si="2"/>
        <v>8</v>
      </c>
      <c r="Y22">
        <f t="shared" si="2"/>
        <v>9</v>
      </c>
    </row>
    <row r="23" spans="1:25" x14ac:dyDescent="0.45">
      <c r="A23" s="8" t="str">
        <f t="shared" si="1"/>
        <v>Information Technology</v>
      </c>
      <c r="B23">
        <f t="shared" si="2"/>
        <v>1</v>
      </c>
      <c r="C23">
        <f t="shared" si="2"/>
        <v>3</v>
      </c>
      <c r="D23">
        <f t="shared" si="2"/>
        <v>1</v>
      </c>
      <c r="E23">
        <f t="shared" si="2"/>
        <v>3</v>
      </c>
      <c r="F23">
        <f t="shared" si="2"/>
        <v>1</v>
      </c>
      <c r="G23">
        <f t="shared" si="2"/>
        <v>6</v>
      </c>
      <c r="H23">
        <f t="shared" si="2"/>
        <v>1</v>
      </c>
      <c r="I23">
        <f t="shared" si="2"/>
        <v>6</v>
      </c>
      <c r="J23" s="11">
        <f t="shared" si="2"/>
        <v>1</v>
      </c>
      <c r="K23">
        <f t="shared" si="2"/>
        <v>2</v>
      </c>
      <c r="L23">
        <f t="shared" si="2"/>
        <v>1</v>
      </c>
      <c r="M23">
        <f t="shared" si="2"/>
        <v>2</v>
      </c>
      <c r="N23">
        <f t="shared" si="2"/>
        <v>1</v>
      </c>
      <c r="O23">
        <f t="shared" si="2"/>
        <v>5</v>
      </c>
      <c r="P23">
        <f t="shared" si="2"/>
        <v>1</v>
      </c>
      <c r="Q23">
        <f t="shared" si="2"/>
        <v>6</v>
      </c>
      <c r="R23" s="11">
        <f t="shared" si="2"/>
        <v>1</v>
      </c>
      <c r="S23">
        <f t="shared" si="2"/>
        <v>1</v>
      </c>
      <c r="T23">
        <f t="shared" si="2"/>
        <v>1</v>
      </c>
      <c r="U23">
        <f t="shared" si="2"/>
        <v>1</v>
      </c>
      <c r="V23">
        <f t="shared" si="2"/>
        <v>1</v>
      </c>
      <c r="W23">
        <f t="shared" si="2"/>
        <v>5</v>
      </c>
      <c r="X23">
        <f t="shared" si="2"/>
        <v>1</v>
      </c>
      <c r="Y23">
        <f t="shared" si="2"/>
        <v>2</v>
      </c>
    </row>
    <row r="24" spans="1:25" x14ac:dyDescent="0.45">
      <c r="A24" s="8" t="str">
        <f t="shared" si="1"/>
        <v>Financials</v>
      </c>
      <c r="B24">
        <f t="shared" si="2"/>
        <v>5</v>
      </c>
      <c r="C24">
        <f t="shared" si="2"/>
        <v>1</v>
      </c>
      <c r="D24">
        <f t="shared" si="2"/>
        <v>6</v>
      </c>
      <c r="E24">
        <f t="shared" si="2"/>
        <v>1</v>
      </c>
      <c r="F24">
        <f t="shared" si="2"/>
        <v>4</v>
      </c>
      <c r="G24">
        <f t="shared" si="2"/>
        <v>2</v>
      </c>
      <c r="H24">
        <f t="shared" si="2"/>
        <v>5</v>
      </c>
      <c r="I24">
        <f t="shared" si="2"/>
        <v>8</v>
      </c>
      <c r="J24" s="11">
        <f t="shared" si="2"/>
        <v>5</v>
      </c>
      <c r="K24">
        <f t="shared" si="2"/>
        <v>1</v>
      </c>
      <c r="L24">
        <f t="shared" si="2"/>
        <v>5</v>
      </c>
      <c r="M24">
        <f t="shared" si="2"/>
        <v>1</v>
      </c>
      <c r="N24">
        <f t="shared" si="2"/>
        <v>4</v>
      </c>
      <c r="O24">
        <f t="shared" si="2"/>
        <v>1</v>
      </c>
      <c r="P24">
        <f t="shared" si="2"/>
        <v>5</v>
      </c>
      <c r="Q24">
        <f t="shared" si="2"/>
        <v>2</v>
      </c>
      <c r="R24" s="11">
        <f t="shared" si="2"/>
        <v>7</v>
      </c>
      <c r="S24">
        <f t="shared" si="2"/>
        <v>4</v>
      </c>
      <c r="T24">
        <f t="shared" si="2"/>
        <v>6</v>
      </c>
      <c r="U24">
        <f t="shared" si="2"/>
        <v>5</v>
      </c>
      <c r="V24">
        <f t="shared" si="2"/>
        <v>5</v>
      </c>
      <c r="W24">
        <f t="shared" si="2"/>
        <v>11</v>
      </c>
      <c r="X24">
        <f t="shared" si="2"/>
        <v>6</v>
      </c>
      <c r="Y24">
        <f t="shared" si="2"/>
        <v>11</v>
      </c>
    </row>
    <row r="25" spans="1:25" x14ac:dyDescent="0.45">
      <c r="A25" s="8" t="str">
        <f t="shared" si="1"/>
        <v>Real Estate</v>
      </c>
      <c r="B25">
        <f t="shared" si="2"/>
        <v>9</v>
      </c>
      <c r="C25">
        <f t="shared" si="2"/>
        <v>8</v>
      </c>
      <c r="D25">
        <f t="shared" si="2"/>
        <v>9</v>
      </c>
      <c r="E25">
        <f t="shared" si="2"/>
        <v>8</v>
      </c>
      <c r="F25">
        <f t="shared" si="2"/>
        <v>9</v>
      </c>
      <c r="G25">
        <f t="shared" si="2"/>
        <v>8</v>
      </c>
      <c r="H25">
        <f t="shared" si="2"/>
        <v>10</v>
      </c>
      <c r="I25">
        <f t="shared" si="2"/>
        <v>9</v>
      </c>
      <c r="J25" s="11">
        <f t="shared" si="2"/>
        <v>9</v>
      </c>
      <c r="K25">
        <f t="shared" si="2"/>
        <v>8</v>
      </c>
      <c r="L25">
        <f t="shared" si="2"/>
        <v>9</v>
      </c>
      <c r="M25">
        <f t="shared" si="2"/>
        <v>7</v>
      </c>
      <c r="N25">
        <f t="shared" si="2"/>
        <v>8</v>
      </c>
      <c r="O25">
        <f t="shared" si="2"/>
        <v>6</v>
      </c>
      <c r="P25">
        <f t="shared" si="2"/>
        <v>9</v>
      </c>
      <c r="Q25">
        <f t="shared" si="2"/>
        <v>7</v>
      </c>
      <c r="R25" s="11">
        <f t="shared" si="2"/>
        <v>10</v>
      </c>
      <c r="S25">
        <f t="shared" si="2"/>
        <v>8</v>
      </c>
      <c r="T25">
        <f t="shared" si="2"/>
        <v>10</v>
      </c>
      <c r="U25">
        <f t="shared" si="2"/>
        <v>8</v>
      </c>
      <c r="V25">
        <f t="shared" si="2"/>
        <v>11</v>
      </c>
      <c r="W25">
        <f t="shared" si="2"/>
        <v>7</v>
      </c>
      <c r="X25">
        <f t="shared" si="2"/>
        <v>10</v>
      </c>
      <c r="Y25">
        <f t="shared" si="2"/>
        <v>10</v>
      </c>
    </row>
    <row r="26" spans="1:25" x14ac:dyDescent="0.45">
      <c r="A26" s="8" t="str">
        <f t="shared" si="1"/>
        <v>Consumer Staples</v>
      </c>
      <c r="B26">
        <f t="shared" si="2"/>
        <v>7</v>
      </c>
      <c r="C26">
        <f t="shared" si="2"/>
        <v>7</v>
      </c>
      <c r="D26">
        <f t="shared" si="2"/>
        <v>8</v>
      </c>
      <c r="E26">
        <f t="shared" si="2"/>
        <v>7</v>
      </c>
      <c r="F26">
        <f t="shared" si="2"/>
        <v>10</v>
      </c>
      <c r="G26">
        <f t="shared" si="2"/>
        <v>7</v>
      </c>
      <c r="H26">
        <f t="shared" si="2"/>
        <v>6</v>
      </c>
      <c r="I26">
        <f t="shared" si="2"/>
        <v>7</v>
      </c>
      <c r="J26" s="11">
        <f t="shared" si="2"/>
        <v>6</v>
      </c>
      <c r="K26">
        <f t="shared" si="2"/>
        <v>6</v>
      </c>
      <c r="L26">
        <f t="shared" si="2"/>
        <v>7</v>
      </c>
      <c r="M26">
        <f t="shared" si="2"/>
        <v>8</v>
      </c>
      <c r="N26">
        <f t="shared" si="2"/>
        <v>10</v>
      </c>
      <c r="O26">
        <f t="shared" si="2"/>
        <v>11</v>
      </c>
      <c r="P26">
        <f t="shared" si="2"/>
        <v>6</v>
      </c>
      <c r="Q26">
        <f t="shared" si="2"/>
        <v>8</v>
      </c>
      <c r="R26" s="11">
        <f t="shared" si="2"/>
        <v>8</v>
      </c>
      <c r="S26">
        <f t="shared" si="2"/>
        <v>3</v>
      </c>
      <c r="T26">
        <f t="shared" si="2"/>
        <v>8</v>
      </c>
      <c r="U26">
        <f t="shared" si="2"/>
        <v>4</v>
      </c>
      <c r="V26">
        <f t="shared" si="2"/>
        <v>8</v>
      </c>
      <c r="W26">
        <f t="shared" si="2"/>
        <v>9</v>
      </c>
      <c r="X26">
        <f t="shared" si="2"/>
        <v>5</v>
      </c>
      <c r="Y26">
        <f t="shared" si="2"/>
        <v>6</v>
      </c>
    </row>
    <row r="27" spans="1:25" x14ac:dyDescent="0.45">
      <c r="A27" s="8" t="str">
        <f t="shared" si="1"/>
        <v>Health Care</v>
      </c>
      <c r="B27">
        <f t="shared" si="2"/>
        <v>4</v>
      </c>
      <c r="C27">
        <f t="shared" si="2"/>
        <v>5</v>
      </c>
      <c r="D27">
        <f t="shared" si="2"/>
        <v>4</v>
      </c>
      <c r="E27">
        <f t="shared" si="2"/>
        <v>5</v>
      </c>
      <c r="F27">
        <f t="shared" si="2"/>
        <v>8</v>
      </c>
      <c r="G27">
        <f t="shared" si="2"/>
        <v>5</v>
      </c>
      <c r="H27">
        <f t="shared" si="2"/>
        <v>4</v>
      </c>
      <c r="I27">
        <f t="shared" si="2"/>
        <v>5</v>
      </c>
      <c r="J27" s="11">
        <f t="shared" si="2"/>
        <v>4</v>
      </c>
      <c r="K27">
        <f t="shared" si="2"/>
        <v>4</v>
      </c>
      <c r="L27">
        <f t="shared" si="2"/>
        <v>4</v>
      </c>
      <c r="M27">
        <f t="shared" si="2"/>
        <v>4</v>
      </c>
      <c r="N27">
        <f t="shared" si="2"/>
        <v>9</v>
      </c>
      <c r="O27">
        <f t="shared" si="2"/>
        <v>3</v>
      </c>
      <c r="P27">
        <f t="shared" si="2"/>
        <v>4</v>
      </c>
      <c r="Q27">
        <f t="shared" si="2"/>
        <v>5</v>
      </c>
      <c r="R27" s="11">
        <f t="shared" si="2"/>
        <v>4</v>
      </c>
      <c r="S27">
        <f t="shared" si="2"/>
        <v>11</v>
      </c>
      <c r="T27">
        <f t="shared" si="2"/>
        <v>4</v>
      </c>
      <c r="U27">
        <f t="shared" si="2"/>
        <v>11</v>
      </c>
      <c r="V27">
        <f t="shared" si="2"/>
        <v>7</v>
      </c>
      <c r="W27">
        <f t="shared" si="2"/>
        <v>4</v>
      </c>
      <c r="X27">
        <f t="shared" si="2"/>
        <v>4</v>
      </c>
      <c r="Y27">
        <f t="shared" si="2"/>
        <v>3</v>
      </c>
    </row>
    <row r="28" spans="1:25" x14ac:dyDescent="0.45">
      <c r="A28" s="8" t="str">
        <f t="shared" si="1"/>
        <v>Utilities</v>
      </c>
      <c r="B28" t="e">
        <f t="shared" si="2"/>
        <v>#N/A</v>
      </c>
      <c r="C28">
        <f t="shared" si="2"/>
        <v>9</v>
      </c>
      <c r="D28" t="e">
        <f t="shared" si="2"/>
        <v>#N/A</v>
      </c>
      <c r="E28">
        <f t="shared" si="2"/>
        <v>10</v>
      </c>
      <c r="F28">
        <f t="shared" si="2"/>
        <v>7</v>
      </c>
      <c r="G28">
        <f t="shared" si="2"/>
        <v>10</v>
      </c>
      <c r="H28">
        <f t="shared" si="2"/>
        <v>9</v>
      </c>
      <c r="I28">
        <f t="shared" si="2"/>
        <v>10</v>
      </c>
      <c r="J28" s="11" t="e">
        <f t="shared" si="2"/>
        <v>#N/A</v>
      </c>
      <c r="K28">
        <f t="shared" si="2"/>
        <v>10</v>
      </c>
      <c r="L28" t="e">
        <f t="shared" si="2"/>
        <v>#N/A</v>
      </c>
      <c r="M28">
        <f t="shared" si="2"/>
        <v>9</v>
      </c>
      <c r="N28">
        <f t="shared" si="2"/>
        <v>7</v>
      </c>
      <c r="O28">
        <f t="shared" si="2"/>
        <v>8</v>
      </c>
      <c r="P28">
        <f t="shared" si="2"/>
        <v>8</v>
      </c>
      <c r="Q28">
        <f t="shared" si="2"/>
        <v>10</v>
      </c>
      <c r="R28" s="11" t="e">
        <f t="shared" si="2"/>
        <v>#N/A</v>
      </c>
      <c r="S28">
        <f t="shared" si="2"/>
        <v>7</v>
      </c>
      <c r="T28" t="e">
        <f t="shared" si="2"/>
        <v>#N/A</v>
      </c>
      <c r="U28">
        <f t="shared" si="2"/>
        <v>6</v>
      </c>
      <c r="V28">
        <f t="shared" si="2"/>
        <v>9</v>
      </c>
      <c r="W28">
        <f t="shared" si="2"/>
        <v>6</v>
      </c>
      <c r="X28">
        <f t="shared" si="2"/>
        <v>11</v>
      </c>
      <c r="Y28">
        <f t="shared" si="2"/>
        <v>8</v>
      </c>
    </row>
    <row r="29" spans="1:25" x14ac:dyDescent="0.45">
      <c r="A29" s="6"/>
      <c r="B29" s="7" t="s">
        <v>44</v>
      </c>
      <c r="C29" s="4"/>
      <c r="D29" s="4"/>
      <c r="E29" s="4"/>
      <c r="F29" s="4"/>
      <c r="G29" s="4"/>
      <c r="H29" s="4"/>
      <c r="I29" s="4"/>
      <c r="J29" s="5"/>
      <c r="K29" s="4"/>
      <c r="L29" s="4"/>
      <c r="M29" s="4"/>
      <c r="N29" s="4"/>
      <c r="O29" s="4"/>
      <c r="P29" s="4"/>
      <c r="Q29" s="4"/>
      <c r="R29" s="5"/>
      <c r="S29" s="4"/>
      <c r="T29" s="4"/>
      <c r="U29" s="4"/>
      <c r="V29" s="4"/>
      <c r="W29" s="4"/>
      <c r="X29" s="4"/>
      <c r="Y29" s="4"/>
    </row>
    <row r="30" spans="1:25" x14ac:dyDescent="0.45">
      <c r="A30" t="s">
        <v>27</v>
      </c>
      <c r="B30" s="8" t="s">
        <v>4</v>
      </c>
      <c r="C30" s="8" t="s">
        <v>5</v>
      </c>
      <c r="D30" s="8" t="s">
        <v>6</v>
      </c>
      <c r="E30" s="8" t="s">
        <v>7</v>
      </c>
      <c r="F30" s="8" t="s">
        <v>8</v>
      </c>
      <c r="G30" s="8" t="s">
        <v>9</v>
      </c>
      <c r="H30" s="8" t="s">
        <v>10</v>
      </c>
      <c r="I30" s="9" t="s">
        <v>11</v>
      </c>
      <c r="J30" s="10" t="s">
        <v>36</v>
      </c>
      <c r="K30" s="8" t="s">
        <v>37</v>
      </c>
      <c r="L30" s="8" t="s">
        <v>38</v>
      </c>
      <c r="M30" s="8" t="s">
        <v>39</v>
      </c>
      <c r="N30" s="8" t="s">
        <v>45</v>
      </c>
      <c r="O30" s="8" t="s">
        <v>46</v>
      </c>
      <c r="P30" s="8" t="s">
        <v>47</v>
      </c>
      <c r="Q30" s="9" t="s">
        <v>48</v>
      </c>
      <c r="R30" s="10" t="s">
        <v>28</v>
      </c>
      <c r="S30" s="8" t="s">
        <v>29</v>
      </c>
      <c r="T30" s="8" t="s">
        <v>30</v>
      </c>
      <c r="U30" s="8" t="s">
        <v>31</v>
      </c>
      <c r="V30" s="8" t="s">
        <v>40</v>
      </c>
      <c r="W30" s="8" t="s">
        <v>41</v>
      </c>
      <c r="X30" s="8" t="s">
        <v>42</v>
      </c>
      <c r="Y30" s="8" t="s">
        <v>43</v>
      </c>
    </row>
    <row r="31" spans="1:25" x14ac:dyDescent="0.45">
      <c r="A31" s="8" t="str">
        <f>A4</f>
        <v>Energy</v>
      </c>
      <c r="B31">
        <f>RANK(B4,$B4:$I4, 0)</f>
        <v>8</v>
      </c>
      <c r="C31">
        <f t="shared" ref="C31:I31" si="3">RANK(C4,$B4:$I4, 0)</f>
        <v>6</v>
      </c>
      <c r="D31">
        <f t="shared" si="3"/>
        <v>7</v>
      </c>
      <c r="E31">
        <f t="shared" si="3"/>
        <v>5</v>
      </c>
      <c r="F31">
        <f t="shared" si="3"/>
        <v>3</v>
      </c>
      <c r="G31">
        <f t="shared" si="3"/>
        <v>4</v>
      </c>
      <c r="H31">
        <f t="shared" si="3"/>
        <v>1</v>
      </c>
      <c r="I31">
        <f t="shared" si="3"/>
        <v>2</v>
      </c>
      <c r="J31" s="11">
        <f>RANK(J4,$J4:$Q4, 0)</f>
        <v>3</v>
      </c>
      <c r="K31">
        <f t="shared" ref="K31:Q31" si="4">RANK(K4,$J4:$Q4, 0)</f>
        <v>7</v>
      </c>
      <c r="L31">
        <f t="shared" si="4"/>
        <v>4</v>
      </c>
      <c r="M31">
        <f t="shared" si="4"/>
        <v>5</v>
      </c>
      <c r="N31">
        <f t="shared" si="4"/>
        <v>8</v>
      </c>
      <c r="O31">
        <f t="shared" si="4"/>
        <v>1</v>
      </c>
      <c r="P31">
        <f t="shared" si="4"/>
        <v>6</v>
      </c>
      <c r="Q31">
        <f t="shared" si="4"/>
        <v>2</v>
      </c>
      <c r="R31" s="11">
        <f>RANK(R4,$R4:$Y4, 0)</f>
        <v>6</v>
      </c>
      <c r="S31">
        <f t="shared" ref="S31:Y31" si="5">RANK(S4,$R4:$Y4, 0)</f>
        <v>8</v>
      </c>
      <c r="T31">
        <f t="shared" si="5"/>
        <v>5</v>
      </c>
      <c r="U31">
        <f t="shared" si="5"/>
        <v>7</v>
      </c>
      <c r="V31">
        <f t="shared" si="5"/>
        <v>4</v>
      </c>
      <c r="W31">
        <f t="shared" si="5"/>
        <v>3</v>
      </c>
      <c r="X31">
        <f t="shared" si="5"/>
        <v>1</v>
      </c>
      <c r="Y31">
        <f t="shared" si="5"/>
        <v>2</v>
      </c>
    </row>
    <row r="32" spans="1:25" x14ac:dyDescent="0.45">
      <c r="A32" s="8" t="str">
        <f t="shared" ref="A32:A41" si="6">A5</f>
        <v>Materials</v>
      </c>
      <c r="B32">
        <f t="shared" ref="B32:I41" si="7">RANK(B5,$B5:$I5, 0)</f>
        <v>5</v>
      </c>
      <c r="C32">
        <f t="shared" si="7"/>
        <v>8</v>
      </c>
      <c r="D32">
        <f t="shared" si="7"/>
        <v>4</v>
      </c>
      <c r="E32">
        <f t="shared" si="7"/>
        <v>7</v>
      </c>
      <c r="F32">
        <f t="shared" si="7"/>
        <v>1</v>
      </c>
      <c r="G32">
        <f t="shared" si="7"/>
        <v>2</v>
      </c>
      <c r="H32">
        <f t="shared" si="7"/>
        <v>6</v>
      </c>
      <c r="I32">
        <f t="shared" si="7"/>
        <v>3</v>
      </c>
      <c r="J32" s="11">
        <f t="shared" ref="J32:Q41" si="8">RANK(J5,$J5:$Q5, 0)</f>
        <v>4</v>
      </c>
      <c r="K32">
        <f t="shared" si="8"/>
        <v>8</v>
      </c>
      <c r="L32">
        <f t="shared" si="8"/>
        <v>5</v>
      </c>
      <c r="M32">
        <f t="shared" si="8"/>
        <v>7</v>
      </c>
      <c r="N32">
        <f t="shared" si="8"/>
        <v>2</v>
      </c>
      <c r="O32">
        <f t="shared" si="8"/>
        <v>3</v>
      </c>
      <c r="P32">
        <f t="shared" si="8"/>
        <v>6</v>
      </c>
      <c r="Q32">
        <f t="shared" si="8"/>
        <v>1</v>
      </c>
      <c r="R32" s="11">
        <f t="shared" ref="R32:Y41" si="9">RANK(R5,$R5:$Y5, 0)</f>
        <v>2</v>
      </c>
      <c r="S32">
        <f t="shared" si="9"/>
        <v>6</v>
      </c>
      <c r="T32">
        <f t="shared" si="9"/>
        <v>3</v>
      </c>
      <c r="U32">
        <f t="shared" si="9"/>
        <v>7</v>
      </c>
      <c r="V32">
        <f t="shared" si="9"/>
        <v>1</v>
      </c>
      <c r="W32">
        <f>RANK(W5,$R5:$Y5, 0)</f>
        <v>8</v>
      </c>
      <c r="X32">
        <f t="shared" si="9"/>
        <v>4</v>
      </c>
      <c r="Y32">
        <f t="shared" si="9"/>
        <v>5</v>
      </c>
    </row>
    <row r="33" spans="1:25" x14ac:dyDescent="0.45">
      <c r="A33" s="8" t="str">
        <f t="shared" si="6"/>
        <v>Industrials</v>
      </c>
      <c r="B33">
        <f t="shared" si="7"/>
        <v>8</v>
      </c>
      <c r="C33">
        <f t="shared" si="7"/>
        <v>6</v>
      </c>
      <c r="D33">
        <f t="shared" si="7"/>
        <v>7</v>
      </c>
      <c r="E33">
        <f t="shared" si="7"/>
        <v>5</v>
      </c>
      <c r="F33">
        <f t="shared" si="7"/>
        <v>3</v>
      </c>
      <c r="G33">
        <f t="shared" si="7"/>
        <v>4</v>
      </c>
      <c r="H33">
        <f t="shared" si="7"/>
        <v>1</v>
      </c>
      <c r="I33">
        <f t="shared" si="7"/>
        <v>2</v>
      </c>
      <c r="J33" s="11">
        <f t="shared" si="8"/>
        <v>8</v>
      </c>
      <c r="K33">
        <f t="shared" si="8"/>
        <v>6</v>
      </c>
      <c r="L33">
        <f t="shared" si="8"/>
        <v>7</v>
      </c>
      <c r="M33">
        <f t="shared" si="8"/>
        <v>5</v>
      </c>
      <c r="N33">
        <f t="shared" si="8"/>
        <v>1</v>
      </c>
      <c r="O33">
        <f t="shared" si="8"/>
        <v>4</v>
      </c>
      <c r="P33">
        <f t="shared" si="8"/>
        <v>3</v>
      </c>
      <c r="Q33">
        <f t="shared" si="8"/>
        <v>2</v>
      </c>
      <c r="R33" s="11">
        <f t="shared" si="9"/>
        <v>8</v>
      </c>
      <c r="S33">
        <f t="shared" si="9"/>
        <v>6</v>
      </c>
      <c r="T33">
        <f t="shared" si="9"/>
        <v>7</v>
      </c>
      <c r="U33">
        <f t="shared" si="9"/>
        <v>5</v>
      </c>
      <c r="V33">
        <f t="shared" si="9"/>
        <v>2</v>
      </c>
      <c r="W33">
        <f t="shared" si="9"/>
        <v>4</v>
      </c>
      <c r="X33">
        <f t="shared" si="9"/>
        <v>1</v>
      </c>
      <c r="Y33">
        <f t="shared" si="9"/>
        <v>3</v>
      </c>
    </row>
    <row r="34" spans="1:25" x14ac:dyDescent="0.45">
      <c r="A34" s="8" t="str">
        <f t="shared" si="6"/>
        <v>Consumer Discretionary</v>
      </c>
      <c r="B34">
        <f t="shared" si="7"/>
        <v>2</v>
      </c>
      <c r="C34">
        <f t="shared" si="7"/>
        <v>7</v>
      </c>
      <c r="D34">
        <f t="shared" si="7"/>
        <v>3</v>
      </c>
      <c r="E34">
        <f t="shared" si="7"/>
        <v>8</v>
      </c>
      <c r="F34">
        <f t="shared" si="7"/>
        <v>5</v>
      </c>
      <c r="G34">
        <f t="shared" si="7"/>
        <v>6</v>
      </c>
      <c r="H34">
        <f t="shared" si="7"/>
        <v>1</v>
      </c>
      <c r="I34">
        <f t="shared" si="7"/>
        <v>4</v>
      </c>
      <c r="J34" s="11">
        <f t="shared" si="8"/>
        <v>5</v>
      </c>
      <c r="K34">
        <f t="shared" si="8"/>
        <v>7</v>
      </c>
      <c r="L34">
        <f t="shared" si="8"/>
        <v>2</v>
      </c>
      <c r="M34">
        <f t="shared" si="8"/>
        <v>8</v>
      </c>
      <c r="N34">
        <f t="shared" si="8"/>
        <v>4</v>
      </c>
      <c r="O34">
        <f t="shared" si="8"/>
        <v>6</v>
      </c>
      <c r="P34">
        <f t="shared" si="8"/>
        <v>1</v>
      </c>
      <c r="Q34">
        <f t="shared" si="8"/>
        <v>3</v>
      </c>
      <c r="R34" s="11">
        <f t="shared" si="9"/>
        <v>1</v>
      </c>
      <c r="S34">
        <f t="shared" si="9"/>
        <v>8</v>
      </c>
      <c r="T34">
        <f t="shared" si="9"/>
        <v>2</v>
      </c>
      <c r="U34">
        <f t="shared" si="9"/>
        <v>6</v>
      </c>
      <c r="V34">
        <f t="shared" si="9"/>
        <v>5</v>
      </c>
      <c r="W34">
        <f t="shared" si="9"/>
        <v>4</v>
      </c>
      <c r="X34">
        <f t="shared" si="9"/>
        <v>3</v>
      </c>
      <c r="Y34">
        <f t="shared" si="9"/>
        <v>7</v>
      </c>
    </row>
    <row r="35" spans="1:25" x14ac:dyDescent="0.45">
      <c r="A35" s="8" t="str">
        <f t="shared" si="6"/>
        <v>Communication Services</v>
      </c>
      <c r="B35">
        <f t="shared" si="7"/>
        <v>1</v>
      </c>
      <c r="C35">
        <f t="shared" si="7"/>
        <v>8</v>
      </c>
      <c r="D35">
        <f t="shared" si="7"/>
        <v>2</v>
      </c>
      <c r="E35">
        <f t="shared" si="7"/>
        <v>5</v>
      </c>
      <c r="F35">
        <f t="shared" si="7"/>
        <v>7</v>
      </c>
      <c r="G35">
        <f t="shared" si="7"/>
        <v>6</v>
      </c>
      <c r="H35">
        <f t="shared" si="7"/>
        <v>3</v>
      </c>
      <c r="I35">
        <f t="shared" si="7"/>
        <v>4</v>
      </c>
      <c r="J35" s="11">
        <f t="shared" si="8"/>
        <v>1</v>
      </c>
      <c r="K35">
        <f t="shared" si="8"/>
        <v>5</v>
      </c>
      <c r="L35">
        <f t="shared" si="8"/>
        <v>2</v>
      </c>
      <c r="M35">
        <f t="shared" si="8"/>
        <v>4</v>
      </c>
      <c r="N35">
        <f t="shared" si="8"/>
        <v>3</v>
      </c>
      <c r="O35">
        <f t="shared" si="8"/>
        <v>7</v>
      </c>
      <c r="P35">
        <f t="shared" si="8"/>
        <v>8</v>
      </c>
      <c r="Q35">
        <f t="shared" si="8"/>
        <v>6</v>
      </c>
      <c r="R35" s="11">
        <f t="shared" si="9"/>
        <v>1</v>
      </c>
      <c r="S35">
        <f t="shared" si="9"/>
        <v>6</v>
      </c>
      <c r="T35">
        <f t="shared" si="9"/>
        <v>2</v>
      </c>
      <c r="U35">
        <f t="shared" si="9"/>
        <v>8</v>
      </c>
      <c r="V35">
        <f t="shared" si="9"/>
        <v>3</v>
      </c>
      <c r="W35">
        <f t="shared" si="9"/>
        <v>5</v>
      </c>
      <c r="X35">
        <f t="shared" si="9"/>
        <v>4</v>
      </c>
      <c r="Y35">
        <f t="shared" si="9"/>
        <v>7</v>
      </c>
    </row>
    <row r="36" spans="1:25" x14ac:dyDescent="0.45">
      <c r="A36" s="8" t="str">
        <f t="shared" si="6"/>
        <v>Information Technology</v>
      </c>
      <c r="B36">
        <f t="shared" si="7"/>
        <v>2</v>
      </c>
      <c r="C36">
        <f t="shared" si="7"/>
        <v>5</v>
      </c>
      <c r="D36">
        <f t="shared" si="7"/>
        <v>1</v>
      </c>
      <c r="E36">
        <f t="shared" si="7"/>
        <v>6</v>
      </c>
      <c r="F36">
        <f t="shared" si="7"/>
        <v>4</v>
      </c>
      <c r="G36">
        <f t="shared" si="7"/>
        <v>8</v>
      </c>
      <c r="H36">
        <f t="shared" si="7"/>
        <v>3</v>
      </c>
      <c r="I36">
        <f t="shared" si="7"/>
        <v>7</v>
      </c>
      <c r="J36" s="11">
        <f t="shared" si="8"/>
        <v>1</v>
      </c>
      <c r="K36">
        <f t="shared" si="8"/>
        <v>5</v>
      </c>
      <c r="L36">
        <f t="shared" si="8"/>
        <v>2</v>
      </c>
      <c r="M36">
        <f t="shared" si="8"/>
        <v>6</v>
      </c>
      <c r="N36">
        <f t="shared" si="8"/>
        <v>4</v>
      </c>
      <c r="O36">
        <f t="shared" si="8"/>
        <v>7</v>
      </c>
      <c r="P36">
        <f t="shared" si="8"/>
        <v>3</v>
      </c>
      <c r="Q36">
        <f t="shared" si="8"/>
        <v>8</v>
      </c>
      <c r="R36" s="11">
        <f t="shared" si="9"/>
        <v>1</v>
      </c>
      <c r="S36">
        <f t="shared" si="9"/>
        <v>5</v>
      </c>
      <c r="T36">
        <f t="shared" si="9"/>
        <v>2</v>
      </c>
      <c r="U36">
        <f t="shared" si="9"/>
        <v>6</v>
      </c>
      <c r="V36">
        <f t="shared" si="9"/>
        <v>4</v>
      </c>
      <c r="W36">
        <f t="shared" si="9"/>
        <v>8</v>
      </c>
      <c r="X36">
        <f t="shared" si="9"/>
        <v>3</v>
      </c>
      <c r="Y36">
        <f t="shared" si="9"/>
        <v>7</v>
      </c>
    </row>
    <row r="37" spans="1:25" x14ac:dyDescent="0.45">
      <c r="A37" s="8" t="str">
        <f t="shared" si="6"/>
        <v>Financials</v>
      </c>
      <c r="B37">
        <f t="shared" si="7"/>
        <v>7</v>
      </c>
      <c r="C37">
        <f t="shared" si="7"/>
        <v>1</v>
      </c>
      <c r="D37">
        <f t="shared" si="7"/>
        <v>6</v>
      </c>
      <c r="E37">
        <f t="shared" si="7"/>
        <v>2</v>
      </c>
      <c r="F37">
        <f t="shared" si="7"/>
        <v>5</v>
      </c>
      <c r="G37">
        <f t="shared" si="7"/>
        <v>3</v>
      </c>
      <c r="H37">
        <f t="shared" si="7"/>
        <v>4</v>
      </c>
      <c r="I37">
        <f t="shared" si="7"/>
        <v>8</v>
      </c>
      <c r="J37" s="11">
        <f t="shared" si="8"/>
        <v>8</v>
      </c>
      <c r="K37">
        <f t="shared" si="8"/>
        <v>1</v>
      </c>
      <c r="L37">
        <f t="shared" si="8"/>
        <v>7</v>
      </c>
      <c r="M37">
        <f t="shared" si="8"/>
        <v>2</v>
      </c>
      <c r="N37">
        <f t="shared" si="8"/>
        <v>5</v>
      </c>
      <c r="O37">
        <f t="shared" si="8"/>
        <v>3</v>
      </c>
      <c r="P37">
        <f t="shared" si="8"/>
        <v>6</v>
      </c>
      <c r="Q37">
        <f t="shared" si="8"/>
        <v>4</v>
      </c>
      <c r="R37" s="11">
        <f t="shared" si="9"/>
        <v>5</v>
      </c>
      <c r="S37">
        <f t="shared" si="9"/>
        <v>3</v>
      </c>
      <c r="T37">
        <f t="shared" si="9"/>
        <v>4</v>
      </c>
      <c r="U37">
        <f t="shared" si="9"/>
        <v>6</v>
      </c>
      <c r="V37">
        <f t="shared" si="9"/>
        <v>1</v>
      </c>
      <c r="W37">
        <f t="shared" si="9"/>
        <v>8</v>
      </c>
      <c r="X37">
        <f t="shared" si="9"/>
        <v>2</v>
      </c>
      <c r="Y37">
        <f t="shared" si="9"/>
        <v>7</v>
      </c>
    </row>
    <row r="38" spans="1:25" x14ac:dyDescent="0.45">
      <c r="A38" s="8" t="str">
        <f t="shared" si="6"/>
        <v>Real Estate</v>
      </c>
      <c r="B38">
        <f t="shared" si="7"/>
        <v>7</v>
      </c>
      <c r="C38">
        <f t="shared" si="7"/>
        <v>4</v>
      </c>
      <c r="D38">
        <f t="shared" si="7"/>
        <v>6</v>
      </c>
      <c r="E38">
        <f t="shared" si="7"/>
        <v>3</v>
      </c>
      <c r="F38">
        <f t="shared" si="7"/>
        <v>2</v>
      </c>
      <c r="G38">
        <f t="shared" si="7"/>
        <v>1</v>
      </c>
      <c r="H38">
        <f t="shared" si="7"/>
        <v>8</v>
      </c>
      <c r="I38">
        <f t="shared" si="7"/>
        <v>5</v>
      </c>
      <c r="J38" s="11">
        <f t="shared" si="8"/>
        <v>7</v>
      </c>
      <c r="K38">
        <f t="shared" si="8"/>
        <v>5</v>
      </c>
      <c r="L38">
        <f t="shared" si="8"/>
        <v>6</v>
      </c>
      <c r="M38">
        <f t="shared" si="8"/>
        <v>4</v>
      </c>
      <c r="N38">
        <f t="shared" si="8"/>
        <v>2</v>
      </c>
      <c r="O38">
        <f t="shared" si="8"/>
        <v>1</v>
      </c>
      <c r="P38">
        <f t="shared" si="8"/>
        <v>8</v>
      </c>
      <c r="Q38">
        <f t="shared" si="8"/>
        <v>3</v>
      </c>
      <c r="R38" s="11">
        <f t="shared" si="9"/>
        <v>2</v>
      </c>
      <c r="S38">
        <f t="shared" si="9"/>
        <v>5</v>
      </c>
      <c r="T38">
        <f t="shared" si="9"/>
        <v>3</v>
      </c>
      <c r="U38">
        <f t="shared" si="9"/>
        <v>6</v>
      </c>
      <c r="V38">
        <f t="shared" si="9"/>
        <v>7</v>
      </c>
      <c r="W38">
        <f t="shared" si="9"/>
        <v>4</v>
      </c>
      <c r="X38">
        <f t="shared" si="9"/>
        <v>1</v>
      </c>
      <c r="Y38">
        <f t="shared" si="9"/>
        <v>8</v>
      </c>
    </row>
    <row r="39" spans="1:25" x14ac:dyDescent="0.45">
      <c r="A39" s="8" t="str">
        <f t="shared" si="6"/>
        <v>Consumer Staples</v>
      </c>
      <c r="B39">
        <f t="shared" si="7"/>
        <v>4</v>
      </c>
      <c r="C39">
        <f t="shared" si="7"/>
        <v>6</v>
      </c>
      <c r="D39">
        <f t="shared" si="7"/>
        <v>7</v>
      </c>
      <c r="E39">
        <f t="shared" si="7"/>
        <v>5</v>
      </c>
      <c r="F39">
        <f t="shared" si="7"/>
        <v>8</v>
      </c>
      <c r="G39">
        <f t="shared" si="7"/>
        <v>3</v>
      </c>
      <c r="H39">
        <f t="shared" si="7"/>
        <v>1</v>
      </c>
      <c r="I39">
        <f t="shared" si="7"/>
        <v>2</v>
      </c>
      <c r="J39" s="11">
        <f t="shared" si="8"/>
        <v>2</v>
      </c>
      <c r="K39">
        <f t="shared" si="8"/>
        <v>4</v>
      </c>
      <c r="L39">
        <f t="shared" si="8"/>
        <v>3</v>
      </c>
      <c r="M39">
        <f t="shared" si="8"/>
        <v>6</v>
      </c>
      <c r="N39">
        <f t="shared" si="8"/>
        <v>7</v>
      </c>
      <c r="O39">
        <f t="shared" si="8"/>
        <v>8</v>
      </c>
      <c r="P39">
        <f t="shared" si="8"/>
        <v>1</v>
      </c>
      <c r="Q39">
        <f t="shared" si="8"/>
        <v>5</v>
      </c>
      <c r="R39" s="11">
        <f t="shared" si="9"/>
        <v>7</v>
      </c>
      <c r="S39">
        <f t="shared" si="9"/>
        <v>2</v>
      </c>
      <c r="T39">
        <f t="shared" si="9"/>
        <v>6</v>
      </c>
      <c r="U39">
        <f t="shared" si="9"/>
        <v>3</v>
      </c>
      <c r="V39">
        <f t="shared" si="9"/>
        <v>4</v>
      </c>
      <c r="W39">
        <f t="shared" si="9"/>
        <v>8</v>
      </c>
      <c r="X39">
        <f t="shared" si="9"/>
        <v>1</v>
      </c>
      <c r="Y39">
        <f t="shared" si="9"/>
        <v>5</v>
      </c>
    </row>
    <row r="40" spans="1:25" x14ac:dyDescent="0.45">
      <c r="A40" s="8" t="str">
        <f t="shared" si="6"/>
        <v>Health Care</v>
      </c>
      <c r="B40">
        <f t="shared" si="7"/>
        <v>2</v>
      </c>
      <c r="C40">
        <f t="shared" si="7"/>
        <v>8</v>
      </c>
      <c r="D40">
        <f t="shared" si="7"/>
        <v>3</v>
      </c>
      <c r="E40">
        <f t="shared" si="7"/>
        <v>5</v>
      </c>
      <c r="F40">
        <f t="shared" si="7"/>
        <v>7</v>
      </c>
      <c r="G40">
        <f t="shared" si="7"/>
        <v>4</v>
      </c>
      <c r="H40">
        <f t="shared" si="7"/>
        <v>1</v>
      </c>
      <c r="I40">
        <f t="shared" si="7"/>
        <v>6</v>
      </c>
      <c r="J40" s="11">
        <f t="shared" si="8"/>
        <v>2</v>
      </c>
      <c r="K40">
        <f t="shared" si="8"/>
        <v>4</v>
      </c>
      <c r="L40">
        <f t="shared" si="8"/>
        <v>3</v>
      </c>
      <c r="M40">
        <f t="shared" si="8"/>
        <v>5</v>
      </c>
      <c r="N40">
        <f t="shared" si="8"/>
        <v>8</v>
      </c>
      <c r="O40">
        <f t="shared" si="8"/>
        <v>6</v>
      </c>
      <c r="P40">
        <f t="shared" si="8"/>
        <v>1</v>
      </c>
      <c r="Q40">
        <f t="shared" si="8"/>
        <v>7</v>
      </c>
      <c r="R40" s="11">
        <f t="shared" si="9"/>
        <v>2</v>
      </c>
      <c r="S40">
        <f t="shared" si="9"/>
        <v>8</v>
      </c>
      <c r="T40">
        <f t="shared" si="9"/>
        <v>3</v>
      </c>
      <c r="U40">
        <f t="shared" si="9"/>
        <v>7</v>
      </c>
      <c r="V40">
        <f t="shared" si="9"/>
        <v>5</v>
      </c>
      <c r="W40">
        <f t="shared" si="9"/>
        <v>6</v>
      </c>
      <c r="X40">
        <f t="shared" si="9"/>
        <v>1</v>
      </c>
      <c r="Y40">
        <f t="shared" si="9"/>
        <v>4</v>
      </c>
    </row>
    <row r="41" spans="1:25" x14ac:dyDescent="0.45">
      <c r="A41" s="8" t="str">
        <f t="shared" si="6"/>
        <v>Utilities</v>
      </c>
      <c r="B41" t="e">
        <f t="shared" si="7"/>
        <v>#N/A</v>
      </c>
      <c r="C41">
        <f t="shared" si="7"/>
        <v>6</v>
      </c>
      <c r="D41" t="e">
        <f t="shared" si="7"/>
        <v>#N/A</v>
      </c>
      <c r="E41">
        <f t="shared" si="7"/>
        <v>4</v>
      </c>
      <c r="F41">
        <f t="shared" si="7"/>
        <v>1</v>
      </c>
      <c r="G41">
        <f t="shared" si="7"/>
        <v>2</v>
      </c>
      <c r="H41">
        <f t="shared" si="7"/>
        <v>3</v>
      </c>
      <c r="I41">
        <f t="shared" si="7"/>
        <v>5</v>
      </c>
      <c r="J41" s="11" t="e">
        <f t="shared" si="8"/>
        <v>#N/A</v>
      </c>
      <c r="K41">
        <f t="shared" si="8"/>
        <v>6</v>
      </c>
      <c r="L41" t="e">
        <f t="shared" si="8"/>
        <v>#N/A</v>
      </c>
      <c r="M41">
        <f t="shared" si="8"/>
        <v>5</v>
      </c>
      <c r="N41">
        <f t="shared" si="8"/>
        <v>1</v>
      </c>
      <c r="O41">
        <f t="shared" si="8"/>
        <v>2</v>
      </c>
      <c r="P41">
        <f t="shared" si="8"/>
        <v>3</v>
      </c>
      <c r="Q41">
        <f t="shared" si="8"/>
        <v>4</v>
      </c>
      <c r="R41" s="11" t="e">
        <f t="shared" si="9"/>
        <v>#N/A</v>
      </c>
      <c r="S41">
        <f t="shared" si="9"/>
        <v>6</v>
      </c>
      <c r="T41" t="e">
        <f t="shared" si="9"/>
        <v>#N/A</v>
      </c>
      <c r="U41">
        <f t="shared" si="9"/>
        <v>5</v>
      </c>
      <c r="V41">
        <f t="shared" si="9"/>
        <v>1</v>
      </c>
      <c r="W41">
        <f t="shared" si="9"/>
        <v>3</v>
      </c>
      <c r="X41">
        <f t="shared" si="9"/>
        <v>2</v>
      </c>
      <c r="Y41">
        <f t="shared" si="9"/>
        <v>4</v>
      </c>
    </row>
    <row r="42" spans="1:25" x14ac:dyDescent="0.45">
      <c r="A42" s="6"/>
      <c r="B42" s="7" t="s">
        <v>49</v>
      </c>
      <c r="C42" s="4"/>
      <c r="D42" s="4"/>
      <c r="E42" s="4"/>
      <c r="F42" s="4"/>
      <c r="G42" s="4"/>
      <c r="H42" s="4"/>
      <c r="I42" s="4"/>
      <c r="J42" s="5"/>
      <c r="K42" s="4"/>
      <c r="L42" s="4"/>
      <c r="M42" s="4"/>
      <c r="N42" s="4"/>
      <c r="O42" s="4"/>
      <c r="P42" s="4"/>
      <c r="Q42" s="4"/>
      <c r="R42" s="5"/>
      <c r="S42" s="4"/>
      <c r="T42" s="4"/>
      <c r="U42" s="4"/>
      <c r="V42" s="4"/>
      <c r="W42" s="4"/>
      <c r="X42" s="4"/>
      <c r="Y42" s="4"/>
    </row>
    <row r="43" spans="1:25" x14ac:dyDescent="0.45">
      <c r="A43" t="s">
        <v>27</v>
      </c>
      <c r="B43" s="8" t="s">
        <v>4</v>
      </c>
      <c r="C43" s="8" t="s">
        <v>5</v>
      </c>
      <c r="D43" s="8" t="s">
        <v>6</v>
      </c>
      <c r="E43" s="8" t="s">
        <v>7</v>
      </c>
      <c r="F43" s="8" t="s">
        <v>8</v>
      </c>
      <c r="G43" s="8" t="s">
        <v>9</v>
      </c>
      <c r="H43" s="8" t="s">
        <v>10</v>
      </c>
      <c r="I43" s="9" t="s">
        <v>11</v>
      </c>
      <c r="J43" s="10" t="s">
        <v>28</v>
      </c>
      <c r="K43" s="8" t="s">
        <v>29</v>
      </c>
      <c r="L43" s="8" t="s">
        <v>30</v>
      </c>
      <c r="M43" s="8" t="s">
        <v>31</v>
      </c>
      <c r="N43" s="8" t="s">
        <v>32</v>
      </c>
      <c r="O43" s="8" t="s">
        <v>33</v>
      </c>
      <c r="P43" s="8" t="s">
        <v>34</v>
      </c>
      <c r="Q43" s="9" t="s">
        <v>35</v>
      </c>
      <c r="R43" s="10" t="s">
        <v>36</v>
      </c>
      <c r="S43" s="8" t="s">
        <v>37</v>
      </c>
      <c r="T43" s="8" t="s">
        <v>38</v>
      </c>
      <c r="U43" s="8" t="s">
        <v>39</v>
      </c>
      <c r="V43" s="8" t="s">
        <v>40</v>
      </c>
      <c r="W43" s="8" t="s">
        <v>41</v>
      </c>
      <c r="X43" s="8" t="s">
        <v>42</v>
      </c>
      <c r="Y43" s="8" t="s">
        <v>43</v>
      </c>
    </row>
    <row r="44" spans="1:25" x14ac:dyDescent="0.45">
      <c r="A44" s="8" t="str">
        <f>A4</f>
        <v>Energy</v>
      </c>
      <c r="B44">
        <f>B18+B31</f>
        <v>18</v>
      </c>
      <c r="C44">
        <f t="shared" ref="C44:I44" si="10">C18+C31</f>
        <v>12</v>
      </c>
      <c r="D44">
        <f t="shared" si="10"/>
        <v>17</v>
      </c>
      <c r="E44">
        <f t="shared" si="10"/>
        <v>11</v>
      </c>
      <c r="F44">
        <f t="shared" si="10"/>
        <v>9</v>
      </c>
      <c r="G44">
        <f t="shared" si="10"/>
        <v>13</v>
      </c>
      <c r="H44">
        <f t="shared" si="10"/>
        <v>8</v>
      </c>
      <c r="I44">
        <f t="shared" si="10"/>
        <v>6</v>
      </c>
      <c r="J44" s="11">
        <f>J18+J31</f>
        <v>13</v>
      </c>
      <c r="K44">
        <f t="shared" ref="K44:Q44" si="11">K18+K31</f>
        <v>16</v>
      </c>
      <c r="L44">
        <f t="shared" si="11"/>
        <v>14</v>
      </c>
      <c r="M44">
        <f t="shared" si="11"/>
        <v>16</v>
      </c>
      <c r="N44">
        <f t="shared" si="11"/>
        <v>19</v>
      </c>
      <c r="O44">
        <f t="shared" si="11"/>
        <v>10</v>
      </c>
      <c r="P44">
        <f t="shared" si="11"/>
        <v>17</v>
      </c>
      <c r="Q44">
        <f t="shared" si="11"/>
        <v>13</v>
      </c>
      <c r="R44" s="11">
        <f>R18+R31</f>
        <v>15</v>
      </c>
      <c r="S44">
        <f t="shared" ref="S44:Y44" si="12">S18+S31</f>
        <v>17</v>
      </c>
      <c r="T44">
        <f t="shared" si="12"/>
        <v>14</v>
      </c>
      <c r="U44">
        <f t="shared" si="12"/>
        <v>16</v>
      </c>
      <c r="V44">
        <f t="shared" si="12"/>
        <v>14</v>
      </c>
      <c r="W44">
        <f t="shared" si="12"/>
        <v>6</v>
      </c>
      <c r="X44">
        <f t="shared" si="12"/>
        <v>8</v>
      </c>
      <c r="Y44">
        <f t="shared" si="12"/>
        <v>7</v>
      </c>
    </row>
    <row r="45" spans="1:25" x14ac:dyDescent="0.45">
      <c r="A45" s="8" t="str">
        <f t="shared" ref="A45:A54" si="13">A5</f>
        <v>Materials</v>
      </c>
      <c r="B45">
        <f t="shared" ref="B45:Y54" si="14">B19+B32</f>
        <v>11</v>
      </c>
      <c r="C45">
        <f t="shared" si="14"/>
        <v>18</v>
      </c>
      <c r="D45">
        <f t="shared" si="14"/>
        <v>11</v>
      </c>
      <c r="E45">
        <f t="shared" si="14"/>
        <v>16</v>
      </c>
      <c r="F45">
        <f t="shared" si="14"/>
        <v>6</v>
      </c>
      <c r="G45">
        <f t="shared" si="14"/>
        <v>5</v>
      </c>
      <c r="H45">
        <f t="shared" si="14"/>
        <v>14</v>
      </c>
      <c r="I45">
        <f t="shared" si="14"/>
        <v>6</v>
      </c>
      <c r="J45" s="11">
        <f t="shared" si="14"/>
        <v>12</v>
      </c>
      <c r="K45">
        <f t="shared" si="14"/>
        <v>19</v>
      </c>
      <c r="L45">
        <f t="shared" si="14"/>
        <v>13</v>
      </c>
      <c r="M45">
        <f t="shared" si="14"/>
        <v>17</v>
      </c>
      <c r="N45">
        <f t="shared" si="14"/>
        <v>8</v>
      </c>
      <c r="O45">
        <f t="shared" si="14"/>
        <v>10</v>
      </c>
      <c r="P45">
        <f t="shared" si="14"/>
        <v>13</v>
      </c>
      <c r="Q45">
        <f t="shared" si="14"/>
        <v>5</v>
      </c>
      <c r="R45" s="11">
        <f t="shared" si="14"/>
        <v>8</v>
      </c>
      <c r="S45">
        <f t="shared" si="14"/>
        <v>12</v>
      </c>
      <c r="T45">
        <f t="shared" si="14"/>
        <v>10</v>
      </c>
      <c r="U45">
        <f t="shared" si="14"/>
        <v>14</v>
      </c>
      <c r="V45">
        <f t="shared" si="14"/>
        <v>7</v>
      </c>
      <c r="W45">
        <f t="shared" si="14"/>
        <v>18</v>
      </c>
      <c r="X45">
        <f t="shared" si="14"/>
        <v>13</v>
      </c>
      <c r="Y45">
        <f t="shared" si="14"/>
        <v>12</v>
      </c>
    </row>
    <row r="46" spans="1:25" x14ac:dyDescent="0.45">
      <c r="A46" s="8" t="str">
        <f t="shared" si="13"/>
        <v>Industrials</v>
      </c>
      <c r="B46">
        <f t="shared" si="14"/>
        <v>16</v>
      </c>
      <c r="C46">
        <f t="shared" si="14"/>
        <v>8</v>
      </c>
      <c r="D46">
        <f t="shared" si="14"/>
        <v>12</v>
      </c>
      <c r="E46">
        <f t="shared" si="14"/>
        <v>7</v>
      </c>
      <c r="F46">
        <f t="shared" si="14"/>
        <v>5</v>
      </c>
      <c r="G46">
        <f t="shared" si="14"/>
        <v>5</v>
      </c>
      <c r="H46">
        <f t="shared" si="14"/>
        <v>3</v>
      </c>
      <c r="I46">
        <f t="shared" si="14"/>
        <v>3</v>
      </c>
      <c r="J46" s="11">
        <f t="shared" si="14"/>
        <v>15</v>
      </c>
      <c r="K46">
        <f t="shared" si="14"/>
        <v>9</v>
      </c>
      <c r="L46">
        <f t="shared" si="14"/>
        <v>13</v>
      </c>
      <c r="M46">
        <f t="shared" si="14"/>
        <v>8</v>
      </c>
      <c r="N46">
        <f t="shared" si="14"/>
        <v>3</v>
      </c>
      <c r="O46">
        <f t="shared" si="14"/>
        <v>6</v>
      </c>
      <c r="P46">
        <f t="shared" si="14"/>
        <v>5</v>
      </c>
      <c r="Q46">
        <f t="shared" si="14"/>
        <v>3</v>
      </c>
      <c r="R46" s="11">
        <f t="shared" si="14"/>
        <v>13</v>
      </c>
      <c r="S46">
        <f t="shared" si="14"/>
        <v>8</v>
      </c>
      <c r="T46">
        <f t="shared" si="14"/>
        <v>12</v>
      </c>
      <c r="U46">
        <f t="shared" si="14"/>
        <v>7</v>
      </c>
      <c r="V46">
        <f t="shared" si="14"/>
        <v>4</v>
      </c>
      <c r="W46">
        <f t="shared" si="14"/>
        <v>5</v>
      </c>
      <c r="X46">
        <f t="shared" si="14"/>
        <v>3</v>
      </c>
      <c r="Y46">
        <f t="shared" si="14"/>
        <v>4</v>
      </c>
    </row>
    <row r="47" spans="1:25" x14ac:dyDescent="0.45">
      <c r="A47" s="8" t="str">
        <f t="shared" si="13"/>
        <v>Consumer Discretionary</v>
      </c>
      <c r="B47">
        <f t="shared" si="14"/>
        <v>4</v>
      </c>
      <c r="C47">
        <f t="shared" si="14"/>
        <v>11</v>
      </c>
      <c r="D47">
        <f t="shared" si="14"/>
        <v>5</v>
      </c>
      <c r="E47">
        <f t="shared" si="14"/>
        <v>12</v>
      </c>
      <c r="F47">
        <f t="shared" si="14"/>
        <v>8</v>
      </c>
      <c r="G47">
        <f t="shared" si="14"/>
        <v>10</v>
      </c>
      <c r="H47">
        <f t="shared" si="14"/>
        <v>4</v>
      </c>
      <c r="I47">
        <f t="shared" si="14"/>
        <v>6</v>
      </c>
      <c r="J47" s="11">
        <f t="shared" si="14"/>
        <v>8</v>
      </c>
      <c r="K47">
        <f t="shared" si="14"/>
        <v>12</v>
      </c>
      <c r="L47">
        <f t="shared" si="14"/>
        <v>5</v>
      </c>
      <c r="M47">
        <f t="shared" si="14"/>
        <v>13</v>
      </c>
      <c r="N47">
        <f t="shared" si="14"/>
        <v>7</v>
      </c>
      <c r="O47">
        <f t="shared" si="14"/>
        <v>10</v>
      </c>
      <c r="P47">
        <f t="shared" si="14"/>
        <v>4</v>
      </c>
      <c r="Q47">
        <f t="shared" si="14"/>
        <v>6</v>
      </c>
      <c r="R47" s="11">
        <f t="shared" si="14"/>
        <v>4</v>
      </c>
      <c r="S47">
        <f t="shared" si="14"/>
        <v>13</v>
      </c>
      <c r="T47">
        <f t="shared" si="14"/>
        <v>5</v>
      </c>
      <c r="U47">
        <f t="shared" si="14"/>
        <v>9</v>
      </c>
      <c r="V47">
        <f t="shared" si="14"/>
        <v>8</v>
      </c>
      <c r="W47">
        <f t="shared" si="14"/>
        <v>6</v>
      </c>
      <c r="X47">
        <f t="shared" si="14"/>
        <v>6</v>
      </c>
      <c r="Y47">
        <f t="shared" si="14"/>
        <v>11</v>
      </c>
    </row>
    <row r="48" spans="1:25" x14ac:dyDescent="0.45">
      <c r="A48" s="8" t="str">
        <f t="shared" si="13"/>
        <v>Communication Services</v>
      </c>
      <c r="B48">
        <f t="shared" si="14"/>
        <v>4</v>
      </c>
      <c r="C48">
        <f t="shared" si="14"/>
        <v>19</v>
      </c>
      <c r="D48">
        <f t="shared" si="14"/>
        <v>5</v>
      </c>
      <c r="E48">
        <f t="shared" si="14"/>
        <v>16</v>
      </c>
      <c r="F48">
        <f t="shared" si="14"/>
        <v>18</v>
      </c>
      <c r="G48">
        <f t="shared" si="14"/>
        <v>17</v>
      </c>
      <c r="H48">
        <f t="shared" si="14"/>
        <v>14</v>
      </c>
      <c r="I48">
        <f t="shared" si="14"/>
        <v>15</v>
      </c>
      <c r="J48" s="11">
        <f t="shared" si="14"/>
        <v>3</v>
      </c>
      <c r="K48">
        <f t="shared" si="14"/>
        <v>12</v>
      </c>
      <c r="L48">
        <f t="shared" si="14"/>
        <v>4</v>
      </c>
      <c r="M48">
        <f t="shared" si="14"/>
        <v>10</v>
      </c>
      <c r="N48">
        <f t="shared" si="14"/>
        <v>8</v>
      </c>
      <c r="O48">
        <f t="shared" si="14"/>
        <v>17</v>
      </c>
      <c r="P48">
        <f t="shared" si="14"/>
        <v>18</v>
      </c>
      <c r="Q48">
        <f t="shared" si="14"/>
        <v>15</v>
      </c>
      <c r="R48" s="11">
        <f t="shared" si="14"/>
        <v>3</v>
      </c>
      <c r="S48">
        <f t="shared" si="14"/>
        <v>16</v>
      </c>
      <c r="T48">
        <f t="shared" si="14"/>
        <v>4</v>
      </c>
      <c r="U48">
        <f t="shared" si="14"/>
        <v>18</v>
      </c>
      <c r="V48">
        <f t="shared" si="14"/>
        <v>7</v>
      </c>
      <c r="W48">
        <f t="shared" si="14"/>
        <v>13</v>
      </c>
      <c r="X48">
        <f t="shared" si="14"/>
        <v>12</v>
      </c>
      <c r="Y48">
        <f t="shared" si="14"/>
        <v>16</v>
      </c>
    </row>
    <row r="49" spans="1:25" x14ac:dyDescent="0.45">
      <c r="A49" s="8" t="str">
        <f t="shared" si="13"/>
        <v>Information Technology</v>
      </c>
      <c r="B49">
        <f t="shared" si="14"/>
        <v>3</v>
      </c>
      <c r="C49">
        <f t="shared" si="14"/>
        <v>8</v>
      </c>
      <c r="D49">
        <f t="shared" si="14"/>
        <v>2</v>
      </c>
      <c r="E49">
        <f t="shared" si="14"/>
        <v>9</v>
      </c>
      <c r="F49">
        <f t="shared" si="14"/>
        <v>5</v>
      </c>
      <c r="G49">
        <f t="shared" si="14"/>
        <v>14</v>
      </c>
      <c r="H49">
        <f t="shared" si="14"/>
        <v>4</v>
      </c>
      <c r="I49">
        <f t="shared" si="14"/>
        <v>13</v>
      </c>
      <c r="J49" s="11">
        <f t="shared" si="14"/>
        <v>2</v>
      </c>
      <c r="K49">
        <f t="shared" si="14"/>
        <v>7</v>
      </c>
      <c r="L49">
        <f t="shared" si="14"/>
        <v>3</v>
      </c>
      <c r="M49">
        <f t="shared" si="14"/>
        <v>8</v>
      </c>
      <c r="N49">
        <f t="shared" si="14"/>
        <v>5</v>
      </c>
      <c r="O49">
        <f t="shared" si="14"/>
        <v>12</v>
      </c>
      <c r="P49">
        <f t="shared" si="14"/>
        <v>4</v>
      </c>
      <c r="Q49">
        <f t="shared" si="14"/>
        <v>14</v>
      </c>
      <c r="R49" s="11">
        <f t="shared" si="14"/>
        <v>2</v>
      </c>
      <c r="S49">
        <f t="shared" si="14"/>
        <v>6</v>
      </c>
      <c r="T49">
        <f t="shared" si="14"/>
        <v>3</v>
      </c>
      <c r="U49">
        <f t="shared" si="14"/>
        <v>7</v>
      </c>
      <c r="V49">
        <f t="shared" si="14"/>
        <v>5</v>
      </c>
      <c r="W49">
        <f t="shared" si="14"/>
        <v>13</v>
      </c>
      <c r="X49">
        <f t="shared" si="14"/>
        <v>4</v>
      </c>
      <c r="Y49">
        <f t="shared" si="14"/>
        <v>9</v>
      </c>
    </row>
    <row r="50" spans="1:25" x14ac:dyDescent="0.45">
      <c r="A50" s="8" t="str">
        <f t="shared" si="13"/>
        <v>Financials</v>
      </c>
      <c r="B50">
        <f t="shared" si="14"/>
        <v>12</v>
      </c>
      <c r="C50">
        <f t="shared" si="14"/>
        <v>2</v>
      </c>
      <c r="D50">
        <f t="shared" si="14"/>
        <v>12</v>
      </c>
      <c r="E50">
        <f t="shared" si="14"/>
        <v>3</v>
      </c>
      <c r="F50">
        <f t="shared" si="14"/>
        <v>9</v>
      </c>
      <c r="G50">
        <f t="shared" si="14"/>
        <v>5</v>
      </c>
      <c r="H50">
        <f t="shared" si="14"/>
        <v>9</v>
      </c>
      <c r="I50">
        <f t="shared" si="14"/>
        <v>16</v>
      </c>
      <c r="J50" s="11">
        <f t="shared" si="14"/>
        <v>13</v>
      </c>
      <c r="K50">
        <f t="shared" si="14"/>
        <v>2</v>
      </c>
      <c r="L50">
        <f t="shared" si="14"/>
        <v>12</v>
      </c>
      <c r="M50">
        <f t="shared" si="14"/>
        <v>3</v>
      </c>
      <c r="N50">
        <f t="shared" si="14"/>
        <v>9</v>
      </c>
      <c r="O50">
        <f t="shared" si="14"/>
        <v>4</v>
      </c>
      <c r="P50">
        <f t="shared" si="14"/>
        <v>11</v>
      </c>
      <c r="Q50">
        <f t="shared" si="14"/>
        <v>6</v>
      </c>
      <c r="R50" s="11">
        <f t="shared" si="14"/>
        <v>12</v>
      </c>
      <c r="S50">
        <f t="shared" si="14"/>
        <v>7</v>
      </c>
      <c r="T50">
        <f t="shared" si="14"/>
        <v>10</v>
      </c>
      <c r="U50">
        <f t="shared" si="14"/>
        <v>11</v>
      </c>
      <c r="V50">
        <f t="shared" si="14"/>
        <v>6</v>
      </c>
      <c r="W50">
        <f t="shared" si="14"/>
        <v>19</v>
      </c>
      <c r="X50">
        <f t="shared" si="14"/>
        <v>8</v>
      </c>
      <c r="Y50">
        <f t="shared" si="14"/>
        <v>18</v>
      </c>
    </row>
    <row r="51" spans="1:25" x14ac:dyDescent="0.45">
      <c r="A51" s="8" t="str">
        <f t="shared" si="13"/>
        <v>Real Estate</v>
      </c>
      <c r="B51">
        <f t="shared" si="14"/>
        <v>16</v>
      </c>
      <c r="C51">
        <f t="shared" si="14"/>
        <v>12</v>
      </c>
      <c r="D51">
        <f t="shared" si="14"/>
        <v>15</v>
      </c>
      <c r="E51">
        <f t="shared" si="14"/>
        <v>11</v>
      </c>
      <c r="F51">
        <f t="shared" si="14"/>
        <v>11</v>
      </c>
      <c r="G51">
        <f t="shared" si="14"/>
        <v>9</v>
      </c>
      <c r="H51">
        <f t="shared" si="14"/>
        <v>18</v>
      </c>
      <c r="I51">
        <f t="shared" si="14"/>
        <v>14</v>
      </c>
      <c r="J51" s="11">
        <f t="shared" si="14"/>
        <v>16</v>
      </c>
      <c r="K51">
        <f t="shared" si="14"/>
        <v>13</v>
      </c>
      <c r="L51">
        <f t="shared" si="14"/>
        <v>15</v>
      </c>
      <c r="M51">
        <f t="shared" si="14"/>
        <v>11</v>
      </c>
      <c r="N51">
        <f t="shared" si="14"/>
        <v>10</v>
      </c>
      <c r="O51">
        <f t="shared" si="14"/>
        <v>7</v>
      </c>
      <c r="P51">
        <f t="shared" si="14"/>
        <v>17</v>
      </c>
      <c r="Q51">
        <f t="shared" si="14"/>
        <v>10</v>
      </c>
      <c r="R51" s="11">
        <f t="shared" si="14"/>
        <v>12</v>
      </c>
      <c r="S51">
        <f t="shared" si="14"/>
        <v>13</v>
      </c>
      <c r="T51">
        <f t="shared" si="14"/>
        <v>13</v>
      </c>
      <c r="U51">
        <f t="shared" si="14"/>
        <v>14</v>
      </c>
      <c r="V51">
        <f t="shared" si="14"/>
        <v>18</v>
      </c>
      <c r="W51">
        <f t="shared" si="14"/>
        <v>11</v>
      </c>
      <c r="X51">
        <f t="shared" si="14"/>
        <v>11</v>
      </c>
      <c r="Y51">
        <f t="shared" si="14"/>
        <v>18</v>
      </c>
    </row>
    <row r="52" spans="1:25" x14ac:dyDescent="0.45">
      <c r="A52" s="8" t="str">
        <f t="shared" si="13"/>
        <v>Consumer Staples</v>
      </c>
      <c r="B52">
        <f t="shared" si="14"/>
        <v>11</v>
      </c>
      <c r="C52">
        <f t="shared" si="14"/>
        <v>13</v>
      </c>
      <c r="D52">
        <f t="shared" si="14"/>
        <v>15</v>
      </c>
      <c r="E52">
        <f t="shared" si="14"/>
        <v>12</v>
      </c>
      <c r="F52">
        <f t="shared" si="14"/>
        <v>18</v>
      </c>
      <c r="G52">
        <f t="shared" si="14"/>
        <v>10</v>
      </c>
      <c r="H52">
        <f t="shared" si="14"/>
        <v>7</v>
      </c>
      <c r="I52">
        <f t="shared" si="14"/>
        <v>9</v>
      </c>
      <c r="J52" s="11">
        <f t="shared" si="14"/>
        <v>8</v>
      </c>
      <c r="K52">
        <f t="shared" si="14"/>
        <v>10</v>
      </c>
      <c r="L52">
        <f t="shared" si="14"/>
        <v>10</v>
      </c>
      <c r="M52">
        <f t="shared" si="14"/>
        <v>14</v>
      </c>
      <c r="N52">
        <f t="shared" si="14"/>
        <v>17</v>
      </c>
      <c r="O52">
        <f t="shared" si="14"/>
        <v>19</v>
      </c>
      <c r="P52">
        <f t="shared" si="14"/>
        <v>7</v>
      </c>
      <c r="Q52">
        <f t="shared" si="14"/>
        <v>13</v>
      </c>
      <c r="R52" s="11">
        <f t="shared" si="14"/>
        <v>15</v>
      </c>
      <c r="S52">
        <f t="shared" si="14"/>
        <v>5</v>
      </c>
      <c r="T52">
        <f t="shared" si="14"/>
        <v>14</v>
      </c>
      <c r="U52">
        <f t="shared" si="14"/>
        <v>7</v>
      </c>
      <c r="V52">
        <f t="shared" si="14"/>
        <v>12</v>
      </c>
      <c r="W52">
        <f t="shared" si="14"/>
        <v>17</v>
      </c>
      <c r="X52">
        <f t="shared" si="14"/>
        <v>6</v>
      </c>
      <c r="Y52">
        <f t="shared" si="14"/>
        <v>11</v>
      </c>
    </row>
    <row r="53" spans="1:25" x14ac:dyDescent="0.45">
      <c r="A53" s="8" t="str">
        <f t="shared" si="13"/>
        <v>Health Care</v>
      </c>
      <c r="B53">
        <f t="shared" si="14"/>
        <v>6</v>
      </c>
      <c r="C53">
        <f t="shared" si="14"/>
        <v>13</v>
      </c>
      <c r="D53">
        <f t="shared" si="14"/>
        <v>7</v>
      </c>
      <c r="E53">
        <f t="shared" si="14"/>
        <v>10</v>
      </c>
      <c r="F53">
        <f t="shared" si="14"/>
        <v>15</v>
      </c>
      <c r="G53">
        <f t="shared" si="14"/>
        <v>9</v>
      </c>
      <c r="H53">
        <f t="shared" si="14"/>
        <v>5</v>
      </c>
      <c r="I53">
        <f t="shared" si="14"/>
        <v>11</v>
      </c>
      <c r="J53" s="11">
        <f t="shared" si="14"/>
        <v>6</v>
      </c>
      <c r="K53">
        <f t="shared" si="14"/>
        <v>8</v>
      </c>
      <c r="L53">
        <f t="shared" si="14"/>
        <v>7</v>
      </c>
      <c r="M53">
        <f t="shared" si="14"/>
        <v>9</v>
      </c>
      <c r="N53">
        <f t="shared" si="14"/>
        <v>17</v>
      </c>
      <c r="O53">
        <f t="shared" si="14"/>
        <v>9</v>
      </c>
      <c r="P53">
        <f t="shared" si="14"/>
        <v>5</v>
      </c>
      <c r="Q53">
        <f t="shared" si="14"/>
        <v>12</v>
      </c>
      <c r="R53" s="11">
        <f t="shared" si="14"/>
        <v>6</v>
      </c>
      <c r="S53">
        <f t="shared" si="14"/>
        <v>19</v>
      </c>
      <c r="T53">
        <f t="shared" si="14"/>
        <v>7</v>
      </c>
      <c r="U53">
        <f t="shared" si="14"/>
        <v>18</v>
      </c>
      <c r="V53">
        <f t="shared" si="14"/>
        <v>12</v>
      </c>
      <c r="W53">
        <f t="shared" si="14"/>
        <v>10</v>
      </c>
      <c r="X53">
        <f t="shared" si="14"/>
        <v>5</v>
      </c>
      <c r="Y53">
        <f t="shared" si="14"/>
        <v>7</v>
      </c>
    </row>
    <row r="54" spans="1:25" x14ac:dyDescent="0.45">
      <c r="A54" s="8" t="str">
        <f t="shared" si="13"/>
        <v>Utilities</v>
      </c>
      <c r="B54" t="e">
        <f t="shared" si="14"/>
        <v>#N/A</v>
      </c>
      <c r="C54">
        <f t="shared" si="14"/>
        <v>15</v>
      </c>
      <c r="D54" t="e">
        <f t="shared" si="14"/>
        <v>#N/A</v>
      </c>
      <c r="E54">
        <f t="shared" si="14"/>
        <v>14</v>
      </c>
      <c r="F54">
        <f t="shared" si="14"/>
        <v>8</v>
      </c>
      <c r="G54">
        <f t="shared" si="14"/>
        <v>12</v>
      </c>
      <c r="H54">
        <f t="shared" si="14"/>
        <v>12</v>
      </c>
      <c r="I54">
        <f t="shared" si="14"/>
        <v>15</v>
      </c>
      <c r="J54" s="11" t="e">
        <f t="shared" si="14"/>
        <v>#N/A</v>
      </c>
      <c r="K54">
        <f t="shared" si="14"/>
        <v>16</v>
      </c>
      <c r="L54" t="e">
        <f t="shared" si="14"/>
        <v>#N/A</v>
      </c>
      <c r="M54">
        <f t="shared" si="14"/>
        <v>14</v>
      </c>
      <c r="N54">
        <f t="shared" si="14"/>
        <v>8</v>
      </c>
      <c r="O54">
        <f t="shared" si="14"/>
        <v>10</v>
      </c>
      <c r="P54">
        <f t="shared" si="14"/>
        <v>11</v>
      </c>
      <c r="Q54">
        <f t="shared" si="14"/>
        <v>14</v>
      </c>
      <c r="R54" s="11" t="e">
        <f t="shared" si="14"/>
        <v>#N/A</v>
      </c>
      <c r="S54">
        <f t="shared" si="14"/>
        <v>13</v>
      </c>
      <c r="T54" t="e">
        <f t="shared" si="14"/>
        <v>#N/A</v>
      </c>
      <c r="U54">
        <f t="shared" si="14"/>
        <v>11</v>
      </c>
      <c r="V54">
        <f t="shared" si="14"/>
        <v>10</v>
      </c>
      <c r="W54">
        <f t="shared" si="14"/>
        <v>9</v>
      </c>
      <c r="X54">
        <f t="shared" si="14"/>
        <v>13</v>
      </c>
      <c r="Y54">
        <f t="shared" si="14"/>
        <v>12</v>
      </c>
    </row>
    <row r="55" spans="1:25" x14ac:dyDescent="0.45">
      <c r="A55" s="12"/>
      <c r="B55" s="7" t="s">
        <v>50</v>
      </c>
      <c r="C55" s="4"/>
      <c r="D55" s="4"/>
      <c r="E55" s="4"/>
      <c r="F55" s="4"/>
      <c r="G55" s="4"/>
      <c r="H55" s="4"/>
      <c r="I55" s="4"/>
      <c r="J55" s="5"/>
      <c r="K55" s="4"/>
      <c r="L55" s="4"/>
      <c r="M55" s="4"/>
      <c r="N55" s="4"/>
      <c r="O55" s="4"/>
      <c r="P55" s="4"/>
      <c r="Q55" s="4"/>
      <c r="R55" s="5"/>
      <c r="S55" s="4"/>
      <c r="T55" s="4"/>
      <c r="U55" s="4"/>
      <c r="V55" s="4"/>
      <c r="W55" s="4"/>
      <c r="X55" s="4"/>
      <c r="Y55" s="4"/>
    </row>
    <row r="56" spans="1:25" x14ac:dyDescent="0.45">
      <c r="A56" s="12"/>
      <c r="B56" s="13" t="s">
        <v>51</v>
      </c>
      <c r="C56" s="13"/>
      <c r="D56" s="13"/>
      <c r="E56" s="13"/>
      <c r="F56" s="13"/>
      <c r="G56" s="13"/>
      <c r="H56" s="13"/>
      <c r="I56" s="14"/>
      <c r="J56" s="13" t="s">
        <v>52</v>
      </c>
      <c r="K56" s="13"/>
      <c r="L56" s="13"/>
      <c r="M56" s="13"/>
      <c r="N56" s="13"/>
      <c r="O56" s="13"/>
      <c r="P56" s="13"/>
      <c r="Q56" s="14"/>
      <c r="R56" s="5"/>
      <c r="S56" s="4"/>
      <c r="T56" s="4"/>
      <c r="U56" s="4"/>
      <c r="V56" s="4"/>
      <c r="W56" s="4"/>
      <c r="X56" s="4"/>
      <c r="Y56" s="4"/>
    </row>
    <row r="57" spans="1:25" s="15" customFormat="1" x14ac:dyDescent="0.45">
      <c r="A57" s="15" t="s">
        <v>27</v>
      </c>
      <c r="B57" s="8" t="s">
        <v>4</v>
      </c>
      <c r="C57" s="8" t="s">
        <v>5</v>
      </c>
      <c r="D57" s="8" t="s">
        <v>6</v>
      </c>
      <c r="E57" s="8" t="s">
        <v>7</v>
      </c>
      <c r="F57" s="8" t="s">
        <v>8</v>
      </c>
      <c r="G57" s="8" t="s">
        <v>9</v>
      </c>
      <c r="H57" s="8" t="s">
        <v>10</v>
      </c>
      <c r="I57" s="9" t="s">
        <v>11</v>
      </c>
      <c r="J57" s="16" t="s">
        <v>28</v>
      </c>
      <c r="K57" s="17" t="s">
        <v>29</v>
      </c>
      <c r="L57" s="17" t="s">
        <v>30</v>
      </c>
      <c r="M57" s="17" t="s">
        <v>31</v>
      </c>
      <c r="N57" s="17" t="s">
        <v>32</v>
      </c>
      <c r="O57" s="17" t="s">
        <v>33</v>
      </c>
      <c r="P57" s="17" t="s">
        <v>34</v>
      </c>
      <c r="Q57" s="18" t="s">
        <v>35</v>
      </c>
      <c r="R57" s="19"/>
    </row>
    <row r="58" spans="1:25" x14ac:dyDescent="0.45">
      <c r="A58" s="8" t="str">
        <f>A4</f>
        <v>Energy</v>
      </c>
      <c r="B58">
        <f>B44+J44+R44</f>
        <v>46</v>
      </c>
      <c r="C58">
        <f t="shared" ref="C58:I68" si="15">C44+K44+S44</f>
        <v>45</v>
      </c>
      <c r="D58">
        <f t="shared" si="15"/>
        <v>45</v>
      </c>
      <c r="E58">
        <f t="shared" si="15"/>
        <v>43</v>
      </c>
      <c r="F58">
        <f t="shared" si="15"/>
        <v>42</v>
      </c>
      <c r="G58">
        <f t="shared" si="15"/>
        <v>29</v>
      </c>
      <c r="H58">
        <f t="shared" si="15"/>
        <v>33</v>
      </c>
      <c r="I58">
        <f t="shared" si="15"/>
        <v>26</v>
      </c>
      <c r="J58" s="11">
        <f>Table49[[#This Row],[mega_growth]]</f>
        <v>46</v>
      </c>
      <c r="K58">
        <f>Table49[[#This Row],[mega_value]]</f>
        <v>45</v>
      </c>
      <c r="L58">
        <f>Table49[[#This Row],[large_growth]]</f>
        <v>45</v>
      </c>
      <c r="M58">
        <f>Table49[[#This Row],[large_value]]</f>
        <v>43</v>
      </c>
      <c r="N58">
        <f>Table49[[#This Row],[mid_growth]]</f>
        <v>42</v>
      </c>
      <c r="O58">
        <f>Table49[[#This Row],[mid_value]]</f>
        <v>29</v>
      </c>
      <c r="P58">
        <f>Table49[[#This Row],[small_growth]]</f>
        <v>33</v>
      </c>
      <c r="Q58">
        <f>Table49[[#This Row],[small_value]]</f>
        <v>26</v>
      </c>
      <c r="R58" s="11"/>
    </row>
    <row r="59" spans="1:25" x14ac:dyDescent="0.45">
      <c r="A59" s="8" t="str">
        <f t="shared" ref="A59:A68" si="16">A5</f>
        <v>Materials</v>
      </c>
      <c r="B59">
        <f t="shared" ref="B59:B68" si="17">B45+J45+R45</f>
        <v>31</v>
      </c>
      <c r="C59">
        <f t="shared" si="15"/>
        <v>49</v>
      </c>
      <c r="D59">
        <f t="shared" si="15"/>
        <v>34</v>
      </c>
      <c r="E59">
        <f t="shared" si="15"/>
        <v>47</v>
      </c>
      <c r="F59">
        <f t="shared" si="15"/>
        <v>21</v>
      </c>
      <c r="G59">
        <f t="shared" si="15"/>
        <v>33</v>
      </c>
      <c r="H59">
        <f t="shared" si="15"/>
        <v>40</v>
      </c>
      <c r="I59">
        <f t="shared" si="15"/>
        <v>23</v>
      </c>
      <c r="J59" s="11">
        <f>Table49[[#This Row],[mega_growth]]</f>
        <v>31</v>
      </c>
      <c r="K59">
        <f>Table49[[#This Row],[mega_value]]</f>
        <v>49</v>
      </c>
      <c r="L59">
        <f>Table49[[#This Row],[large_growth]]</f>
        <v>34</v>
      </c>
      <c r="M59">
        <f>Table49[[#This Row],[large_value]]</f>
        <v>47</v>
      </c>
      <c r="N59">
        <f>Table49[[#This Row],[mid_growth]]</f>
        <v>21</v>
      </c>
      <c r="O59">
        <f>Table49[[#This Row],[mid_value]]</f>
        <v>33</v>
      </c>
      <c r="P59">
        <f>Table49[[#This Row],[small_growth]]</f>
        <v>40</v>
      </c>
      <c r="Q59">
        <f>Table49[[#This Row],[small_value]]</f>
        <v>23</v>
      </c>
      <c r="R59" s="11"/>
    </row>
    <row r="60" spans="1:25" x14ac:dyDescent="0.45">
      <c r="A60" s="8" t="str">
        <f t="shared" si="16"/>
        <v>Industrials</v>
      </c>
      <c r="B60">
        <f t="shared" si="17"/>
        <v>44</v>
      </c>
      <c r="C60">
        <f t="shared" si="15"/>
        <v>25</v>
      </c>
      <c r="D60">
        <f t="shared" si="15"/>
        <v>37</v>
      </c>
      <c r="E60">
        <f t="shared" si="15"/>
        <v>22</v>
      </c>
      <c r="F60">
        <f t="shared" si="15"/>
        <v>12</v>
      </c>
      <c r="G60">
        <f t="shared" si="15"/>
        <v>16</v>
      </c>
      <c r="H60">
        <f t="shared" si="15"/>
        <v>11</v>
      </c>
      <c r="I60">
        <f t="shared" si="15"/>
        <v>10</v>
      </c>
      <c r="J60" s="11">
        <f>Table49[[#This Row],[mega_growth]]</f>
        <v>44</v>
      </c>
      <c r="K60">
        <f>Table49[[#This Row],[mega_value]]</f>
        <v>25</v>
      </c>
      <c r="L60">
        <f>Table49[[#This Row],[large_growth]]</f>
        <v>37</v>
      </c>
      <c r="M60">
        <f>Table49[[#This Row],[large_value]]</f>
        <v>22</v>
      </c>
      <c r="N60">
        <f>Table49[[#This Row],[mid_growth]]</f>
        <v>12</v>
      </c>
      <c r="O60">
        <f>Table49[[#This Row],[mid_value]]</f>
        <v>16</v>
      </c>
      <c r="P60">
        <f>Table49[[#This Row],[small_growth]]</f>
        <v>11</v>
      </c>
      <c r="Q60">
        <f>Table49[[#This Row],[small_value]]</f>
        <v>10</v>
      </c>
      <c r="R60" s="11"/>
    </row>
    <row r="61" spans="1:25" x14ac:dyDescent="0.45">
      <c r="A61" s="8" t="str">
        <f t="shared" si="16"/>
        <v>Consumer Discretionary</v>
      </c>
      <c r="B61">
        <f t="shared" si="17"/>
        <v>16</v>
      </c>
      <c r="C61">
        <f t="shared" si="15"/>
        <v>36</v>
      </c>
      <c r="D61">
        <f t="shared" si="15"/>
        <v>15</v>
      </c>
      <c r="E61">
        <f t="shared" si="15"/>
        <v>34</v>
      </c>
      <c r="F61">
        <f t="shared" si="15"/>
        <v>23</v>
      </c>
      <c r="G61">
        <f t="shared" si="15"/>
        <v>26</v>
      </c>
      <c r="H61">
        <f t="shared" si="15"/>
        <v>14</v>
      </c>
      <c r="I61">
        <f t="shared" si="15"/>
        <v>23</v>
      </c>
      <c r="J61" s="11">
        <f>Table49[[#This Row],[mega_growth]]</f>
        <v>16</v>
      </c>
      <c r="K61">
        <f>Table49[[#This Row],[mega_value]]</f>
        <v>36</v>
      </c>
      <c r="L61">
        <f>Table49[[#This Row],[large_growth]]</f>
        <v>15</v>
      </c>
      <c r="M61">
        <f>Table49[[#This Row],[large_value]]</f>
        <v>34</v>
      </c>
      <c r="N61">
        <f>Table49[[#This Row],[mid_growth]]</f>
        <v>23</v>
      </c>
      <c r="O61">
        <f>Table49[[#This Row],[mid_value]]</f>
        <v>26</v>
      </c>
      <c r="P61">
        <f>Table49[[#This Row],[small_growth]]</f>
        <v>14</v>
      </c>
      <c r="Q61">
        <f>Table49[[#This Row],[small_value]]</f>
        <v>23</v>
      </c>
      <c r="R61" s="11"/>
    </row>
    <row r="62" spans="1:25" x14ac:dyDescent="0.45">
      <c r="A62" s="8" t="str">
        <f t="shared" si="16"/>
        <v>Communication Services</v>
      </c>
      <c r="B62">
        <f t="shared" si="17"/>
        <v>10</v>
      </c>
      <c r="C62">
        <f t="shared" si="15"/>
        <v>47</v>
      </c>
      <c r="D62">
        <f t="shared" si="15"/>
        <v>13</v>
      </c>
      <c r="E62">
        <f t="shared" si="15"/>
        <v>44</v>
      </c>
      <c r="F62">
        <f t="shared" si="15"/>
        <v>33</v>
      </c>
      <c r="G62">
        <f t="shared" si="15"/>
        <v>47</v>
      </c>
      <c r="H62">
        <f t="shared" si="15"/>
        <v>44</v>
      </c>
      <c r="I62">
        <f t="shared" si="15"/>
        <v>46</v>
      </c>
      <c r="J62" s="11">
        <f>Table49[[#This Row],[mega_growth]]</f>
        <v>10</v>
      </c>
      <c r="K62">
        <f>Table49[[#This Row],[mega_value]]</f>
        <v>47</v>
      </c>
      <c r="L62">
        <f>Table49[[#This Row],[large_growth]]</f>
        <v>13</v>
      </c>
      <c r="M62">
        <f>Table49[[#This Row],[large_value]]</f>
        <v>44</v>
      </c>
      <c r="N62">
        <f>Table49[[#This Row],[mid_growth]]</f>
        <v>33</v>
      </c>
      <c r="O62">
        <f>Table49[[#This Row],[mid_value]]</f>
        <v>47</v>
      </c>
      <c r="P62">
        <f>Table49[[#This Row],[small_growth]]</f>
        <v>44</v>
      </c>
      <c r="Q62">
        <f>Table49[[#This Row],[small_value]]</f>
        <v>46</v>
      </c>
      <c r="R62" s="11"/>
    </row>
    <row r="63" spans="1:25" x14ac:dyDescent="0.45">
      <c r="A63" s="8" t="str">
        <f t="shared" si="16"/>
        <v>Information Technology</v>
      </c>
      <c r="B63">
        <f t="shared" si="17"/>
        <v>7</v>
      </c>
      <c r="C63">
        <f t="shared" si="15"/>
        <v>21</v>
      </c>
      <c r="D63">
        <f t="shared" si="15"/>
        <v>8</v>
      </c>
      <c r="E63">
        <f t="shared" si="15"/>
        <v>24</v>
      </c>
      <c r="F63">
        <f t="shared" si="15"/>
        <v>15</v>
      </c>
      <c r="G63">
        <f t="shared" si="15"/>
        <v>39</v>
      </c>
      <c r="H63">
        <f t="shared" si="15"/>
        <v>12</v>
      </c>
      <c r="I63">
        <f t="shared" si="15"/>
        <v>36</v>
      </c>
      <c r="J63" s="11">
        <f>Table49[[#This Row],[mega_growth]]</f>
        <v>7</v>
      </c>
      <c r="K63">
        <f>Table49[[#This Row],[mega_value]]</f>
        <v>21</v>
      </c>
      <c r="L63">
        <f>Table49[[#This Row],[large_growth]]</f>
        <v>8</v>
      </c>
      <c r="M63">
        <f>Table49[[#This Row],[large_value]]</f>
        <v>24</v>
      </c>
      <c r="N63">
        <f>Table49[[#This Row],[mid_growth]]</f>
        <v>15</v>
      </c>
      <c r="O63">
        <f>Table49[[#This Row],[mid_value]]</f>
        <v>39</v>
      </c>
      <c r="P63">
        <f>Table49[[#This Row],[small_growth]]</f>
        <v>12</v>
      </c>
      <c r="Q63">
        <f>Table49[[#This Row],[small_value]]</f>
        <v>36</v>
      </c>
      <c r="R63" s="11"/>
    </row>
    <row r="64" spans="1:25" x14ac:dyDescent="0.45">
      <c r="A64" s="8" t="str">
        <f t="shared" si="16"/>
        <v>Financials</v>
      </c>
      <c r="B64">
        <f t="shared" si="17"/>
        <v>37</v>
      </c>
      <c r="C64">
        <f t="shared" si="15"/>
        <v>11</v>
      </c>
      <c r="D64">
        <f t="shared" si="15"/>
        <v>34</v>
      </c>
      <c r="E64">
        <f t="shared" si="15"/>
        <v>17</v>
      </c>
      <c r="F64">
        <f t="shared" si="15"/>
        <v>24</v>
      </c>
      <c r="G64">
        <f>G50+O50+W50</f>
        <v>28</v>
      </c>
      <c r="H64">
        <f t="shared" si="15"/>
        <v>28</v>
      </c>
      <c r="I64">
        <f t="shared" si="15"/>
        <v>40</v>
      </c>
      <c r="J64" s="11">
        <f>Table49[[#This Row],[mega_growth]]</f>
        <v>37</v>
      </c>
      <c r="K64">
        <f>Table49[[#This Row],[mega_value]]</f>
        <v>11</v>
      </c>
      <c r="L64">
        <f>Table49[[#This Row],[large_growth]]</f>
        <v>34</v>
      </c>
      <c r="M64">
        <f>Table49[[#This Row],[large_value]]</f>
        <v>17</v>
      </c>
      <c r="N64">
        <f>Table49[[#This Row],[mid_growth]]</f>
        <v>24</v>
      </c>
      <c r="O64">
        <f>Table49[[#This Row],[mid_value]]</f>
        <v>28</v>
      </c>
      <c r="P64">
        <f>Table49[[#This Row],[small_growth]]</f>
        <v>28</v>
      </c>
      <c r="Q64">
        <f>Table49[[#This Row],[small_value]]</f>
        <v>40</v>
      </c>
      <c r="R64" s="11"/>
    </row>
    <row r="65" spans="1:18" x14ac:dyDescent="0.45">
      <c r="A65" s="8" t="str">
        <f t="shared" si="16"/>
        <v>Real Estate</v>
      </c>
      <c r="B65">
        <f t="shared" si="17"/>
        <v>44</v>
      </c>
      <c r="C65">
        <f t="shared" si="15"/>
        <v>38</v>
      </c>
      <c r="D65">
        <f t="shared" si="15"/>
        <v>43</v>
      </c>
      <c r="E65">
        <f t="shared" si="15"/>
        <v>36</v>
      </c>
      <c r="F65">
        <f t="shared" si="15"/>
        <v>39</v>
      </c>
      <c r="G65">
        <f t="shared" si="15"/>
        <v>27</v>
      </c>
      <c r="H65">
        <f t="shared" si="15"/>
        <v>46</v>
      </c>
      <c r="I65">
        <f t="shared" si="15"/>
        <v>42</v>
      </c>
      <c r="J65" s="11">
        <f>Table49[[#This Row],[mega_growth]]</f>
        <v>44</v>
      </c>
      <c r="K65">
        <f>Table49[[#This Row],[mega_value]]</f>
        <v>38</v>
      </c>
      <c r="L65">
        <f>Table49[[#This Row],[large_growth]]</f>
        <v>43</v>
      </c>
      <c r="M65">
        <f>Table49[[#This Row],[large_value]]</f>
        <v>36</v>
      </c>
      <c r="N65">
        <f>Table49[[#This Row],[mid_growth]]</f>
        <v>39</v>
      </c>
      <c r="O65">
        <f>Table49[[#This Row],[mid_value]]</f>
        <v>27</v>
      </c>
      <c r="P65">
        <f>Table49[[#This Row],[small_growth]]</f>
        <v>46</v>
      </c>
      <c r="Q65">
        <f>Table49[[#This Row],[small_value]]</f>
        <v>42</v>
      </c>
      <c r="R65" s="11"/>
    </row>
    <row r="66" spans="1:18" x14ac:dyDescent="0.45">
      <c r="A66" s="8" t="str">
        <f t="shared" si="16"/>
        <v>Consumer Staples</v>
      </c>
      <c r="B66">
        <f t="shared" si="17"/>
        <v>34</v>
      </c>
      <c r="C66">
        <f t="shared" si="15"/>
        <v>28</v>
      </c>
      <c r="D66">
        <f t="shared" si="15"/>
        <v>39</v>
      </c>
      <c r="E66">
        <f t="shared" si="15"/>
        <v>33</v>
      </c>
      <c r="F66">
        <f t="shared" si="15"/>
        <v>47</v>
      </c>
      <c r="G66">
        <f t="shared" si="15"/>
        <v>46</v>
      </c>
      <c r="H66">
        <f t="shared" si="15"/>
        <v>20</v>
      </c>
      <c r="I66">
        <f t="shared" si="15"/>
        <v>33</v>
      </c>
      <c r="J66" s="11">
        <f>Table49[[#This Row],[mega_growth]]</f>
        <v>34</v>
      </c>
      <c r="K66">
        <f>Table49[[#This Row],[mega_value]]</f>
        <v>28</v>
      </c>
      <c r="L66">
        <f>Table49[[#This Row],[large_growth]]</f>
        <v>39</v>
      </c>
      <c r="M66">
        <f>Table49[[#This Row],[large_value]]</f>
        <v>33</v>
      </c>
      <c r="N66">
        <f>Table49[[#This Row],[mid_growth]]</f>
        <v>47</v>
      </c>
      <c r="O66">
        <f>Table49[[#This Row],[mid_value]]</f>
        <v>46</v>
      </c>
      <c r="P66">
        <f>Table49[[#This Row],[small_growth]]</f>
        <v>20</v>
      </c>
      <c r="Q66">
        <f>Table49[[#This Row],[small_value]]</f>
        <v>33</v>
      </c>
      <c r="R66" s="11"/>
    </row>
    <row r="67" spans="1:18" x14ac:dyDescent="0.45">
      <c r="A67" s="8" t="str">
        <f t="shared" si="16"/>
        <v>Health Care</v>
      </c>
      <c r="B67">
        <f t="shared" si="17"/>
        <v>18</v>
      </c>
      <c r="C67">
        <f t="shared" si="15"/>
        <v>40</v>
      </c>
      <c r="D67">
        <f t="shared" si="15"/>
        <v>21</v>
      </c>
      <c r="E67">
        <f t="shared" si="15"/>
        <v>37</v>
      </c>
      <c r="F67">
        <f t="shared" si="15"/>
        <v>44</v>
      </c>
      <c r="G67">
        <f t="shared" si="15"/>
        <v>28</v>
      </c>
      <c r="H67">
        <f t="shared" si="15"/>
        <v>15</v>
      </c>
      <c r="I67">
        <f t="shared" si="15"/>
        <v>30</v>
      </c>
      <c r="J67" s="11">
        <f>Table49[[#This Row],[mega_growth]]</f>
        <v>18</v>
      </c>
      <c r="K67">
        <f>Table49[[#This Row],[mega_value]]</f>
        <v>40</v>
      </c>
      <c r="L67">
        <f>Table49[[#This Row],[large_growth]]</f>
        <v>21</v>
      </c>
      <c r="M67">
        <f>Table49[[#This Row],[large_value]]</f>
        <v>37</v>
      </c>
      <c r="N67">
        <f>Table49[[#This Row],[mid_growth]]</f>
        <v>44</v>
      </c>
      <c r="O67">
        <f>Table49[[#This Row],[mid_value]]</f>
        <v>28</v>
      </c>
      <c r="P67">
        <f>Table49[[#This Row],[small_growth]]</f>
        <v>15</v>
      </c>
      <c r="Q67">
        <f>Table49[[#This Row],[small_value]]</f>
        <v>30</v>
      </c>
      <c r="R67" s="11"/>
    </row>
    <row r="68" spans="1:18" x14ac:dyDescent="0.45">
      <c r="A68" s="8" t="str">
        <f t="shared" si="16"/>
        <v>Utilities</v>
      </c>
      <c r="B68" t="e">
        <f t="shared" si="17"/>
        <v>#N/A</v>
      </c>
      <c r="C68">
        <f t="shared" si="15"/>
        <v>44</v>
      </c>
      <c r="D68" t="e">
        <f t="shared" si="15"/>
        <v>#N/A</v>
      </c>
      <c r="E68">
        <f t="shared" si="15"/>
        <v>39</v>
      </c>
      <c r="F68">
        <f t="shared" si="15"/>
        <v>26</v>
      </c>
      <c r="G68">
        <f t="shared" si="15"/>
        <v>31</v>
      </c>
      <c r="H68">
        <f t="shared" si="15"/>
        <v>36</v>
      </c>
      <c r="I68">
        <f t="shared" si="15"/>
        <v>41</v>
      </c>
      <c r="J68" s="11" t="e">
        <f>Table49[[#This Row],[mega_growth]]</f>
        <v>#N/A</v>
      </c>
      <c r="K68">
        <f>Table49[[#This Row],[mega_value]]</f>
        <v>44</v>
      </c>
      <c r="L68" t="e">
        <f>Table49[[#This Row],[large_growth]]</f>
        <v>#N/A</v>
      </c>
      <c r="M68">
        <f>Table49[[#This Row],[large_value]]</f>
        <v>39</v>
      </c>
      <c r="N68">
        <f>Table49[[#This Row],[mid_growth]]</f>
        <v>26</v>
      </c>
      <c r="O68">
        <f>Table49[[#This Row],[mid_value]]</f>
        <v>31</v>
      </c>
      <c r="P68">
        <f>Table49[[#This Row],[small_growth]]</f>
        <v>36</v>
      </c>
      <c r="Q68">
        <f>Table49[[#This Row],[small_value]]</f>
        <v>41</v>
      </c>
      <c r="R68" s="11"/>
    </row>
  </sheetData>
  <mergeCells count="5">
    <mergeCell ref="B1:I1"/>
    <mergeCell ref="J1:Q1"/>
    <mergeCell ref="R1:Y1"/>
    <mergeCell ref="B56:I56"/>
    <mergeCell ref="J56:Q56"/>
  </mergeCells>
  <pageMargins left="0.75" right="0.75" top="1" bottom="1" header="0.5" footer="0.5"/>
  <tableParts count="4">
    <tablePart r:id="rId1"/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D794432B-E5C3-4FD1-91FC-8303B51E4A68}">
            <x14:iconSet iconSet="3Arrows" custom="1">
              <x14:cfvo type="percent">
                <xm:f>0</xm:f>
              </x14:cfvo>
              <x14:cfvo type="percentile">
                <xm:f>10</xm:f>
              </x14:cfvo>
              <x14:cfvo type="percentile">
                <xm:f>90</xm:f>
              </x14:cfvo>
              <x14:cfIcon iconSet="3Arrows" iconId="2"/>
              <x14:cfIcon iconSet="3Arrows" iconId="1"/>
              <x14:cfIcon iconSet="3Arrows" iconId="0"/>
            </x14:iconSet>
          </x14:cfRule>
          <xm:sqref>B58:I68</xm:sqref>
        </x14:conditionalFormatting>
        <x14:conditionalFormatting xmlns:xm="http://schemas.microsoft.com/office/excel/2006/main">
          <x14:cfRule type="iconSet" priority="4" id="{31B05D7F-F80E-4300-BB93-9B3B3DE73D59}">
            <x14:iconSet iconSet="3Arrows" custom="1">
              <x14:cfvo type="percent">
                <xm:f>0</xm:f>
              </x14:cfvo>
              <x14:cfvo type="percentile">
                <xm:f>10</xm:f>
              </x14:cfvo>
              <x14:cfvo type="percentile">
                <xm:f>90</xm:f>
              </x14:cfvo>
              <x14:cfIcon iconSet="3Arrows" iconId="2"/>
              <x14:cfIcon iconSet="3Arrows" iconId="1"/>
              <x14:cfIcon iconSet="3Arrows" iconId="0"/>
            </x14:iconSet>
          </x14:cfRule>
          <xm:sqref>B44:I54</xm:sqref>
        </x14:conditionalFormatting>
        <x14:conditionalFormatting xmlns:xm="http://schemas.microsoft.com/office/excel/2006/main">
          <x14:cfRule type="iconSet" priority="3" id="{45A55BAF-5A68-48C7-A70E-D69677C42ADD}">
            <x14:iconSet iconSet="3Arrows" custom="1">
              <x14:cfvo type="percent">
                <xm:f>0</xm:f>
              </x14:cfvo>
              <x14:cfvo type="percentile">
                <xm:f>10</xm:f>
              </x14:cfvo>
              <x14:cfvo type="percentile">
                <xm:f>90</xm:f>
              </x14:cfvo>
              <x14:cfIcon iconSet="3Arrows" iconId="2"/>
              <x14:cfIcon iconSet="3Arrows" iconId="1"/>
              <x14:cfIcon iconSet="3Arrows" iconId="0"/>
            </x14:iconSet>
          </x14:cfRule>
          <xm:sqref>J44:Q54</xm:sqref>
        </x14:conditionalFormatting>
        <x14:conditionalFormatting xmlns:xm="http://schemas.microsoft.com/office/excel/2006/main">
          <x14:cfRule type="iconSet" priority="2" id="{D794DC89-5EA2-48A9-8232-4DFC76D05C12}">
            <x14:iconSet iconSet="3Arrows" custom="1">
              <x14:cfvo type="percent">
                <xm:f>0</xm:f>
              </x14:cfvo>
              <x14:cfvo type="percentile">
                <xm:f>10</xm:f>
              </x14:cfvo>
              <x14:cfvo type="percentile">
                <xm:f>90</xm:f>
              </x14:cfvo>
              <x14:cfIcon iconSet="3Arrows" iconId="2"/>
              <x14:cfIcon iconSet="3Arrows" iconId="1"/>
              <x14:cfIcon iconSet="3Arrows" iconId="0"/>
            </x14:iconSet>
          </x14:cfRule>
          <xm:sqref>R44:Y54</xm:sqref>
        </x14:conditionalFormatting>
        <x14:conditionalFormatting xmlns:xm="http://schemas.microsoft.com/office/excel/2006/main">
          <x14:cfRule type="iconSet" priority="1" id="{9D741277-4E9B-4B98-8906-0575417D1743}">
            <x14:iconSet iconSet="3Arrows" custom="1">
              <x14:cfvo type="percent">
                <xm:f>0</xm:f>
              </x14:cfvo>
              <x14:cfvo type="percentile">
                <xm:f>20</xm:f>
              </x14:cfvo>
              <x14:cfvo type="percentile">
                <xm:f>80</xm:f>
              </x14:cfvo>
              <x14:cfIcon iconSet="3Arrows" iconId="2"/>
              <x14:cfIcon iconSet="3Arrows" iconId="1"/>
              <x14:cfIcon iconSet="3Arrows" iconId="0"/>
            </x14:iconSet>
          </x14:cfRule>
          <xm:sqref>J58:Q68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tabSelected="1" workbookViewId="0">
      <selection activeCell="F12" sqref="F12"/>
    </sheetView>
  </sheetViews>
  <sheetFormatPr defaultRowHeight="14.25" x14ac:dyDescent="0.45"/>
  <cols>
    <col min="2" max="2" width="13.86328125" customWidth="1"/>
    <col min="3" max="3" width="12.3984375" customWidth="1"/>
    <col min="4" max="4" width="13.3984375" customWidth="1"/>
    <col min="5" max="5" width="11.9296875" customWidth="1"/>
    <col min="6" max="6" width="12.53125" customWidth="1"/>
    <col min="7" max="7" width="11.06640625" customWidth="1"/>
    <col min="8" max="8" width="13.6640625" customWidth="1"/>
    <col min="9" max="9" width="12.19921875" customWidth="1"/>
  </cols>
  <sheetData>
    <row r="1" spans="1:9" x14ac:dyDescent="0.45">
      <c r="A1" s="1"/>
      <c r="B1" s="2" t="s">
        <v>24</v>
      </c>
      <c r="C1" s="2"/>
      <c r="D1" s="2"/>
      <c r="E1" s="2"/>
      <c r="F1" s="2"/>
      <c r="G1" s="2"/>
      <c r="H1" s="2"/>
      <c r="I1" s="2"/>
    </row>
    <row r="2" spans="1:9" x14ac:dyDescent="0.45">
      <c r="A2" s="21" t="s">
        <v>3</v>
      </c>
      <c r="B2" s="22" t="s">
        <v>4</v>
      </c>
      <c r="C2" s="22" t="s">
        <v>5</v>
      </c>
      <c r="D2" s="22" t="s">
        <v>6</v>
      </c>
      <c r="E2" s="22" t="s">
        <v>7</v>
      </c>
      <c r="F2" s="22" t="s">
        <v>8</v>
      </c>
      <c r="G2" s="22" t="s">
        <v>9</v>
      </c>
      <c r="H2" s="22" t="s">
        <v>10</v>
      </c>
      <c r="I2" s="22" t="s">
        <v>11</v>
      </c>
    </row>
    <row r="3" spans="1:9" x14ac:dyDescent="0.45">
      <c r="A3" s="20" t="s">
        <v>12</v>
      </c>
    </row>
    <row r="4" spans="1:9" x14ac:dyDescent="0.45">
      <c r="A4" s="20" t="s">
        <v>13</v>
      </c>
      <c r="B4">
        <v>2</v>
      </c>
      <c r="C4">
        <v>11</v>
      </c>
      <c r="D4">
        <v>10</v>
      </c>
      <c r="E4">
        <v>16</v>
      </c>
      <c r="F4">
        <v>9</v>
      </c>
      <c r="G4">
        <v>5</v>
      </c>
      <c r="H4">
        <v>33</v>
      </c>
      <c r="I4">
        <v>32</v>
      </c>
    </row>
    <row r="5" spans="1:9" x14ac:dyDescent="0.45">
      <c r="A5" s="20" t="s">
        <v>14</v>
      </c>
      <c r="B5">
        <v>3</v>
      </c>
      <c r="C5">
        <v>5</v>
      </c>
      <c r="D5">
        <v>6</v>
      </c>
      <c r="E5">
        <v>23</v>
      </c>
      <c r="F5">
        <v>4</v>
      </c>
      <c r="G5">
        <v>19</v>
      </c>
      <c r="H5">
        <v>16</v>
      </c>
      <c r="I5">
        <v>53</v>
      </c>
    </row>
    <row r="6" spans="1:9" x14ac:dyDescent="0.45">
      <c r="A6" s="20" t="s">
        <v>15</v>
      </c>
      <c r="B6">
        <v>4</v>
      </c>
      <c r="C6">
        <v>25</v>
      </c>
      <c r="D6">
        <v>22</v>
      </c>
      <c r="E6">
        <v>50</v>
      </c>
      <c r="F6">
        <v>23</v>
      </c>
      <c r="G6">
        <v>27</v>
      </c>
      <c r="H6">
        <v>98</v>
      </c>
      <c r="I6">
        <v>166</v>
      </c>
    </row>
    <row r="7" spans="1:9" x14ac:dyDescent="0.45">
      <c r="A7" s="20" t="s">
        <v>16</v>
      </c>
      <c r="B7">
        <v>17</v>
      </c>
      <c r="C7">
        <v>4</v>
      </c>
      <c r="D7">
        <v>29</v>
      </c>
      <c r="E7">
        <v>23</v>
      </c>
      <c r="F7">
        <v>17</v>
      </c>
      <c r="G7">
        <v>15</v>
      </c>
      <c r="H7">
        <v>83</v>
      </c>
      <c r="I7">
        <v>108</v>
      </c>
    </row>
    <row r="8" spans="1:9" x14ac:dyDescent="0.45">
      <c r="A8" s="20" t="s">
        <v>17</v>
      </c>
      <c r="B8">
        <v>7</v>
      </c>
      <c r="C8">
        <v>5</v>
      </c>
      <c r="D8">
        <v>18</v>
      </c>
      <c r="E8">
        <v>17</v>
      </c>
      <c r="F8">
        <v>11</v>
      </c>
      <c r="G8">
        <v>12</v>
      </c>
      <c r="H8">
        <v>34</v>
      </c>
      <c r="I8">
        <v>33</v>
      </c>
    </row>
    <row r="9" spans="1:9" x14ac:dyDescent="0.45">
      <c r="A9" s="20" t="s">
        <v>18</v>
      </c>
      <c r="B9">
        <v>22</v>
      </c>
      <c r="C9">
        <v>12</v>
      </c>
      <c r="D9">
        <v>56</v>
      </c>
      <c r="E9">
        <v>27</v>
      </c>
      <c r="F9">
        <v>38</v>
      </c>
      <c r="G9">
        <v>13</v>
      </c>
      <c r="H9">
        <v>129</v>
      </c>
      <c r="I9">
        <v>55</v>
      </c>
    </row>
    <row r="10" spans="1:9" x14ac:dyDescent="0.45">
      <c r="A10" s="20" t="s">
        <v>19</v>
      </c>
      <c r="B10">
        <v>8</v>
      </c>
      <c r="C10">
        <v>29</v>
      </c>
      <c r="D10">
        <v>18</v>
      </c>
      <c r="E10">
        <v>65</v>
      </c>
      <c r="F10">
        <v>12</v>
      </c>
      <c r="G10">
        <v>35</v>
      </c>
      <c r="H10">
        <v>44</v>
      </c>
      <c r="I10">
        <v>189</v>
      </c>
    </row>
    <row r="11" spans="1:9" x14ac:dyDescent="0.45">
      <c r="A11" s="20" t="s">
        <v>20</v>
      </c>
      <c r="B11">
        <v>3</v>
      </c>
      <c r="C11">
        <v>3</v>
      </c>
      <c r="D11">
        <v>12</v>
      </c>
      <c r="E11">
        <v>26</v>
      </c>
      <c r="F11">
        <v>10</v>
      </c>
      <c r="G11">
        <v>18</v>
      </c>
      <c r="H11">
        <v>29</v>
      </c>
      <c r="I11">
        <v>80</v>
      </c>
    </row>
    <row r="12" spans="1:9" x14ac:dyDescent="0.45">
      <c r="A12" s="20" t="s">
        <v>21</v>
      </c>
      <c r="B12">
        <v>4</v>
      </c>
      <c r="C12">
        <v>17</v>
      </c>
      <c r="D12">
        <v>9</v>
      </c>
      <c r="E12">
        <v>30</v>
      </c>
      <c r="F12">
        <v>5</v>
      </c>
      <c r="G12">
        <v>15</v>
      </c>
      <c r="H12">
        <v>23</v>
      </c>
      <c r="I12">
        <v>37</v>
      </c>
    </row>
    <row r="13" spans="1:9" x14ac:dyDescent="0.45">
      <c r="A13" s="20" t="s">
        <v>22</v>
      </c>
      <c r="B13">
        <v>12</v>
      </c>
      <c r="C13">
        <v>22</v>
      </c>
      <c r="D13">
        <v>26</v>
      </c>
      <c r="E13">
        <v>40</v>
      </c>
      <c r="F13">
        <v>19</v>
      </c>
      <c r="G13">
        <v>18</v>
      </c>
      <c r="H13">
        <v>132</v>
      </c>
      <c r="I13">
        <v>58</v>
      </c>
    </row>
    <row r="14" spans="1:9" x14ac:dyDescent="0.45">
      <c r="A14" s="20" t="s">
        <v>23</v>
      </c>
      <c r="C14">
        <v>7</v>
      </c>
      <c r="E14">
        <v>29</v>
      </c>
      <c r="F14">
        <v>1</v>
      </c>
      <c r="G14">
        <v>22</v>
      </c>
      <c r="H14">
        <v>4</v>
      </c>
      <c r="I14">
        <v>25</v>
      </c>
    </row>
  </sheetData>
  <mergeCells count="1">
    <mergeCell ref="B1:I1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EW</vt:lpstr>
      <vt:lpstr>VW</vt:lpstr>
      <vt:lpstr>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Longhao Desktop</cp:lastModifiedBy>
  <dcterms:created xsi:type="dcterms:W3CDTF">2024-03-23T19:11:06Z</dcterms:created>
  <dcterms:modified xsi:type="dcterms:W3CDTF">2024-03-23T19:12:38Z</dcterms:modified>
</cp:coreProperties>
</file>