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ongh\Desktop\OpenSourceAssetPricing\02.Signals\"/>
    </mc:Choice>
  </mc:AlternateContent>
  <xr:revisionPtr revIDLastSave="0" documentId="13_ncr:1_{0FE7BD2D-3DED-4019-A463-99AEDF6B9DD3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EW" sheetId="1" r:id="rId1"/>
    <sheet name="VW" sheetId="2" r:id="rId2"/>
    <sheet name="cou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8" i="2" l="1"/>
  <c r="A67" i="2"/>
  <c r="A66" i="2"/>
  <c r="A65" i="2"/>
  <c r="A64" i="2"/>
  <c r="A63" i="2"/>
  <c r="A62" i="2"/>
  <c r="A61" i="2"/>
  <c r="A60" i="2"/>
  <c r="A59" i="2"/>
  <c r="A58" i="2"/>
  <c r="U54" i="2"/>
  <c r="M54" i="2"/>
  <c r="E54" i="2"/>
  <c r="E68" i="2" s="1"/>
  <c r="M68" i="2" s="1"/>
  <c r="A54" i="2"/>
  <c r="V53" i="2"/>
  <c r="N53" i="2"/>
  <c r="F53" i="2"/>
  <c r="F67" i="2" s="1"/>
  <c r="N67" i="2" s="1"/>
  <c r="A53" i="2"/>
  <c r="W52" i="2"/>
  <c r="O52" i="2"/>
  <c r="G52" i="2"/>
  <c r="G66" i="2" s="1"/>
  <c r="O66" i="2" s="1"/>
  <c r="A52" i="2"/>
  <c r="X51" i="2"/>
  <c r="P51" i="2"/>
  <c r="H51" i="2"/>
  <c r="H65" i="2" s="1"/>
  <c r="P65" i="2" s="1"/>
  <c r="A51" i="2"/>
  <c r="Y50" i="2"/>
  <c r="Q50" i="2"/>
  <c r="I50" i="2"/>
  <c r="I64" i="2" s="1"/>
  <c r="Q64" i="2" s="1"/>
  <c r="A50" i="2"/>
  <c r="R49" i="2"/>
  <c r="J49" i="2"/>
  <c r="B49" i="2"/>
  <c r="B63" i="2" s="1"/>
  <c r="J63" i="2" s="1"/>
  <c r="A49" i="2"/>
  <c r="S48" i="2"/>
  <c r="K48" i="2"/>
  <c r="C48" i="2"/>
  <c r="C62" i="2" s="1"/>
  <c r="K62" i="2" s="1"/>
  <c r="A48" i="2"/>
  <c r="T47" i="2"/>
  <c r="L47" i="2"/>
  <c r="D47" i="2"/>
  <c r="D61" i="2" s="1"/>
  <c r="L61" i="2" s="1"/>
  <c r="A47" i="2"/>
  <c r="U46" i="2"/>
  <c r="M46" i="2"/>
  <c r="E46" i="2"/>
  <c r="E60" i="2" s="1"/>
  <c r="M60" i="2" s="1"/>
  <c r="A46" i="2"/>
  <c r="V45" i="2"/>
  <c r="N45" i="2"/>
  <c r="F45" i="2"/>
  <c r="F59" i="2" s="1"/>
  <c r="N59" i="2" s="1"/>
  <c r="A45" i="2"/>
  <c r="W44" i="2"/>
  <c r="O44" i="2"/>
  <c r="G44" i="2"/>
  <c r="G58" i="2" s="1"/>
  <c r="O58" i="2" s="1"/>
  <c r="A44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Y28" i="2"/>
  <c r="Y54" i="2" s="1"/>
  <c r="X28" i="2"/>
  <c r="X54" i="2" s="1"/>
  <c r="W28" i="2"/>
  <c r="W54" i="2" s="1"/>
  <c r="V28" i="2"/>
  <c r="V54" i="2" s="1"/>
  <c r="U28" i="2"/>
  <c r="T28" i="2"/>
  <c r="T54" i="2" s="1"/>
  <c r="S28" i="2"/>
  <c r="S54" i="2" s="1"/>
  <c r="R28" i="2"/>
  <c r="R54" i="2" s="1"/>
  <c r="Q28" i="2"/>
  <c r="Q54" i="2" s="1"/>
  <c r="P28" i="2"/>
  <c r="P54" i="2" s="1"/>
  <c r="O28" i="2"/>
  <c r="O54" i="2" s="1"/>
  <c r="N28" i="2"/>
  <c r="N54" i="2" s="1"/>
  <c r="M28" i="2"/>
  <c r="L28" i="2"/>
  <c r="L54" i="2" s="1"/>
  <c r="K28" i="2"/>
  <c r="K54" i="2" s="1"/>
  <c r="J28" i="2"/>
  <c r="J54" i="2" s="1"/>
  <c r="I28" i="2"/>
  <c r="I54" i="2" s="1"/>
  <c r="I68" i="2" s="1"/>
  <c r="Q68" i="2" s="1"/>
  <c r="H28" i="2"/>
  <c r="H54" i="2" s="1"/>
  <c r="H68" i="2" s="1"/>
  <c r="P68" i="2" s="1"/>
  <c r="G28" i="2"/>
  <c r="G54" i="2" s="1"/>
  <c r="G68" i="2" s="1"/>
  <c r="O68" i="2" s="1"/>
  <c r="F28" i="2"/>
  <c r="F54" i="2" s="1"/>
  <c r="F68" i="2" s="1"/>
  <c r="N68" i="2" s="1"/>
  <c r="E28" i="2"/>
  <c r="D28" i="2"/>
  <c r="D54" i="2" s="1"/>
  <c r="D68" i="2" s="1"/>
  <c r="L68" i="2" s="1"/>
  <c r="C28" i="2"/>
  <c r="C54" i="2" s="1"/>
  <c r="C68" i="2" s="1"/>
  <c r="K68" i="2" s="1"/>
  <c r="B28" i="2"/>
  <c r="B54" i="2" s="1"/>
  <c r="B68" i="2" s="1"/>
  <c r="J68" i="2" s="1"/>
  <c r="A28" i="2"/>
  <c r="Y27" i="2"/>
  <c r="Y53" i="2" s="1"/>
  <c r="X27" i="2"/>
  <c r="X53" i="2" s="1"/>
  <c r="W27" i="2"/>
  <c r="W53" i="2" s="1"/>
  <c r="V27" i="2"/>
  <c r="U27" i="2"/>
  <c r="U53" i="2" s="1"/>
  <c r="T27" i="2"/>
  <c r="T53" i="2" s="1"/>
  <c r="S27" i="2"/>
  <c r="S53" i="2" s="1"/>
  <c r="R27" i="2"/>
  <c r="R53" i="2" s="1"/>
  <c r="Q27" i="2"/>
  <c r="Q53" i="2" s="1"/>
  <c r="P27" i="2"/>
  <c r="P53" i="2" s="1"/>
  <c r="O27" i="2"/>
  <c r="O53" i="2" s="1"/>
  <c r="N27" i="2"/>
  <c r="M27" i="2"/>
  <c r="M53" i="2" s="1"/>
  <c r="L27" i="2"/>
  <c r="L53" i="2" s="1"/>
  <c r="K27" i="2"/>
  <c r="K53" i="2" s="1"/>
  <c r="J27" i="2"/>
  <c r="J53" i="2" s="1"/>
  <c r="I27" i="2"/>
  <c r="I53" i="2" s="1"/>
  <c r="I67" i="2" s="1"/>
  <c r="Q67" i="2" s="1"/>
  <c r="H27" i="2"/>
  <c r="H53" i="2" s="1"/>
  <c r="H67" i="2" s="1"/>
  <c r="P67" i="2" s="1"/>
  <c r="G27" i="2"/>
  <c r="G53" i="2" s="1"/>
  <c r="G67" i="2" s="1"/>
  <c r="O67" i="2" s="1"/>
  <c r="F27" i="2"/>
  <c r="E27" i="2"/>
  <c r="E53" i="2" s="1"/>
  <c r="E67" i="2" s="1"/>
  <c r="M67" i="2" s="1"/>
  <c r="D27" i="2"/>
  <c r="D53" i="2" s="1"/>
  <c r="D67" i="2" s="1"/>
  <c r="L67" i="2" s="1"/>
  <c r="C27" i="2"/>
  <c r="C53" i="2" s="1"/>
  <c r="C67" i="2" s="1"/>
  <c r="K67" i="2" s="1"/>
  <c r="B27" i="2"/>
  <c r="B53" i="2" s="1"/>
  <c r="B67" i="2" s="1"/>
  <c r="J67" i="2" s="1"/>
  <c r="A27" i="2"/>
  <c r="Y26" i="2"/>
  <c r="Y52" i="2" s="1"/>
  <c r="X26" i="2"/>
  <c r="X52" i="2" s="1"/>
  <c r="W26" i="2"/>
  <c r="V26" i="2"/>
  <c r="V52" i="2" s="1"/>
  <c r="U26" i="2"/>
  <c r="U52" i="2" s="1"/>
  <c r="T26" i="2"/>
  <c r="T52" i="2" s="1"/>
  <c r="S26" i="2"/>
  <c r="S52" i="2" s="1"/>
  <c r="R26" i="2"/>
  <c r="R52" i="2" s="1"/>
  <c r="Q26" i="2"/>
  <c r="Q52" i="2" s="1"/>
  <c r="P26" i="2"/>
  <c r="P52" i="2" s="1"/>
  <c r="O26" i="2"/>
  <c r="N26" i="2"/>
  <c r="N52" i="2" s="1"/>
  <c r="M26" i="2"/>
  <c r="M52" i="2" s="1"/>
  <c r="L26" i="2"/>
  <c r="L52" i="2" s="1"/>
  <c r="K26" i="2"/>
  <c r="K52" i="2" s="1"/>
  <c r="J26" i="2"/>
  <c r="J52" i="2" s="1"/>
  <c r="I26" i="2"/>
  <c r="I52" i="2" s="1"/>
  <c r="I66" i="2" s="1"/>
  <c r="Q66" i="2" s="1"/>
  <c r="H26" i="2"/>
  <c r="H52" i="2" s="1"/>
  <c r="H66" i="2" s="1"/>
  <c r="P66" i="2" s="1"/>
  <c r="G26" i="2"/>
  <c r="F26" i="2"/>
  <c r="F52" i="2" s="1"/>
  <c r="F66" i="2" s="1"/>
  <c r="N66" i="2" s="1"/>
  <c r="E26" i="2"/>
  <c r="E52" i="2" s="1"/>
  <c r="E66" i="2" s="1"/>
  <c r="M66" i="2" s="1"/>
  <c r="D26" i="2"/>
  <c r="D52" i="2" s="1"/>
  <c r="D66" i="2" s="1"/>
  <c r="L66" i="2" s="1"/>
  <c r="C26" i="2"/>
  <c r="C52" i="2" s="1"/>
  <c r="C66" i="2" s="1"/>
  <c r="K66" i="2" s="1"/>
  <c r="B26" i="2"/>
  <c r="B52" i="2" s="1"/>
  <c r="B66" i="2" s="1"/>
  <c r="J66" i="2" s="1"/>
  <c r="A26" i="2"/>
  <c r="Y25" i="2"/>
  <c r="Y51" i="2" s="1"/>
  <c r="X25" i="2"/>
  <c r="W25" i="2"/>
  <c r="W51" i="2" s="1"/>
  <c r="V25" i="2"/>
  <c r="V51" i="2" s="1"/>
  <c r="U25" i="2"/>
  <c r="U51" i="2" s="1"/>
  <c r="T25" i="2"/>
  <c r="T51" i="2" s="1"/>
  <c r="S25" i="2"/>
  <c r="S51" i="2" s="1"/>
  <c r="R25" i="2"/>
  <c r="R51" i="2" s="1"/>
  <c r="Q25" i="2"/>
  <c r="Q51" i="2" s="1"/>
  <c r="P25" i="2"/>
  <c r="O25" i="2"/>
  <c r="O51" i="2" s="1"/>
  <c r="N25" i="2"/>
  <c r="N51" i="2" s="1"/>
  <c r="M25" i="2"/>
  <c r="M51" i="2" s="1"/>
  <c r="L25" i="2"/>
  <c r="L51" i="2" s="1"/>
  <c r="K25" i="2"/>
  <c r="K51" i="2" s="1"/>
  <c r="J25" i="2"/>
  <c r="J51" i="2" s="1"/>
  <c r="I25" i="2"/>
  <c r="I51" i="2" s="1"/>
  <c r="I65" i="2" s="1"/>
  <c r="Q65" i="2" s="1"/>
  <c r="H25" i="2"/>
  <c r="G25" i="2"/>
  <c r="G51" i="2" s="1"/>
  <c r="G65" i="2" s="1"/>
  <c r="O65" i="2" s="1"/>
  <c r="F25" i="2"/>
  <c r="F51" i="2" s="1"/>
  <c r="F65" i="2" s="1"/>
  <c r="N65" i="2" s="1"/>
  <c r="E25" i="2"/>
  <c r="E51" i="2" s="1"/>
  <c r="E65" i="2" s="1"/>
  <c r="M65" i="2" s="1"/>
  <c r="D25" i="2"/>
  <c r="D51" i="2" s="1"/>
  <c r="D65" i="2" s="1"/>
  <c r="L65" i="2" s="1"/>
  <c r="C25" i="2"/>
  <c r="C51" i="2" s="1"/>
  <c r="C65" i="2" s="1"/>
  <c r="K65" i="2" s="1"/>
  <c r="B25" i="2"/>
  <c r="B51" i="2" s="1"/>
  <c r="B65" i="2" s="1"/>
  <c r="J65" i="2" s="1"/>
  <c r="A25" i="2"/>
  <c r="Y24" i="2"/>
  <c r="X24" i="2"/>
  <c r="X50" i="2" s="1"/>
  <c r="W24" i="2"/>
  <c r="W50" i="2" s="1"/>
  <c r="V24" i="2"/>
  <c r="V50" i="2" s="1"/>
  <c r="U24" i="2"/>
  <c r="U50" i="2" s="1"/>
  <c r="T24" i="2"/>
  <c r="T50" i="2" s="1"/>
  <c r="S24" i="2"/>
  <c r="S50" i="2" s="1"/>
  <c r="R24" i="2"/>
  <c r="R50" i="2" s="1"/>
  <c r="Q24" i="2"/>
  <c r="P24" i="2"/>
  <c r="P50" i="2" s="1"/>
  <c r="O24" i="2"/>
  <c r="O50" i="2" s="1"/>
  <c r="N24" i="2"/>
  <c r="N50" i="2" s="1"/>
  <c r="M24" i="2"/>
  <c r="M50" i="2" s="1"/>
  <c r="L24" i="2"/>
  <c r="L50" i="2" s="1"/>
  <c r="K24" i="2"/>
  <c r="K50" i="2" s="1"/>
  <c r="J24" i="2"/>
  <c r="J50" i="2" s="1"/>
  <c r="I24" i="2"/>
  <c r="H24" i="2"/>
  <c r="H50" i="2" s="1"/>
  <c r="H64" i="2" s="1"/>
  <c r="P64" i="2" s="1"/>
  <c r="G24" i="2"/>
  <c r="G50" i="2" s="1"/>
  <c r="G64" i="2" s="1"/>
  <c r="O64" i="2" s="1"/>
  <c r="F24" i="2"/>
  <c r="F50" i="2" s="1"/>
  <c r="F64" i="2" s="1"/>
  <c r="N64" i="2" s="1"/>
  <c r="E24" i="2"/>
  <c r="E50" i="2" s="1"/>
  <c r="E64" i="2" s="1"/>
  <c r="M64" i="2" s="1"/>
  <c r="D24" i="2"/>
  <c r="D50" i="2" s="1"/>
  <c r="D64" i="2" s="1"/>
  <c r="L64" i="2" s="1"/>
  <c r="C24" i="2"/>
  <c r="C50" i="2" s="1"/>
  <c r="C64" i="2" s="1"/>
  <c r="K64" i="2" s="1"/>
  <c r="B24" i="2"/>
  <c r="B50" i="2" s="1"/>
  <c r="B64" i="2" s="1"/>
  <c r="J64" i="2" s="1"/>
  <c r="A24" i="2"/>
  <c r="Y23" i="2"/>
  <c r="Y49" i="2" s="1"/>
  <c r="X23" i="2"/>
  <c r="X49" i="2" s="1"/>
  <c r="W23" i="2"/>
  <c r="W49" i="2" s="1"/>
  <c r="V23" i="2"/>
  <c r="V49" i="2" s="1"/>
  <c r="U23" i="2"/>
  <c r="U49" i="2" s="1"/>
  <c r="T23" i="2"/>
  <c r="T49" i="2" s="1"/>
  <c r="S23" i="2"/>
  <c r="S49" i="2" s="1"/>
  <c r="R23" i="2"/>
  <c r="Q23" i="2"/>
  <c r="Q49" i="2" s="1"/>
  <c r="P23" i="2"/>
  <c r="P49" i="2" s="1"/>
  <c r="O23" i="2"/>
  <c r="O49" i="2" s="1"/>
  <c r="N23" i="2"/>
  <c r="N49" i="2" s="1"/>
  <c r="M23" i="2"/>
  <c r="M49" i="2" s="1"/>
  <c r="L23" i="2"/>
  <c r="L49" i="2" s="1"/>
  <c r="K23" i="2"/>
  <c r="K49" i="2" s="1"/>
  <c r="J23" i="2"/>
  <c r="I23" i="2"/>
  <c r="I49" i="2" s="1"/>
  <c r="I63" i="2" s="1"/>
  <c r="Q63" i="2" s="1"/>
  <c r="H23" i="2"/>
  <c r="H49" i="2" s="1"/>
  <c r="H63" i="2" s="1"/>
  <c r="P63" i="2" s="1"/>
  <c r="G23" i="2"/>
  <c r="G49" i="2" s="1"/>
  <c r="G63" i="2" s="1"/>
  <c r="O63" i="2" s="1"/>
  <c r="F23" i="2"/>
  <c r="F49" i="2" s="1"/>
  <c r="F63" i="2" s="1"/>
  <c r="N63" i="2" s="1"/>
  <c r="E23" i="2"/>
  <c r="E49" i="2" s="1"/>
  <c r="E63" i="2" s="1"/>
  <c r="M63" i="2" s="1"/>
  <c r="D23" i="2"/>
  <c r="D49" i="2" s="1"/>
  <c r="D63" i="2" s="1"/>
  <c r="L63" i="2" s="1"/>
  <c r="C23" i="2"/>
  <c r="C49" i="2" s="1"/>
  <c r="C63" i="2" s="1"/>
  <c r="K63" i="2" s="1"/>
  <c r="B23" i="2"/>
  <c r="A23" i="2"/>
  <c r="Y22" i="2"/>
  <c r="Y48" i="2" s="1"/>
  <c r="X22" i="2"/>
  <c r="X48" i="2" s="1"/>
  <c r="W22" i="2"/>
  <c r="W48" i="2" s="1"/>
  <c r="V22" i="2"/>
  <c r="V48" i="2" s="1"/>
  <c r="U22" i="2"/>
  <c r="U48" i="2" s="1"/>
  <c r="T22" i="2"/>
  <c r="T48" i="2" s="1"/>
  <c r="S22" i="2"/>
  <c r="R22" i="2"/>
  <c r="R48" i="2" s="1"/>
  <c r="Q22" i="2"/>
  <c r="Q48" i="2" s="1"/>
  <c r="P22" i="2"/>
  <c r="P48" i="2" s="1"/>
  <c r="O22" i="2"/>
  <c r="O48" i="2" s="1"/>
  <c r="N22" i="2"/>
  <c r="N48" i="2" s="1"/>
  <c r="M22" i="2"/>
  <c r="M48" i="2" s="1"/>
  <c r="L22" i="2"/>
  <c r="L48" i="2" s="1"/>
  <c r="K22" i="2"/>
  <c r="J22" i="2"/>
  <c r="J48" i="2" s="1"/>
  <c r="I22" i="2"/>
  <c r="I48" i="2" s="1"/>
  <c r="I62" i="2" s="1"/>
  <c r="Q62" i="2" s="1"/>
  <c r="H22" i="2"/>
  <c r="H48" i="2" s="1"/>
  <c r="H62" i="2" s="1"/>
  <c r="P62" i="2" s="1"/>
  <c r="G22" i="2"/>
  <c r="G48" i="2" s="1"/>
  <c r="G62" i="2" s="1"/>
  <c r="O62" i="2" s="1"/>
  <c r="F22" i="2"/>
  <c r="F48" i="2" s="1"/>
  <c r="F62" i="2" s="1"/>
  <c r="N62" i="2" s="1"/>
  <c r="E22" i="2"/>
  <c r="E48" i="2" s="1"/>
  <c r="E62" i="2" s="1"/>
  <c r="M62" i="2" s="1"/>
  <c r="D22" i="2"/>
  <c r="D48" i="2" s="1"/>
  <c r="D62" i="2" s="1"/>
  <c r="L62" i="2" s="1"/>
  <c r="C22" i="2"/>
  <c r="B22" i="2"/>
  <c r="B48" i="2" s="1"/>
  <c r="B62" i="2" s="1"/>
  <c r="J62" i="2" s="1"/>
  <c r="A22" i="2"/>
  <c r="Y21" i="2"/>
  <c r="Y47" i="2" s="1"/>
  <c r="X21" i="2"/>
  <c r="X47" i="2" s="1"/>
  <c r="W21" i="2"/>
  <c r="W47" i="2" s="1"/>
  <c r="V21" i="2"/>
  <c r="V47" i="2" s="1"/>
  <c r="U21" i="2"/>
  <c r="U47" i="2" s="1"/>
  <c r="T21" i="2"/>
  <c r="S21" i="2"/>
  <c r="S47" i="2" s="1"/>
  <c r="R21" i="2"/>
  <c r="R47" i="2" s="1"/>
  <c r="Q21" i="2"/>
  <c r="Q47" i="2" s="1"/>
  <c r="P21" i="2"/>
  <c r="P47" i="2" s="1"/>
  <c r="O21" i="2"/>
  <c r="O47" i="2" s="1"/>
  <c r="N21" i="2"/>
  <c r="N47" i="2" s="1"/>
  <c r="M21" i="2"/>
  <c r="M47" i="2" s="1"/>
  <c r="L21" i="2"/>
  <c r="K21" i="2"/>
  <c r="K47" i="2" s="1"/>
  <c r="J21" i="2"/>
  <c r="J47" i="2" s="1"/>
  <c r="I21" i="2"/>
  <c r="I47" i="2" s="1"/>
  <c r="I61" i="2" s="1"/>
  <c r="Q61" i="2" s="1"/>
  <c r="H21" i="2"/>
  <c r="H47" i="2" s="1"/>
  <c r="H61" i="2" s="1"/>
  <c r="P61" i="2" s="1"/>
  <c r="G21" i="2"/>
  <c r="G47" i="2" s="1"/>
  <c r="G61" i="2" s="1"/>
  <c r="O61" i="2" s="1"/>
  <c r="F21" i="2"/>
  <c r="F47" i="2" s="1"/>
  <c r="F61" i="2" s="1"/>
  <c r="N61" i="2" s="1"/>
  <c r="E21" i="2"/>
  <c r="E47" i="2" s="1"/>
  <c r="D21" i="2"/>
  <c r="C21" i="2"/>
  <c r="C47" i="2" s="1"/>
  <c r="C61" i="2" s="1"/>
  <c r="K61" i="2" s="1"/>
  <c r="B21" i="2"/>
  <c r="B47" i="2" s="1"/>
  <c r="B61" i="2" s="1"/>
  <c r="J61" i="2" s="1"/>
  <c r="A21" i="2"/>
  <c r="Y20" i="2"/>
  <c r="Y46" i="2" s="1"/>
  <c r="X20" i="2"/>
  <c r="X46" i="2" s="1"/>
  <c r="W20" i="2"/>
  <c r="W46" i="2" s="1"/>
  <c r="V20" i="2"/>
  <c r="V46" i="2" s="1"/>
  <c r="U20" i="2"/>
  <c r="T20" i="2"/>
  <c r="T46" i="2" s="1"/>
  <c r="S20" i="2"/>
  <c r="S46" i="2" s="1"/>
  <c r="R20" i="2"/>
  <c r="R46" i="2" s="1"/>
  <c r="Q20" i="2"/>
  <c r="Q46" i="2" s="1"/>
  <c r="P20" i="2"/>
  <c r="P46" i="2" s="1"/>
  <c r="O20" i="2"/>
  <c r="O46" i="2" s="1"/>
  <c r="N20" i="2"/>
  <c r="N46" i="2" s="1"/>
  <c r="M20" i="2"/>
  <c r="L20" i="2"/>
  <c r="L46" i="2" s="1"/>
  <c r="K20" i="2"/>
  <c r="K46" i="2" s="1"/>
  <c r="J20" i="2"/>
  <c r="J46" i="2" s="1"/>
  <c r="I20" i="2"/>
  <c r="I46" i="2" s="1"/>
  <c r="I60" i="2" s="1"/>
  <c r="Q60" i="2" s="1"/>
  <c r="H20" i="2"/>
  <c r="H46" i="2" s="1"/>
  <c r="H60" i="2" s="1"/>
  <c r="P60" i="2" s="1"/>
  <c r="G20" i="2"/>
  <c r="G46" i="2" s="1"/>
  <c r="G60" i="2" s="1"/>
  <c r="O60" i="2" s="1"/>
  <c r="F20" i="2"/>
  <c r="F46" i="2" s="1"/>
  <c r="F60" i="2" s="1"/>
  <c r="N60" i="2" s="1"/>
  <c r="E20" i="2"/>
  <c r="D20" i="2"/>
  <c r="D46" i="2" s="1"/>
  <c r="D60" i="2" s="1"/>
  <c r="L60" i="2" s="1"/>
  <c r="C20" i="2"/>
  <c r="C46" i="2" s="1"/>
  <c r="C60" i="2" s="1"/>
  <c r="K60" i="2" s="1"/>
  <c r="B20" i="2"/>
  <c r="B46" i="2" s="1"/>
  <c r="B60" i="2" s="1"/>
  <c r="J60" i="2" s="1"/>
  <c r="A20" i="2"/>
  <c r="Y19" i="2"/>
  <c r="Y45" i="2" s="1"/>
  <c r="X19" i="2"/>
  <c r="X45" i="2" s="1"/>
  <c r="W19" i="2"/>
  <c r="W45" i="2" s="1"/>
  <c r="V19" i="2"/>
  <c r="U19" i="2"/>
  <c r="U45" i="2" s="1"/>
  <c r="T19" i="2"/>
  <c r="T45" i="2" s="1"/>
  <c r="S19" i="2"/>
  <c r="S45" i="2" s="1"/>
  <c r="R19" i="2"/>
  <c r="R45" i="2" s="1"/>
  <c r="Q19" i="2"/>
  <c r="Q45" i="2" s="1"/>
  <c r="P19" i="2"/>
  <c r="P45" i="2" s="1"/>
  <c r="O19" i="2"/>
  <c r="O45" i="2" s="1"/>
  <c r="N19" i="2"/>
  <c r="M19" i="2"/>
  <c r="M45" i="2" s="1"/>
  <c r="L19" i="2"/>
  <c r="L45" i="2" s="1"/>
  <c r="K19" i="2"/>
  <c r="K45" i="2" s="1"/>
  <c r="J19" i="2"/>
  <c r="J45" i="2" s="1"/>
  <c r="I19" i="2"/>
  <c r="I45" i="2" s="1"/>
  <c r="I59" i="2" s="1"/>
  <c r="Q59" i="2" s="1"/>
  <c r="H19" i="2"/>
  <c r="H45" i="2" s="1"/>
  <c r="H59" i="2" s="1"/>
  <c r="P59" i="2" s="1"/>
  <c r="G19" i="2"/>
  <c r="G45" i="2" s="1"/>
  <c r="G59" i="2" s="1"/>
  <c r="O59" i="2" s="1"/>
  <c r="F19" i="2"/>
  <c r="E19" i="2"/>
  <c r="E45" i="2" s="1"/>
  <c r="E59" i="2" s="1"/>
  <c r="M59" i="2" s="1"/>
  <c r="D19" i="2"/>
  <c r="D45" i="2" s="1"/>
  <c r="D59" i="2" s="1"/>
  <c r="L59" i="2" s="1"/>
  <c r="C19" i="2"/>
  <c r="C45" i="2" s="1"/>
  <c r="C59" i="2" s="1"/>
  <c r="K59" i="2" s="1"/>
  <c r="B19" i="2"/>
  <c r="B45" i="2" s="1"/>
  <c r="B59" i="2" s="1"/>
  <c r="J59" i="2" s="1"/>
  <c r="A19" i="2"/>
  <c r="Y18" i="2"/>
  <c r="Y44" i="2" s="1"/>
  <c r="X18" i="2"/>
  <c r="X44" i="2" s="1"/>
  <c r="W18" i="2"/>
  <c r="V18" i="2"/>
  <c r="V44" i="2" s="1"/>
  <c r="U18" i="2"/>
  <c r="U44" i="2" s="1"/>
  <c r="T18" i="2"/>
  <c r="T44" i="2" s="1"/>
  <c r="S18" i="2"/>
  <c r="S44" i="2" s="1"/>
  <c r="R18" i="2"/>
  <c r="R44" i="2" s="1"/>
  <c r="Q18" i="2"/>
  <c r="Q44" i="2" s="1"/>
  <c r="P18" i="2"/>
  <c r="P44" i="2" s="1"/>
  <c r="O18" i="2"/>
  <c r="N18" i="2"/>
  <c r="N44" i="2" s="1"/>
  <c r="M18" i="2"/>
  <c r="M44" i="2" s="1"/>
  <c r="L18" i="2"/>
  <c r="L44" i="2" s="1"/>
  <c r="K18" i="2"/>
  <c r="K44" i="2" s="1"/>
  <c r="J18" i="2"/>
  <c r="J44" i="2" s="1"/>
  <c r="I18" i="2"/>
  <c r="I44" i="2" s="1"/>
  <c r="I58" i="2" s="1"/>
  <c r="Q58" i="2" s="1"/>
  <c r="H18" i="2"/>
  <c r="H44" i="2" s="1"/>
  <c r="H58" i="2" s="1"/>
  <c r="P58" i="2" s="1"/>
  <c r="G18" i="2"/>
  <c r="F18" i="2"/>
  <c r="F44" i="2" s="1"/>
  <c r="F58" i="2" s="1"/>
  <c r="N58" i="2" s="1"/>
  <c r="E18" i="2"/>
  <c r="E44" i="2" s="1"/>
  <c r="E58" i="2" s="1"/>
  <c r="M58" i="2" s="1"/>
  <c r="D18" i="2"/>
  <c r="D44" i="2" s="1"/>
  <c r="D58" i="2" s="1"/>
  <c r="L58" i="2" s="1"/>
  <c r="C18" i="2"/>
  <c r="C44" i="2" s="1"/>
  <c r="C58" i="2" s="1"/>
  <c r="K58" i="2" s="1"/>
  <c r="B18" i="2"/>
  <c r="B44" i="2" s="1"/>
  <c r="B58" i="2" s="1"/>
  <c r="J58" i="2" s="1"/>
  <c r="A18" i="2"/>
  <c r="A68" i="1"/>
  <c r="A67" i="1"/>
  <c r="A66" i="1"/>
  <c r="A65" i="1"/>
  <c r="B64" i="1"/>
  <c r="J64" i="1" s="1"/>
  <c r="A64" i="1"/>
  <c r="C63" i="1"/>
  <c r="K63" i="1" s="1"/>
  <c r="A63" i="1"/>
  <c r="A62" i="1"/>
  <c r="A61" i="1"/>
  <c r="A60" i="1"/>
  <c r="A59" i="1"/>
  <c r="A58" i="1"/>
  <c r="W54" i="1"/>
  <c r="R54" i="1"/>
  <c r="I54" i="1"/>
  <c r="B54" i="1"/>
  <c r="A54" i="1"/>
  <c r="V53" i="1"/>
  <c r="I53" i="1"/>
  <c r="A53" i="1"/>
  <c r="T52" i="1"/>
  <c r="I52" i="1"/>
  <c r="A52" i="1"/>
  <c r="U51" i="1"/>
  <c r="K51" i="1"/>
  <c r="A51" i="1"/>
  <c r="O50" i="1"/>
  <c r="E50" i="1"/>
  <c r="A50" i="1"/>
  <c r="T49" i="1"/>
  <c r="H49" i="1"/>
  <c r="A49" i="1"/>
  <c r="X48" i="1"/>
  <c r="N48" i="1"/>
  <c r="C48" i="1"/>
  <c r="C62" i="1" s="1"/>
  <c r="K62" i="1" s="1"/>
  <c r="A48" i="1"/>
  <c r="Q47" i="1"/>
  <c r="G47" i="1"/>
  <c r="A47" i="1"/>
  <c r="U46" i="1"/>
  <c r="J46" i="1"/>
  <c r="A46" i="1"/>
  <c r="Y45" i="1"/>
  <c r="N45" i="1"/>
  <c r="C45" i="1"/>
  <c r="A45" i="1"/>
  <c r="R44" i="1"/>
  <c r="G44" i="1"/>
  <c r="A44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J54" i="1" s="1"/>
  <c r="I41" i="1"/>
  <c r="H41" i="1"/>
  <c r="G41" i="1"/>
  <c r="F41" i="1"/>
  <c r="E41" i="1"/>
  <c r="D41" i="1"/>
  <c r="C41" i="1"/>
  <c r="B41" i="1"/>
  <c r="A41" i="1"/>
  <c r="Y40" i="1"/>
  <c r="X40" i="1"/>
  <c r="W40" i="1"/>
  <c r="V40" i="1"/>
  <c r="U40" i="1"/>
  <c r="T40" i="1"/>
  <c r="S40" i="1"/>
  <c r="S53" i="1" s="1"/>
  <c r="R40" i="1"/>
  <c r="Q40" i="1"/>
  <c r="P40" i="1"/>
  <c r="O40" i="1"/>
  <c r="N40" i="1"/>
  <c r="M40" i="1"/>
  <c r="L40" i="1"/>
  <c r="K40" i="1"/>
  <c r="K53" i="1" s="1"/>
  <c r="J40" i="1"/>
  <c r="I40" i="1"/>
  <c r="H40" i="1"/>
  <c r="G40" i="1"/>
  <c r="F40" i="1"/>
  <c r="E40" i="1"/>
  <c r="D40" i="1"/>
  <c r="C40" i="1"/>
  <c r="C53" i="1" s="1"/>
  <c r="C67" i="1" s="1"/>
  <c r="K67" i="1" s="1"/>
  <c r="B40" i="1"/>
  <c r="A40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L52" i="1" s="1"/>
  <c r="K39" i="1"/>
  <c r="J39" i="1"/>
  <c r="I39" i="1"/>
  <c r="H39" i="1"/>
  <c r="G39" i="1"/>
  <c r="F39" i="1"/>
  <c r="E39" i="1"/>
  <c r="D39" i="1"/>
  <c r="D52" i="1" s="1"/>
  <c r="D66" i="1" s="1"/>
  <c r="L66" i="1" s="1"/>
  <c r="C39" i="1"/>
  <c r="B39" i="1"/>
  <c r="A39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M51" i="1" s="1"/>
  <c r="L38" i="1"/>
  <c r="K38" i="1"/>
  <c r="J38" i="1"/>
  <c r="I38" i="1"/>
  <c r="H38" i="1"/>
  <c r="G38" i="1"/>
  <c r="F38" i="1"/>
  <c r="E38" i="1"/>
  <c r="E51" i="1" s="1"/>
  <c r="E65" i="1" s="1"/>
  <c r="M65" i="1" s="1"/>
  <c r="D38" i="1"/>
  <c r="C38" i="1"/>
  <c r="B38" i="1"/>
  <c r="A38" i="1"/>
  <c r="Y37" i="1"/>
  <c r="X37" i="1"/>
  <c r="W37" i="1"/>
  <c r="V37" i="1"/>
  <c r="V50" i="1" s="1"/>
  <c r="U37" i="1"/>
  <c r="T37" i="1"/>
  <c r="S37" i="1"/>
  <c r="R37" i="1"/>
  <c r="Q37" i="1"/>
  <c r="P37" i="1"/>
  <c r="O37" i="1"/>
  <c r="N37" i="1"/>
  <c r="N50" i="1" s="1"/>
  <c r="M37" i="1"/>
  <c r="L37" i="1"/>
  <c r="K37" i="1"/>
  <c r="J37" i="1"/>
  <c r="I37" i="1"/>
  <c r="H37" i="1"/>
  <c r="G37" i="1"/>
  <c r="F37" i="1"/>
  <c r="F50" i="1" s="1"/>
  <c r="F64" i="1" s="1"/>
  <c r="N64" i="1" s="1"/>
  <c r="E37" i="1"/>
  <c r="D37" i="1"/>
  <c r="C37" i="1"/>
  <c r="B37" i="1"/>
  <c r="A37" i="1"/>
  <c r="Y36" i="1"/>
  <c r="X36" i="1"/>
  <c r="W36" i="1"/>
  <c r="W49" i="1" s="1"/>
  <c r="V36" i="1"/>
  <c r="U36" i="1"/>
  <c r="T36" i="1"/>
  <c r="S36" i="1"/>
  <c r="R36" i="1"/>
  <c r="Q36" i="1"/>
  <c r="P36" i="1"/>
  <c r="O36" i="1"/>
  <c r="O49" i="1" s="1"/>
  <c r="N36" i="1"/>
  <c r="M36" i="1"/>
  <c r="L36" i="1"/>
  <c r="K36" i="1"/>
  <c r="J36" i="1"/>
  <c r="I36" i="1"/>
  <c r="H36" i="1"/>
  <c r="G36" i="1"/>
  <c r="G49" i="1" s="1"/>
  <c r="G63" i="1" s="1"/>
  <c r="O63" i="1" s="1"/>
  <c r="F36" i="1"/>
  <c r="E36" i="1"/>
  <c r="D36" i="1"/>
  <c r="C36" i="1"/>
  <c r="B36" i="1"/>
  <c r="A36" i="1"/>
  <c r="Y35" i="1"/>
  <c r="X35" i="1"/>
  <c r="W35" i="1"/>
  <c r="V35" i="1"/>
  <c r="U35" i="1"/>
  <c r="T35" i="1"/>
  <c r="S35" i="1"/>
  <c r="R35" i="1"/>
  <c r="Q35" i="1"/>
  <c r="P35" i="1"/>
  <c r="P48" i="1" s="1"/>
  <c r="O35" i="1"/>
  <c r="N35" i="1"/>
  <c r="M35" i="1"/>
  <c r="L35" i="1"/>
  <c r="K35" i="1"/>
  <c r="J35" i="1"/>
  <c r="I35" i="1"/>
  <c r="H35" i="1"/>
  <c r="H48" i="1" s="1"/>
  <c r="H62" i="1" s="1"/>
  <c r="P62" i="1" s="1"/>
  <c r="G35" i="1"/>
  <c r="F35" i="1"/>
  <c r="E35" i="1"/>
  <c r="D35" i="1"/>
  <c r="C35" i="1"/>
  <c r="B35" i="1"/>
  <c r="A35" i="1"/>
  <c r="Y34" i="1"/>
  <c r="Y47" i="1" s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I47" i="1" s="1"/>
  <c r="I61" i="1" s="1"/>
  <c r="Q61" i="1" s="1"/>
  <c r="H34" i="1"/>
  <c r="G34" i="1"/>
  <c r="F34" i="1"/>
  <c r="E34" i="1"/>
  <c r="D34" i="1"/>
  <c r="C34" i="1"/>
  <c r="B34" i="1"/>
  <c r="A34" i="1"/>
  <c r="Y33" i="1"/>
  <c r="X33" i="1"/>
  <c r="W33" i="1"/>
  <c r="V33" i="1"/>
  <c r="U33" i="1"/>
  <c r="T33" i="1"/>
  <c r="S33" i="1"/>
  <c r="R33" i="1"/>
  <c r="R46" i="1" s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46" i="1" s="1"/>
  <c r="B60" i="1" s="1"/>
  <c r="J60" i="1" s="1"/>
  <c r="A33" i="1"/>
  <c r="Y32" i="1"/>
  <c r="X32" i="1"/>
  <c r="W32" i="1"/>
  <c r="V32" i="1"/>
  <c r="U32" i="1"/>
  <c r="T32" i="1"/>
  <c r="S32" i="1"/>
  <c r="S45" i="1" s="1"/>
  <c r="R32" i="1"/>
  <c r="Q32" i="1"/>
  <c r="P32" i="1"/>
  <c r="O32" i="1"/>
  <c r="N32" i="1"/>
  <c r="M32" i="1"/>
  <c r="L32" i="1"/>
  <c r="K32" i="1"/>
  <c r="K45" i="1" s="1"/>
  <c r="J32" i="1"/>
  <c r="I32" i="1"/>
  <c r="H32" i="1"/>
  <c r="G32" i="1"/>
  <c r="F32" i="1"/>
  <c r="E32" i="1"/>
  <c r="D32" i="1"/>
  <c r="C32" i="1"/>
  <c r="B32" i="1"/>
  <c r="A32" i="1"/>
  <c r="Y31" i="1"/>
  <c r="X31" i="1"/>
  <c r="W31" i="1"/>
  <c r="V31" i="1"/>
  <c r="U31" i="1"/>
  <c r="T31" i="1"/>
  <c r="T44" i="1" s="1"/>
  <c r="S31" i="1"/>
  <c r="R31" i="1"/>
  <c r="Q31" i="1"/>
  <c r="P31" i="1"/>
  <c r="O31" i="1"/>
  <c r="N31" i="1"/>
  <c r="M31" i="1"/>
  <c r="L31" i="1"/>
  <c r="L44" i="1" s="1"/>
  <c r="K31" i="1"/>
  <c r="J31" i="1"/>
  <c r="I31" i="1"/>
  <c r="H31" i="1"/>
  <c r="G31" i="1"/>
  <c r="F31" i="1"/>
  <c r="E31" i="1"/>
  <c r="D31" i="1"/>
  <c r="D44" i="1" s="1"/>
  <c r="D58" i="1" s="1"/>
  <c r="L58" i="1" s="1"/>
  <c r="C31" i="1"/>
  <c r="B31" i="1"/>
  <c r="A31" i="1"/>
  <c r="Y28" i="1"/>
  <c r="Y54" i="1" s="1"/>
  <c r="X28" i="1"/>
  <c r="X54" i="1" s="1"/>
  <c r="W28" i="1"/>
  <c r="V28" i="1"/>
  <c r="V54" i="1" s="1"/>
  <c r="U28" i="1"/>
  <c r="U54" i="1" s="1"/>
  <c r="T28" i="1"/>
  <c r="T54" i="1" s="1"/>
  <c r="S28" i="1"/>
  <c r="S54" i="1" s="1"/>
  <c r="R28" i="1"/>
  <c r="Q28" i="1"/>
  <c r="Q54" i="1" s="1"/>
  <c r="P28" i="1"/>
  <c r="P54" i="1" s="1"/>
  <c r="O28" i="1"/>
  <c r="O54" i="1" s="1"/>
  <c r="N28" i="1"/>
  <c r="N54" i="1" s="1"/>
  <c r="M28" i="1"/>
  <c r="M54" i="1" s="1"/>
  <c r="L28" i="1"/>
  <c r="L54" i="1" s="1"/>
  <c r="K28" i="1"/>
  <c r="K54" i="1" s="1"/>
  <c r="J28" i="1"/>
  <c r="I28" i="1"/>
  <c r="H28" i="1"/>
  <c r="H54" i="1" s="1"/>
  <c r="H68" i="1" s="1"/>
  <c r="P68" i="1" s="1"/>
  <c r="G28" i="1"/>
  <c r="G54" i="1" s="1"/>
  <c r="G68" i="1" s="1"/>
  <c r="O68" i="1" s="1"/>
  <c r="F28" i="1"/>
  <c r="F54" i="1" s="1"/>
  <c r="F68" i="1" s="1"/>
  <c r="N68" i="1" s="1"/>
  <c r="E28" i="1"/>
  <c r="E54" i="1" s="1"/>
  <c r="E68" i="1" s="1"/>
  <c r="M68" i="1" s="1"/>
  <c r="D28" i="1"/>
  <c r="D54" i="1" s="1"/>
  <c r="D68" i="1" s="1"/>
  <c r="L68" i="1" s="1"/>
  <c r="C28" i="1"/>
  <c r="C54" i="1" s="1"/>
  <c r="C68" i="1" s="1"/>
  <c r="K68" i="1" s="1"/>
  <c r="B28" i="1"/>
  <c r="A28" i="1"/>
  <c r="Y27" i="1"/>
  <c r="Y53" i="1" s="1"/>
  <c r="X27" i="1"/>
  <c r="X53" i="1" s="1"/>
  <c r="W27" i="1"/>
  <c r="W53" i="1" s="1"/>
  <c r="V27" i="1"/>
  <c r="U27" i="1"/>
  <c r="U53" i="1" s="1"/>
  <c r="T27" i="1"/>
  <c r="T53" i="1" s="1"/>
  <c r="S27" i="1"/>
  <c r="R27" i="1"/>
  <c r="R53" i="1" s="1"/>
  <c r="Q27" i="1"/>
  <c r="Q53" i="1" s="1"/>
  <c r="P27" i="1"/>
  <c r="P53" i="1" s="1"/>
  <c r="O27" i="1"/>
  <c r="O53" i="1" s="1"/>
  <c r="N27" i="1"/>
  <c r="N53" i="1" s="1"/>
  <c r="M27" i="1"/>
  <c r="M53" i="1" s="1"/>
  <c r="L27" i="1"/>
  <c r="L53" i="1" s="1"/>
  <c r="K27" i="1"/>
  <c r="J27" i="1"/>
  <c r="J53" i="1" s="1"/>
  <c r="I27" i="1"/>
  <c r="H27" i="1"/>
  <c r="H53" i="1" s="1"/>
  <c r="H67" i="1" s="1"/>
  <c r="P67" i="1" s="1"/>
  <c r="G27" i="1"/>
  <c r="G53" i="1" s="1"/>
  <c r="G67" i="1" s="1"/>
  <c r="O67" i="1" s="1"/>
  <c r="F27" i="1"/>
  <c r="F53" i="1" s="1"/>
  <c r="F67" i="1" s="1"/>
  <c r="N67" i="1" s="1"/>
  <c r="E27" i="1"/>
  <c r="E53" i="1" s="1"/>
  <c r="E67" i="1" s="1"/>
  <c r="M67" i="1" s="1"/>
  <c r="D27" i="1"/>
  <c r="D53" i="1" s="1"/>
  <c r="D67" i="1" s="1"/>
  <c r="L67" i="1" s="1"/>
  <c r="C27" i="1"/>
  <c r="B27" i="1"/>
  <c r="B53" i="1" s="1"/>
  <c r="B67" i="1" s="1"/>
  <c r="J67" i="1" s="1"/>
  <c r="A27" i="1"/>
  <c r="Y26" i="1"/>
  <c r="Y52" i="1" s="1"/>
  <c r="X26" i="1"/>
  <c r="X52" i="1" s="1"/>
  <c r="W26" i="1"/>
  <c r="W52" i="1" s="1"/>
  <c r="V26" i="1"/>
  <c r="V52" i="1" s="1"/>
  <c r="U26" i="1"/>
  <c r="U52" i="1" s="1"/>
  <c r="T26" i="1"/>
  <c r="S26" i="1"/>
  <c r="S52" i="1" s="1"/>
  <c r="R26" i="1"/>
  <c r="R52" i="1" s="1"/>
  <c r="Q26" i="1"/>
  <c r="Q52" i="1" s="1"/>
  <c r="P26" i="1"/>
  <c r="P52" i="1" s="1"/>
  <c r="O26" i="1"/>
  <c r="O52" i="1" s="1"/>
  <c r="N26" i="1"/>
  <c r="N52" i="1" s="1"/>
  <c r="M26" i="1"/>
  <c r="M52" i="1" s="1"/>
  <c r="L26" i="1"/>
  <c r="K26" i="1"/>
  <c r="K52" i="1" s="1"/>
  <c r="J26" i="1"/>
  <c r="J52" i="1" s="1"/>
  <c r="I26" i="1"/>
  <c r="H26" i="1"/>
  <c r="H52" i="1" s="1"/>
  <c r="H66" i="1" s="1"/>
  <c r="P66" i="1" s="1"/>
  <c r="G26" i="1"/>
  <c r="G52" i="1" s="1"/>
  <c r="G66" i="1" s="1"/>
  <c r="O66" i="1" s="1"/>
  <c r="F26" i="1"/>
  <c r="F52" i="1" s="1"/>
  <c r="F66" i="1" s="1"/>
  <c r="N66" i="1" s="1"/>
  <c r="E26" i="1"/>
  <c r="E52" i="1" s="1"/>
  <c r="E66" i="1" s="1"/>
  <c r="M66" i="1" s="1"/>
  <c r="D26" i="1"/>
  <c r="C26" i="1"/>
  <c r="C52" i="1" s="1"/>
  <c r="C66" i="1" s="1"/>
  <c r="K66" i="1" s="1"/>
  <c r="B26" i="1"/>
  <c r="B52" i="1" s="1"/>
  <c r="B66" i="1" s="1"/>
  <c r="J66" i="1" s="1"/>
  <c r="A26" i="1"/>
  <c r="Y25" i="1"/>
  <c r="Y51" i="1" s="1"/>
  <c r="X25" i="1"/>
  <c r="X51" i="1" s="1"/>
  <c r="W25" i="1"/>
  <c r="W51" i="1" s="1"/>
  <c r="V25" i="1"/>
  <c r="V51" i="1" s="1"/>
  <c r="U25" i="1"/>
  <c r="T25" i="1"/>
  <c r="T51" i="1" s="1"/>
  <c r="S25" i="1"/>
  <c r="S51" i="1" s="1"/>
  <c r="R25" i="1"/>
  <c r="R51" i="1" s="1"/>
  <c r="Q25" i="1"/>
  <c r="Q51" i="1" s="1"/>
  <c r="P25" i="1"/>
  <c r="P51" i="1" s="1"/>
  <c r="O25" i="1"/>
  <c r="O51" i="1" s="1"/>
  <c r="N25" i="1"/>
  <c r="N51" i="1" s="1"/>
  <c r="M25" i="1"/>
  <c r="L25" i="1"/>
  <c r="L51" i="1" s="1"/>
  <c r="K25" i="1"/>
  <c r="J25" i="1"/>
  <c r="J51" i="1" s="1"/>
  <c r="I25" i="1"/>
  <c r="I51" i="1" s="1"/>
  <c r="I65" i="1" s="1"/>
  <c r="Q65" i="1" s="1"/>
  <c r="H25" i="1"/>
  <c r="H51" i="1" s="1"/>
  <c r="H65" i="1" s="1"/>
  <c r="P65" i="1" s="1"/>
  <c r="G25" i="1"/>
  <c r="G51" i="1" s="1"/>
  <c r="G65" i="1" s="1"/>
  <c r="O65" i="1" s="1"/>
  <c r="F25" i="1"/>
  <c r="F51" i="1" s="1"/>
  <c r="F65" i="1" s="1"/>
  <c r="N65" i="1" s="1"/>
  <c r="E25" i="1"/>
  <c r="D25" i="1"/>
  <c r="D51" i="1" s="1"/>
  <c r="D65" i="1" s="1"/>
  <c r="L65" i="1" s="1"/>
  <c r="C25" i="1"/>
  <c r="C51" i="1" s="1"/>
  <c r="C65" i="1" s="1"/>
  <c r="K65" i="1" s="1"/>
  <c r="B25" i="1"/>
  <c r="B51" i="1" s="1"/>
  <c r="B65" i="1" s="1"/>
  <c r="J65" i="1" s="1"/>
  <c r="A25" i="1"/>
  <c r="Y24" i="1"/>
  <c r="Y50" i="1" s="1"/>
  <c r="X24" i="1"/>
  <c r="X50" i="1" s="1"/>
  <c r="W24" i="1"/>
  <c r="W50" i="1" s="1"/>
  <c r="V24" i="1"/>
  <c r="U24" i="1"/>
  <c r="U50" i="1" s="1"/>
  <c r="T24" i="1"/>
  <c r="T50" i="1" s="1"/>
  <c r="S24" i="1"/>
  <c r="S50" i="1" s="1"/>
  <c r="R24" i="1"/>
  <c r="R50" i="1" s="1"/>
  <c r="Q24" i="1"/>
  <c r="Q50" i="1" s="1"/>
  <c r="P24" i="1"/>
  <c r="P50" i="1" s="1"/>
  <c r="O24" i="1"/>
  <c r="N24" i="1"/>
  <c r="M24" i="1"/>
  <c r="M50" i="1" s="1"/>
  <c r="L24" i="1"/>
  <c r="L50" i="1" s="1"/>
  <c r="K24" i="1"/>
  <c r="K50" i="1" s="1"/>
  <c r="J24" i="1"/>
  <c r="J50" i="1" s="1"/>
  <c r="I24" i="1"/>
  <c r="I50" i="1" s="1"/>
  <c r="I64" i="1" s="1"/>
  <c r="Q64" i="1" s="1"/>
  <c r="H24" i="1"/>
  <c r="H50" i="1" s="1"/>
  <c r="H64" i="1" s="1"/>
  <c r="P64" i="1" s="1"/>
  <c r="G24" i="1"/>
  <c r="G50" i="1" s="1"/>
  <c r="G64" i="1" s="1"/>
  <c r="O64" i="1" s="1"/>
  <c r="F24" i="1"/>
  <c r="E24" i="1"/>
  <c r="D24" i="1"/>
  <c r="D50" i="1" s="1"/>
  <c r="D64" i="1" s="1"/>
  <c r="L64" i="1" s="1"/>
  <c r="C24" i="1"/>
  <c r="C50" i="1" s="1"/>
  <c r="C64" i="1" s="1"/>
  <c r="K64" i="1" s="1"/>
  <c r="B24" i="1"/>
  <c r="B50" i="1" s="1"/>
  <c r="A24" i="1"/>
  <c r="Y23" i="1"/>
  <c r="Y49" i="1" s="1"/>
  <c r="X23" i="1"/>
  <c r="X49" i="1" s="1"/>
  <c r="W23" i="1"/>
  <c r="V23" i="1"/>
  <c r="V49" i="1" s="1"/>
  <c r="U23" i="1"/>
  <c r="U49" i="1" s="1"/>
  <c r="T23" i="1"/>
  <c r="S23" i="1"/>
  <c r="S49" i="1" s="1"/>
  <c r="R23" i="1"/>
  <c r="R49" i="1" s="1"/>
  <c r="Q23" i="1"/>
  <c r="Q49" i="1" s="1"/>
  <c r="P23" i="1"/>
  <c r="P49" i="1" s="1"/>
  <c r="O23" i="1"/>
  <c r="N23" i="1"/>
  <c r="N49" i="1" s="1"/>
  <c r="M23" i="1"/>
  <c r="M49" i="1" s="1"/>
  <c r="L23" i="1"/>
  <c r="L49" i="1" s="1"/>
  <c r="K23" i="1"/>
  <c r="K49" i="1" s="1"/>
  <c r="J23" i="1"/>
  <c r="J49" i="1" s="1"/>
  <c r="I23" i="1"/>
  <c r="I49" i="1" s="1"/>
  <c r="I63" i="1" s="1"/>
  <c r="Q63" i="1" s="1"/>
  <c r="H23" i="1"/>
  <c r="G23" i="1"/>
  <c r="F23" i="1"/>
  <c r="F49" i="1" s="1"/>
  <c r="F63" i="1" s="1"/>
  <c r="N63" i="1" s="1"/>
  <c r="E23" i="1"/>
  <c r="E49" i="1" s="1"/>
  <c r="E63" i="1" s="1"/>
  <c r="M63" i="1" s="1"/>
  <c r="D23" i="1"/>
  <c r="D49" i="1" s="1"/>
  <c r="D63" i="1" s="1"/>
  <c r="L63" i="1" s="1"/>
  <c r="C23" i="1"/>
  <c r="C49" i="1" s="1"/>
  <c r="B23" i="1"/>
  <c r="B49" i="1" s="1"/>
  <c r="B63" i="1" s="1"/>
  <c r="J63" i="1" s="1"/>
  <c r="A23" i="1"/>
  <c r="Y22" i="1"/>
  <c r="Y48" i="1" s="1"/>
  <c r="X22" i="1"/>
  <c r="W22" i="1"/>
  <c r="W48" i="1" s="1"/>
  <c r="V22" i="1"/>
  <c r="V48" i="1" s="1"/>
  <c r="U22" i="1"/>
  <c r="U48" i="1" s="1"/>
  <c r="T22" i="1"/>
  <c r="T48" i="1" s="1"/>
  <c r="S22" i="1"/>
  <c r="S48" i="1" s="1"/>
  <c r="R22" i="1"/>
  <c r="Q22" i="1"/>
  <c r="Q48" i="1" s="1"/>
  <c r="P22" i="1"/>
  <c r="O22" i="1"/>
  <c r="O48" i="1" s="1"/>
  <c r="N22" i="1"/>
  <c r="M22" i="1"/>
  <c r="M48" i="1" s="1"/>
  <c r="L22" i="1"/>
  <c r="L48" i="1" s="1"/>
  <c r="K22" i="1"/>
  <c r="K48" i="1" s="1"/>
  <c r="J22" i="1"/>
  <c r="I22" i="1"/>
  <c r="I48" i="1" s="1"/>
  <c r="I62" i="1" s="1"/>
  <c r="Q62" i="1" s="1"/>
  <c r="H22" i="1"/>
  <c r="G22" i="1"/>
  <c r="G48" i="1" s="1"/>
  <c r="G62" i="1" s="1"/>
  <c r="O62" i="1" s="1"/>
  <c r="F22" i="1"/>
  <c r="F48" i="1" s="1"/>
  <c r="F62" i="1" s="1"/>
  <c r="N62" i="1" s="1"/>
  <c r="E22" i="1"/>
  <c r="E48" i="1" s="1"/>
  <c r="D22" i="1"/>
  <c r="D48" i="1" s="1"/>
  <c r="D62" i="1" s="1"/>
  <c r="L62" i="1" s="1"/>
  <c r="C22" i="1"/>
  <c r="B22" i="1"/>
  <c r="A22" i="1"/>
  <c r="Y21" i="1"/>
  <c r="X21" i="1"/>
  <c r="X47" i="1" s="1"/>
  <c r="W21" i="1"/>
  <c r="W47" i="1" s="1"/>
  <c r="V21" i="1"/>
  <c r="V47" i="1" s="1"/>
  <c r="U21" i="1"/>
  <c r="U47" i="1" s="1"/>
  <c r="T21" i="1"/>
  <c r="T47" i="1" s="1"/>
  <c r="S21" i="1"/>
  <c r="R21" i="1"/>
  <c r="R47" i="1" s="1"/>
  <c r="Q21" i="1"/>
  <c r="P21" i="1"/>
  <c r="P47" i="1" s="1"/>
  <c r="O21" i="1"/>
  <c r="O47" i="1" s="1"/>
  <c r="N21" i="1"/>
  <c r="N47" i="1" s="1"/>
  <c r="M21" i="1"/>
  <c r="M47" i="1" s="1"/>
  <c r="L21" i="1"/>
  <c r="L47" i="1" s="1"/>
  <c r="K21" i="1"/>
  <c r="J21" i="1"/>
  <c r="J47" i="1" s="1"/>
  <c r="I21" i="1"/>
  <c r="H21" i="1"/>
  <c r="H47" i="1" s="1"/>
  <c r="H61" i="1" s="1"/>
  <c r="P61" i="1" s="1"/>
  <c r="G21" i="1"/>
  <c r="F21" i="1"/>
  <c r="F47" i="1" s="1"/>
  <c r="F61" i="1" s="1"/>
  <c r="N61" i="1" s="1"/>
  <c r="E21" i="1"/>
  <c r="E47" i="1" s="1"/>
  <c r="E61" i="1" s="1"/>
  <c r="M61" i="1" s="1"/>
  <c r="D21" i="1"/>
  <c r="D47" i="1" s="1"/>
  <c r="D61" i="1" s="1"/>
  <c r="L61" i="1" s="1"/>
  <c r="C21" i="1"/>
  <c r="B21" i="1"/>
  <c r="B47" i="1" s="1"/>
  <c r="B61" i="1" s="1"/>
  <c r="J61" i="1" s="1"/>
  <c r="A21" i="1"/>
  <c r="Y20" i="1"/>
  <c r="Y46" i="1" s="1"/>
  <c r="X20" i="1"/>
  <c r="X46" i="1" s="1"/>
  <c r="W20" i="1"/>
  <c r="W46" i="1" s="1"/>
  <c r="V20" i="1"/>
  <c r="V46" i="1" s="1"/>
  <c r="U20" i="1"/>
  <c r="T20" i="1"/>
  <c r="S20" i="1"/>
  <c r="S46" i="1" s="1"/>
  <c r="R20" i="1"/>
  <c r="Q20" i="1"/>
  <c r="Q46" i="1" s="1"/>
  <c r="P20" i="1"/>
  <c r="P46" i="1" s="1"/>
  <c r="O20" i="1"/>
  <c r="O46" i="1" s="1"/>
  <c r="N20" i="1"/>
  <c r="N46" i="1" s="1"/>
  <c r="M20" i="1"/>
  <c r="M46" i="1" s="1"/>
  <c r="L20" i="1"/>
  <c r="K20" i="1"/>
  <c r="K46" i="1" s="1"/>
  <c r="J20" i="1"/>
  <c r="I20" i="1"/>
  <c r="I46" i="1" s="1"/>
  <c r="I60" i="1" s="1"/>
  <c r="Q60" i="1" s="1"/>
  <c r="H20" i="1"/>
  <c r="H46" i="1" s="1"/>
  <c r="H60" i="1" s="1"/>
  <c r="P60" i="1" s="1"/>
  <c r="G20" i="1"/>
  <c r="G46" i="1" s="1"/>
  <c r="G60" i="1" s="1"/>
  <c r="O60" i="1" s="1"/>
  <c r="F20" i="1"/>
  <c r="F46" i="1" s="1"/>
  <c r="F60" i="1" s="1"/>
  <c r="N60" i="1" s="1"/>
  <c r="E20" i="1"/>
  <c r="E46" i="1" s="1"/>
  <c r="E60" i="1" s="1"/>
  <c r="M60" i="1" s="1"/>
  <c r="D20" i="1"/>
  <c r="C20" i="1"/>
  <c r="C46" i="1" s="1"/>
  <c r="C60" i="1" s="1"/>
  <c r="K60" i="1" s="1"/>
  <c r="B20" i="1"/>
  <c r="A20" i="1"/>
  <c r="Y19" i="1"/>
  <c r="X19" i="1"/>
  <c r="X45" i="1" s="1"/>
  <c r="W19" i="1"/>
  <c r="W45" i="1" s="1"/>
  <c r="V19" i="1"/>
  <c r="V45" i="1" s="1"/>
  <c r="U19" i="1"/>
  <c r="T19" i="1"/>
  <c r="T45" i="1" s="1"/>
  <c r="S19" i="1"/>
  <c r="R19" i="1"/>
  <c r="R45" i="1" s="1"/>
  <c r="Q19" i="1"/>
  <c r="Q45" i="1" s="1"/>
  <c r="P19" i="1"/>
  <c r="P45" i="1" s="1"/>
  <c r="O19" i="1"/>
  <c r="O45" i="1" s="1"/>
  <c r="N19" i="1"/>
  <c r="M19" i="1"/>
  <c r="L19" i="1"/>
  <c r="L45" i="1" s="1"/>
  <c r="K19" i="1"/>
  <c r="J19" i="1"/>
  <c r="J45" i="1" s="1"/>
  <c r="I19" i="1"/>
  <c r="I45" i="1" s="1"/>
  <c r="I59" i="1" s="1"/>
  <c r="Q59" i="1" s="1"/>
  <c r="H19" i="1"/>
  <c r="H45" i="1" s="1"/>
  <c r="H59" i="1" s="1"/>
  <c r="P59" i="1" s="1"/>
  <c r="G19" i="1"/>
  <c r="G45" i="1" s="1"/>
  <c r="G59" i="1" s="1"/>
  <c r="O59" i="1" s="1"/>
  <c r="F19" i="1"/>
  <c r="F45" i="1" s="1"/>
  <c r="F59" i="1" s="1"/>
  <c r="N59" i="1" s="1"/>
  <c r="E19" i="1"/>
  <c r="D19" i="1"/>
  <c r="D45" i="1" s="1"/>
  <c r="D59" i="1" s="1"/>
  <c r="L59" i="1" s="1"/>
  <c r="C19" i="1"/>
  <c r="B19" i="1"/>
  <c r="B45" i="1" s="1"/>
  <c r="B59" i="1" s="1"/>
  <c r="J59" i="1" s="1"/>
  <c r="A19" i="1"/>
  <c r="Y18" i="1"/>
  <c r="Y44" i="1" s="1"/>
  <c r="X18" i="1"/>
  <c r="X44" i="1" s="1"/>
  <c r="W18" i="1"/>
  <c r="W44" i="1" s="1"/>
  <c r="V18" i="1"/>
  <c r="U18" i="1"/>
  <c r="U44" i="1" s="1"/>
  <c r="T18" i="1"/>
  <c r="S18" i="1"/>
  <c r="S44" i="1" s="1"/>
  <c r="R18" i="1"/>
  <c r="Q18" i="1"/>
  <c r="Q44" i="1" s="1"/>
  <c r="P18" i="1"/>
  <c r="P44" i="1" s="1"/>
  <c r="O18" i="1"/>
  <c r="O44" i="1" s="1"/>
  <c r="N18" i="1"/>
  <c r="M18" i="1"/>
  <c r="M44" i="1" s="1"/>
  <c r="L18" i="1"/>
  <c r="K18" i="1"/>
  <c r="K44" i="1" s="1"/>
  <c r="J18" i="1"/>
  <c r="J44" i="1" s="1"/>
  <c r="I18" i="1"/>
  <c r="I44" i="1" s="1"/>
  <c r="I58" i="1" s="1"/>
  <c r="Q58" i="1" s="1"/>
  <c r="H18" i="1"/>
  <c r="H44" i="1" s="1"/>
  <c r="H58" i="1" s="1"/>
  <c r="P58" i="1" s="1"/>
  <c r="G18" i="1"/>
  <c r="F18" i="1"/>
  <c r="E18" i="1"/>
  <c r="E44" i="1" s="1"/>
  <c r="E58" i="1" s="1"/>
  <c r="M58" i="1" s="1"/>
  <c r="D18" i="1"/>
  <c r="C18" i="1"/>
  <c r="C44" i="1" s="1"/>
  <c r="C58" i="1" s="1"/>
  <c r="K58" i="1" s="1"/>
  <c r="B18" i="1"/>
  <c r="B44" i="1" s="1"/>
  <c r="B58" i="1" s="1"/>
  <c r="J58" i="1" s="1"/>
  <c r="A18" i="1"/>
  <c r="E61" i="2" l="1"/>
  <c r="M61" i="2" s="1"/>
  <c r="E62" i="1"/>
  <c r="M62" i="1" s="1"/>
  <c r="I66" i="1"/>
  <c r="Q66" i="1" s="1"/>
  <c r="C59" i="1"/>
  <c r="K59" i="1" s="1"/>
  <c r="G58" i="1"/>
  <c r="O58" i="1" s="1"/>
  <c r="G61" i="1"/>
  <c r="O61" i="1" s="1"/>
  <c r="H63" i="1"/>
  <c r="P63" i="1" s="1"/>
  <c r="E64" i="1"/>
  <c r="M64" i="1" s="1"/>
  <c r="I67" i="1"/>
  <c r="Q67" i="1" s="1"/>
  <c r="I68" i="1"/>
  <c r="Q68" i="1" s="1"/>
  <c r="F44" i="1"/>
  <c r="N44" i="1"/>
  <c r="V44" i="1"/>
  <c r="E45" i="1"/>
  <c r="M45" i="1"/>
  <c r="U45" i="1"/>
  <c r="D46" i="1"/>
  <c r="D60" i="1" s="1"/>
  <c r="L60" i="1" s="1"/>
  <c r="L46" i="1"/>
  <c r="T46" i="1"/>
  <c r="C47" i="1"/>
  <c r="K47" i="1"/>
  <c r="S47" i="1"/>
  <c r="B48" i="1"/>
  <c r="J48" i="1"/>
  <c r="R48" i="1"/>
  <c r="B68" i="1"/>
  <c r="J68" i="1" s="1"/>
  <c r="B62" i="1" l="1"/>
  <c r="J62" i="1" s="1"/>
  <c r="E59" i="1"/>
  <c r="M59" i="1" s="1"/>
  <c r="C61" i="1"/>
  <c r="K61" i="1" s="1"/>
  <c r="F58" i="1"/>
  <c r="N58" i="1" s="1"/>
</calcChain>
</file>

<file path=xl/sharedStrings.xml><?xml version="1.0" encoding="utf-8"?>
<sst xmlns="http://schemas.openxmlformats.org/spreadsheetml/2006/main" count="300" uniqueCount="53">
  <si>
    <t>ret_1m</t>
  </si>
  <si>
    <t>ret_6m</t>
  </si>
  <si>
    <t>ret_6m_gap6m</t>
  </si>
  <si>
    <t>ss</t>
  </si>
  <si>
    <t>mega_growth</t>
  </si>
  <si>
    <t>mega_value</t>
  </si>
  <si>
    <t>large_growth</t>
  </si>
  <si>
    <t>large_value</t>
  </si>
  <si>
    <t>mid_growth</t>
  </si>
  <si>
    <t>mid_value</t>
  </si>
  <si>
    <t>small_growth</t>
  </si>
  <si>
    <t>small_value</t>
  </si>
  <si>
    <t>sector</t>
  </si>
  <si>
    <t>Energy</t>
  </si>
  <si>
    <t>Materials</t>
  </si>
  <si>
    <t>Industrials</t>
  </si>
  <si>
    <t>Consumer Discretionary</t>
  </si>
  <si>
    <t>Communication Services</t>
  </si>
  <si>
    <t>Information Technology</t>
  </si>
  <si>
    <t>Financials</t>
  </si>
  <si>
    <t>Real Estate</t>
  </si>
  <si>
    <t>Consumer Staples</t>
  </si>
  <si>
    <t>Health Care</t>
  </si>
  <si>
    <t>Utilities</t>
  </si>
  <si>
    <t>ticker</t>
  </si>
  <si>
    <t>Below is copied from the template. For exmaple, s2ss_202402.xlsx</t>
  </si>
  <si>
    <t>Within Size &amp; Style, how sector ranks?   ! (vertical sorting)</t>
  </si>
  <si>
    <t>Column1</t>
  </si>
  <si>
    <t>mega_growth2</t>
  </si>
  <si>
    <t>mega_value3</t>
  </si>
  <si>
    <t>large_growth4</t>
  </si>
  <si>
    <t>large_value5</t>
  </si>
  <si>
    <t>mid_growth6</t>
  </si>
  <si>
    <t>mid_value7</t>
  </si>
  <si>
    <t>small_growth8</t>
  </si>
  <si>
    <t>small_value9</t>
  </si>
  <si>
    <t>mega_growth3</t>
  </si>
  <si>
    <t>mega_value4</t>
  </si>
  <si>
    <t>large_growth5</t>
  </si>
  <si>
    <t>large_value6</t>
  </si>
  <si>
    <t>mid_growth7</t>
  </si>
  <si>
    <t>mid_value8</t>
  </si>
  <si>
    <t>small_growth9</t>
  </si>
  <si>
    <t>small_value10</t>
  </si>
  <si>
    <t>Within sector, how size &amp; style ranks? ~ (Horizontal sorting)</t>
  </si>
  <si>
    <t>mid_growth8</t>
  </si>
  <si>
    <t>mid_value9</t>
  </si>
  <si>
    <t>small_growth10</t>
  </si>
  <si>
    <t>small_value11</t>
  </si>
  <si>
    <t>Score (lower is better)</t>
  </si>
  <si>
    <t>Aggregate Score (lower is better), Equal weight</t>
  </si>
  <si>
    <t>Green = top 10%, Red = bottom 10%</t>
  </si>
  <si>
    <t>Green = top 20%, Red = bottom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</si>
</sst>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2" fillId="2" borderId="0" xfId="0" applyFont="1" applyFill="1" applyAlignment="1">
      <alignment horizontal="left" vertical="top"/>
    </xf>
    <xf numFmtId="0" fontId="3" fillId="2" borderId="0" xfId="0" applyFont="1" applyFill="1"/>
    <xf numFmtId="0" fontId="2" fillId="0" borderId="1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0" fillId="0" borderId="3" xfId="0" applyBorder="1"/>
    <xf numFmtId="0" fontId="2" fillId="2" borderId="0" xfId="0" applyFont="1" applyFill="1" applyAlignment="1">
      <alignment horizontal="center" vertical="top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0" borderId="0" xfId="0" applyFont="1"/>
    <xf numFmtId="0" fontId="5" fillId="0" borderId="5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3" xfId="0" applyFont="1" applyBorder="1"/>
  </cellXfs>
  <cellStyles count="1">
    <cellStyle name="Normal" xfId="0" builtinId="0"/>
  </cellStyles>
  <dxfs count="42">
    <dxf>
      <numFmt numFmtId="0" formatCode="General"/>
      <border diagonalUp="0" diagonalDown="0">
        <left style="thick">
          <color indexed="64"/>
        </left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ck">
          <color indexed="64"/>
        </left>
        <vertic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border diagonalUp="0" diagonalDown="0">
        <left style="thick">
          <color indexed="64"/>
        </left>
        <vertic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border diagonalUp="0" diagonalDown="0">
        <left style="thick">
          <color indexed="64"/>
        </left>
        <vertical/>
      </border>
    </dxf>
    <dxf>
      <border diagonalUp="0" diagonalDown="0">
        <right style="thin">
          <color indexed="64"/>
        </right>
        <vertical/>
      </border>
    </dxf>
    <dxf>
      <border diagonalUp="0" diagonalDown="0">
        <left style="thick">
          <color indexed="64"/>
        </left>
        <vertic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border diagonalUp="0" diagonalDown="0">
        <left style="thick">
          <color indexed="64"/>
        </left>
        <vertic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border diagonalUp="0" diagonalDown="0">
        <left style="thick">
          <color indexed="64"/>
        </left>
        <vertic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numFmt numFmtId="0" formatCode="General"/>
      <border diagonalUp="0" diagonalDown="0">
        <left style="thick">
          <color indexed="64"/>
        </left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ck">
          <color indexed="64"/>
        </left>
        <vertic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border diagonalUp="0" diagonalDown="0">
        <left style="thick">
          <color indexed="64"/>
        </left>
        <vertic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border diagonalUp="0" diagonalDown="0">
        <left style="thick">
          <color indexed="64"/>
        </left>
        <vertical/>
      </border>
    </dxf>
    <dxf>
      <border diagonalUp="0" diagonalDown="0">
        <right style="thin">
          <color indexed="64"/>
        </right>
        <vertical/>
      </border>
    </dxf>
    <dxf>
      <border diagonalUp="0" diagonalDown="0">
        <left style="thick">
          <color indexed="64"/>
        </left>
        <vertic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border diagonalUp="0" diagonalDown="0">
        <left style="thick">
          <color indexed="64"/>
        </left>
        <vertic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border diagonalUp="0" diagonalDown="0">
        <left style="thick">
          <color indexed="64"/>
        </left>
        <vertic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4D1677-909F-4AB7-A668-DF9D3782D57F}" name="Table1" displayName="Table1" ref="A17:Y28" totalsRowShown="0" headerRowDxfId="41">
  <autoFilter ref="A17:Y28" xr:uid="{764D1677-909F-4AB7-A668-DF9D3782D57F}"/>
  <tableColumns count="25">
    <tableColumn id="1" xr3:uid="{A315175D-207A-4AC8-96E6-52A059BCE96A}" name="Column1" dataDxfId="40">
      <calculatedColumnFormula>A4</calculatedColumnFormula>
    </tableColumn>
    <tableColumn id="2" xr3:uid="{3C82D6A8-FD9A-47D1-B119-235B0896F942}" name="mega_growth">
      <calculatedColumnFormula>RANK(B4,B$4:B$14, 0)</calculatedColumnFormula>
    </tableColumn>
    <tableColumn id="3" xr3:uid="{B22AF770-A4DF-4CFF-84AE-953FE2DC961A}" name="mega_value">
      <calculatedColumnFormula>RANK(C4,C$4:C$14, 0)</calculatedColumnFormula>
    </tableColumn>
    <tableColumn id="4" xr3:uid="{B437D73A-9EDD-4A17-ADCB-1989910D98BA}" name="large_growth">
      <calculatedColumnFormula>RANK(D4,D$4:D$14, 0)</calculatedColumnFormula>
    </tableColumn>
    <tableColumn id="5" xr3:uid="{375D0C7E-61F7-41E2-A2DA-30CAFF508F1D}" name="large_value">
      <calculatedColumnFormula>RANK(E4,E$4:E$14, 0)</calculatedColumnFormula>
    </tableColumn>
    <tableColumn id="6" xr3:uid="{3928300F-1CAE-432A-A4DD-F48F7EC5B9E5}" name="mid_growth">
      <calculatedColumnFormula>RANK(F4,F$4:F$14, 0)</calculatedColumnFormula>
    </tableColumn>
    <tableColumn id="7" xr3:uid="{AB90E2AD-56D4-47E4-8624-DF56A04B386B}" name="mid_value">
      <calculatedColumnFormula>RANK(G4,G$4:G$14, 0)</calculatedColumnFormula>
    </tableColumn>
    <tableColumn id="8" xr3:uid="{EFB0DCD4-264B-4295-B190-1662E515AF2F}" name="small_growth">
      <calculatedColumnFormula>RANK(H4,H$4:H$14, 0)</calculatedColumnFormula>
    </tableColumn>
    <tableColumn id="9" xr3:uid="{5147C3B2-D04F-47AC-9F77-069DFFE0ED17}" name="small_value" dataDxfId="39">
      <calculatedColumnFormula>RANK(I4,I$4:I$14, 0)</calculatedColumnFormula>
    </tableColumn>
    <tableColumn id="10" xr3:uid="{5C90CB3F-FA36-42BD-9D68-64743AA706B5}" name="mega_growth2" dataDxfId="38">
      <calculatedColumnFormula>RANK(J4,J$4:J$14, 0)</calculatedColumnFormula>
    </tableColumn>
    <tableColumn id="11" xr3:uid="{8790EBEA-C2B3-4B76-90D1-C68506FA1D37}" name="mega_value3">
      <calculatedColumnFormula>RANK(K4,K$4:K$14, 0)</calculatedColumnFormula>
    </tableColumn>
    <tableColumn id="12" xr3:uid="{2660FF20-FA85-4781-AEFC-30EEF6DDBC0C}" name="large_growth4">
      <calculatedColumnFormula>RANK(L4,L$4:L$14, 0)</calculatedColumnFormula>
    </tableColumn>
    <tableColumn id="13" xr3:uid="{04CF857A-4C88-4108-8A82-2E1381C0DA6A}" name="large_value5">
      <calculatedColumnFormula>RANK(M4,M$4:M$14, 0)</calculatedColumnFormula>
    </tableColumn>
    <tableColumn id="14" xr3:uid="{7EACD823-4222-4080-A0F4-62DC27FA3D24}" name="mid_growth6">
      <calculatedColumnFormula>RANK(N4,N$4:N$14, 0)</calculatedColumnFormula>
    </tableColumn>
    <tableColumn id="15" xr3:uid="{4944998C-394D-4685-BE38-A20CC904F048}" name="mid_value7">
      <calculatedColumnFormula>RANK(O4,O$4:O$14, 0)</calculatedColumnFormula>
    </tableColumn>
    <tableColumn id="16" xr3:uid="{975F5120-023C-4625-8EE4-969DB7028CA1}" name="small_growth8">
      <calculatedColumnFormula>RANK(P4,P$4:P$14, 0)</calculatedColumnFormula>
    </tableColumn>
    <tableColumn id="17" xr3:uid="{4760D83F-28EE-4191-9878-2117A8ECA68D}" name="small_value9" dataDxfId="37">
      <calculatedColumnFormula>RANK(Q4,Q$4:Q$14, 0)</calculatedColumnFormula>
    </tableColumn>
    <tableColumn id="18" xr3:uid="{D60164D7-913A-42AC-A6EF-9E957B68BDA3}" name="mega_growth3" dataDxfId="36">
      <calculatedColumnFormula>RANK(R4,R$4:R$14, 0)</calculatedColumnFormula>
    </tableColumn>
    <tableColumn id="19" xr3:uid="{4A0A4B5A-C9EA-414B-8FD0-34973F7F7516}" name="mega_value4">
      <calculatedColumnFormula>RANK(S4,S$4:S$14, 0)</calculatedColumnFormula>
    </tableColumn>
    <tableColumn id="20" xr3:uid="{73202BE9-6B38-481C-B021-EBB517DFCA86}" name="large_growth5">
      <calculatedColumnFormula>RANK(T4,T$4:T$14, 0)</calculatedColumnFormula>
    </tableColumn>
    <tableColumn id="21" xr3:uid="{D8A19D85-D53A-4FF1-8ED3-1BC530E711EC}" name="large_value6">
      <calculatedColumnFormula>RANK(U4,U$4:U$14, 0)</calculatedColumnFormula>
    </tableColumn>
    <tableColumn id="22" xr3:uid="{698AF120-B538-4642-ABA1-4060E7129EC4}" name="mid_growth7">
      <calculatedColumnFormula>RANK(V4,V$4:V$14, 0)</calculatedColumnFormula>
    </tableColumn>
    <tableColumn id="23" xr3:uid="{E8E5061D-C1E1-4343-B282-B08C3400B418}" name="mid_value8">
      <calculatedColumnFormula>RANK(W4,W$4:W$14, 0)</calculatedColumnFormula>
    </tableColumn>
    <tableColumn id="24" xr3:uid="{A8271395-A14D-497A-AC83-B2643BFC1ECF}" name="small_growth9">
      <calculatedColumnFormula>RANK(X4,X$4:X$14, 0)</calculatedColumnFormula>
    </tableColumn>
    <tableColumn id="25" xr3:uid="{7CA7F082-A0DE-401A-A40F-8A3C115989D4}" name="small_value10">
      <calculatedColumnFormula>RANK(Y4,Y$4:Y$14, 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013687-72E0-4A27-B13C-8F9B4A6A5FCD}" name="Table2" displayName="Table2" ref="A30:Y41" totalsRowShown="0" headerRowDxfId="35">
  <autoFilter ref="A30:Y41" xr:uid="{AC013687-72E0-4A27-B13C-8F9B4A6A5FCD}"/>
  <tableColumns count="25">
    <tableColumn id="1" xr3:uid="{AE1E9D91-8C42-4188-B4B2-2F7040D1FCFD}" name="Column1" dataDxfId="34">
      <calculatedColumnFormula>A4</calculatedColumnFormula>
    </tableColumn>
    <tableColumn id="2" xr3:uid="{50B73A4D-7995-48B0-9681-33C7424053D2}" name="mega_growth">
      <calculatedColumnFormula>RANK(B4,$B4:$I4, 0)</calculatedColumnFormula>
    </tableColumn>
    <tableColumn id="3" xr3:uid="{4C6EB41A-E8FE-4EF7-8853-D07B30847A99}" name="mega_value">
      <calculatedColumnFormula>RANK(C4,$B4:$I4, 0)</calculatedColumnFormula>
    </tableColumn>
    <tableColumn id="4" xr3:uid="{5DC93683-2C4B-465F-98C0-15CB2C8D54C4}" name="large_growth">
      <calculatedColumnFormula>RANK(D4,$B4:$I4, 0)</calculatedColumnFormula>
    </tableColumn>
    <tableColumn id="5" xr3:uid="{9298644C-1918-47B3-8895-63D696E739D2}" name="large_value">
      <calculatedColumnFormula>RANK(E4,$B4:$I4, 0)</calculatedColumnFormula>
    </tableColumn>
    <tableColumn id="6" xr3:uid="{1AC5A661-E2D2-4427-B533-AE7D2A974C90}" name="mid_growth">
      <calculatedColumnFormula>RANK(F4,$B4:$I4, 0)</calculatedColumnFormula>
    </tableColumn>
    <tableColumn id="7" xr3:uid="{AE551E26-29C7-4CE5-946B-D98A6E86AF12}" name="mid_value">
      <calculatedColumnFormula>RANK(G4,$B4:$I4, 0)</calculatedColumnFormula>
    </tableColumn>
    <tableColumn id="8" xr3:uid="{7A6B6456-835B-44AB-AB35-EA119BBC6158}" name="small_growth">
      <calculatedColumnFormula>RANK(H4,$B4:$I4, 0)</calculatedColumnFormula>
    </tableColumn>
    <tableColumn id="9" xr3:uid="{4C698B54-E72F-4E85-922D-F3792A2E2AD9}" name="small_value" dataDxfId="33">
      <calculatedColumnFormula>RANK(I4,$B4:$I4, 0)</calculatedColumnFormula>
    </tableColumn>
    <tableColumn id="10" xr3:uid="{3EE01224-0D0D-4486-A895-20EF909C9D37}" name="mega_growth3" dataDxfId="32">
      <calculatedColumnFormula>RANK(J4,$J4:$Q4, 0)</calculatedColumnFormula>
    </tableColumn>
    <tableColumn id="11" xr3:uid="{299FD93C-45AB-4801-8F95-2192EDC778C0}" name="mega_value4">
      <calculatedColumnFormula>RANK(K4,$J4:$Q4, 0)</calculatedColumnFormula>
    </tableColumn>
    <tableColumn id="12" xr3:uid="{3267238A-650B-4C22-8C2F-17B71E26AFCA}" name="large_growth5">
      <calculatedColumnFormula>RANK(L4,$J4:$Q4, 0)</calculatedColumnFormula>
    </tableColumn>
    <tableColumn id="13" xr3:uid="{19677E98-B108-4894-9ADA-1A6AD4E1C0C0}" name="large_value6">
      <calculatedColumnFormula>RANK(M4,$J4:$Q4, 0)</calculatedColumnFormula>
    </tableColumn>
    <tableColumn id="14" xr3:uid="{BCB75DDF-0A47-418A-9D56-3C293D9A482A}" name="mid_growth8">
      <calculatedColumnFormula>RANK(N4,$J4:$Q4, 0)</calculatedColumnFormula>
    </tableColumn>
    <tableColumn id="15" xr3:uid="{2E49D9D7-542A-4F81-8D0F-F979D9781826}" name="mid_value9">
      <calculatedColumnFormula>RANK(O4,$J4:$Q4, 0)</calculatedColumnFormula>
    </tableColumn>
    <tableColumn id="16" xr3:uid="{D2F7241E-2C31-4582-A3C8-DAEBFA88EAE4}" name="small_growth10">
      <calculatedColumnFormula>RANK(P4,$J4:$Q4, 0)</calculatedColumnFormula>
    </tableColumn>
    <tableColumn id="17" xr3:uid="{5C654B0C-712C-4605-8C2A-D39398AE8B4C}" name="small_value11" dataDxfId="31">
      <calculatedColumnFormula>RANK(Q4,$J4:$Q4, 0)</calculatedColumnFormula>
    </tableColumn>
    <tableColumn id="18" xr3:uid="{4382FF5B-0831-4D0D-B6BE-E4F1D68E9949}" name="mega_growth2" dataDxfId="30">
      <calculatedColumnFormula>RANK(R4,$R4:$Y4, 0)</calculatedColumnFormula>
    </tableColumn>
    <tableColumn id="19" xr3:uid="{49FD1998-65A6-4D7C-8417-324900E6FF23}" name="mega_value3">
      <calculatedColumnFormula>RANK(S4,$R4:$Y4, 0)</calculatedColumnFormula>
    </tableColumn>
    <tableColumn id="20" xr3:uid="{44159456-CB9A-4997-8F77-C96E9064D138}" name="large_growth4">
      <calculatedColumnFormula>RANK(T4,$R4:$Y4, 0)</calculatedColumnFormula>
    </tableColumn>
    <tableColumn id="21" xr3:uid="{C70195DA-A2E8-42B9-A32C-87A7260A47F9}" name="large_value5">
      <calculatedColumnFormula>RANK(U4,$R4:$Y4, 0)</calculatedColumnFormula>
    </tableColumn>
    <tableColumn id="22" xr3:uid="{79C01F66-B7CF-4204-882B-960E05B511B7}" name="mid_growth7">
      <calculatedColumnFormula>RANK(V4,$R4:$Y4, 0)</calculatedColumnFormula>
    </tableColumn>
    <tableColumn id="23" xr3:uid="{10EFE1E6-5091-4232-BB6C-913AA917C021}" name="mid_value8">
      <calculatedColumnFormula>RANK(W4,$R4:$Y4, 0)</calculatedColumnFormula>
    </tableColumn>
    <tableColumn id="24" xr3:uid="{454CDF51-9F0A-4CC2-AFE6-5B319427D589}" name="small_growth9">
      <calculatedColumnFormula>RANK(X4,$R4:$Y4, 0)</calculatedColumnFormula>
    </tableColumn>
    <tableColumn id="25" xr3:uid="{2EC92A74-494E-4CAB-81D3-A906D7601942}" name="small_value10">
      <calculatedColumnFormula>RANK(Y4,$R4:$Y4, 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E390BA-7913-4745-A79F-F3F822AC00CE}" name="Table3" displayName="Table3" ref="A43:Y55" totalsRowShown="0" headerRowDxfId="29">
  <autoFilter ref="A43:Y55" xr:uid="{90E390BA-7913-4745-A79F-F3F822AC00CE}"/>
  <tableColumns count="25">
    <tableColumn id="1" xr3:uid="{305832B9-26E8-4A9E-B647-B2867364725A}" name="Column1" dataDxfId="28"/>
    <tableColumn id="2" xr3:uid="{E82E73F1-0C0B-4F11-B2F9-AB481B803C97}" name="mega_growth">
      <calculatedColumnFormula>B18+B31</calculatedColumnFormula>
    </tableColumn>
    <tableColumn id="3" xr3:uid="{E2668EDC-C40C-4E79-A481-40042E6F3EFA}" name="mega_value">
      <calculatedColumnFormula>C18+C31</calculatedColumnFormula>
    </tableColumn>
    <tableColumn id="4" xr3:uid="{FCFADD50-1B58-4B16-A81C-3E54E25A03F2}" name="large_growth">
      <calculatedColumnFormula>D18+D31</calculatedColumnFormula>
    </tableColumn>
    <tableColumn id="5" xr3:uid="{FB2BE3CA-B070-4BEF-8FCE-BB40E7C0710C}" name="large_value">
      <calculatedColumnFormula>E18+E31</calculatedColumnFormula>
    </tableColumn>
    <tableColumn id="6" xr3:uid="{C8C61C6A-5502-4DD7-940D-C4F4B9C1BC30}" name="mid_growth">
      <calculatedColumnFormula>F18+F31</calculatedColumnFormula>
    </tableColumn>
    <tableColumn id="7" xr3:uid="{989F1320-032D-434A-B871-FD10D9FF7112}" name="mid_value">
      <calculatedColumnFormula>G18+G31</calculatedColumnFormula>
    </tableColumn>
    <tableColumn id="8" xr3:uid="{438A2166-ECDC-4E14-B046-319CD4303D0E}" name="small_growth">
      <calculatedColumnFormula>H18+H31</calculatedColumnFormula>
    </tableColumn>
    <tableColumn id="9" xr3:uid="{130048BD-2CF7-458B-8943-5D9F23F7C8EC}" name="small_value" dataDxfId="27">
      <calculatedColumnFormula>I18+I31</calculatedColumnFormula>
    </tableColumn>
    <tableColumn id="10" xr3:uid="{9EEC1745-6E51-433C-BA37-CFE69D9B3555}" name="mega_growth2" dataDxfId="26">
      <calculatedColumnFormula>J18+J31</calculatedColumnFormula>
    </tableColumn>
    <tableColumn id="11" xr3:uid="{36313FA6-CAE4-4BDA-8DD8-5680F4B05923}" name="mega_value3">
      <calculatedColumnFormula>K18+K31</calculatedColumnFormula>
    </tableColumn>
    <tableColumn id="12" xr3:uid="{CE38CF09-839E-49AE-98E1-F7234B468462}" name="large_growth4">
      <calculatedColumnFormula>L18+L31</calculatedColumnFormula>
    </tableColumn>
    <tableColumn id="13" xr3:uid="{257C0896-0A0C-4375-9F08-59FE45FCEFB2}" name="large_value5">
      <calculatedColumnFormula>M18+M31</calculatedColumnFormula>
    </tableColumn>
    <tableColumn id="14" xr3:uid="{CCDD3AEA-0966-4176-9D6D-45BA5751064B}" name="mid_growth6">
      <calculatedColumnFormula>N18+N31</calculatedColumnFormula>
    </tableColumn>
    <tableColumn id="15" xr3:uid="{91B0A893-58E1-4817-8A24-29B00D0D791D}" name="mid_value7">
      <calculatedColumnFormula>O18+O31</calculatedColumnFormula>
    </tableColumn>
    <tableColumn id="16" xr3:uid="{1AF9604B-9A66-49C9-BF97-C74FAE5BB37C}" name="small_growth8">
      <calculatedColumnFormula>P18+P31</calculatedColumnFormula>
    </tableColumn>
    <tableColumn id="17" xr3:uid="{4607E020-728E-4336-A3DC-149C44AA5AB2}" name="small_value9" dataDxfId="25">
      <calculatedColumnFormula>Q18+Q31</calculatedColumnFormula>
    </tableColumn>
    <tableColumn id="18" xr3:uid="{C785C97D-9FFA-4A0F-9418-F22912C087C6}" name="mega_growth3" dataDxfId="24">
      <calculatedColumnFormula>R18+R31</calculatedColumnFormula>
    </tableColumn>
    <tableColumn id="19" xr3:uid="{1701A570-B857-462A-A3B6-12910B79BEB2}" name="mega_value4">
      <calculatedColumnFormula>S18+S31</calculatedColumnFormula>
    </tableColumn>
    <tableColumn id="20" xr3:uid="{811A965D-9314-495A-90B3-9119C4FCDBF7}" name="large_growth5">
      <calculatedColumnFormula>T18+T31</calculatedColumnFormula>
    </tableColumn>
    <tableColumn id="21" xr3:uid="{C3FA6CAD-03F5-43CA-B758-E070F01AA88B}" name="large_value6">
      <calculatedColumnFormula>U18+U31</calculatedColumnFormula>
    </tableColumn>
    <tableColumn id="22" xr3:uid="{469D5E4F-5293-4090-ABFA-F7633FE7E7C8}" name="mid_growth7">
      <calculatedColumnFormula>V18+V31</calculatedColumnFormula>
    </tableColumn>
    <tableColumn id="23" xr3:uid="{45800EA1-3519-4D72-9F3A-22BC1E049270}" name="mid_value8">
      <calculatedColumnFormula>W18+W31</calculatedColumnFormula>
    </tableColumn>
    <tableColumn id="24" xr3:uid="{00D05FF9-2FDB-47AB-8F72-FAE0427C0823}" name="small_growth9">
      <calculatedColumnFormula>X18+X31</calculatedColumnFormula>
    </tableColumn>
    <tableColumn id="25" xr3:uid="{985D44A6-A10F-4817-A40D-7A9782EE3EB7}" name="small_value10">
      <calculatedColumnFormula>Y18+Y31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8A5728-9A40-481F-8EC5-D0FF76A43078}" name="Table4" displayName="Table4" ref="A57:Q68" totalsRowShown="0" headerRowDxfId="23">
  <autoFilter ref="A57:Q68" xr:uid="{248A5728-9A40-481F-8EC5-D0FF76A43078}"/>
  <tableColumns count="17">
    <tableColumn id="1" xr3:uid="{215C9773-2D34-4F9F-B38B-3254553FA967}" name="Column1" dataDxfId="22">
      <calculatedColumnFormula>A4</calculatedColumnFormula>
    </tableColumn>
    <tableColumn id="2" xr3:uid="{CBC8285B-2AE9-43C0-AC64-3293A7BD3628}" name="mega_growth">
      <calculatedColumnFormula>B44+J44+R44</calculatedColumnFormula>
    </tableColumn>
    <tableColumn id="3" xr3:uid="{E11C8165-3CB4-45D5-8CB6-0FD018B60A1E}" name="mega_value">
      <calculatedColumnFormula>C44+K44+S44</calculatedColumnFormula>
    </tableColumn>
    <tableColumn id="4" xr3:uid="{EF602D87-9577-401C-B300-98C2ADCDD6B6}" name="large_growth">
      <calculatedColumnFormula>D44+L44+T44</calculatedColumnFormula>
    </tableColumn>
    <tableColumn id="5" xr3:uid="{811E4A27-71A1-435D-B2C6-68DFE05323C9}" name="large_value">
      <calculatedColumnFormula>E44+M44+U44</calculatedColumnFormula>
    </tableColumn>
    <tableColumn id="6" xr3:uid="{482A3D29-52F1-4BC4-A168-398B4B5BC7F3}" name="mid_growth">
      <calculatedColumnFormula>F44+N44+V44</calculatedColumnFormula>
    </tableColumn>
    <tableColumn id="7" xr3:uid="{ED945569-2E45-4682-A94A-EFF479AD1F07}" name="mid_value">
      <calculatedColumnFormula>G44+O44+W44</calculatedColumnFormula>
    </tableColumn>
    <tableColumn id="8" xr3:uid="{B3109FC9-AC9A-4D5C-B9B9-06005ABF123E}" name="small_growth">
      <calculatedColumnFormula>H44+P44+X44</calculatedColumnFormula>
    </tableColumn>
    <tableColumn id="9" xr3:uid="{F29BCC51-A484-4513-AA31-F741EAA8DB3C}" name="small_value">
      <calculatedColumnFormula>I44+Q44+Y44</calculatedColumnFormula>
    </tableColumn>
    <tableColumn id="10" xr3:uid="{982BD250-81BC-46EC-9831-DB4083A0CC72}" name="mega_growth2" dataDxfId="21">
      <calculatedColumnFormula>Table4[[#This Row],[mega_growth]]</calculatedColumnFormula>
    </tableColumn>
    <tableColumn id="11" xr3:uid="{FA37DA97-B481-4645-9AD2-51972187F4CC}" name="mega_value3">
      <calculatedColumnFormula>Table4[[#This Row],[mega_value]]</calculatedColumnFormula>
    </tableColumn>
    <tableColumn id="12" xr3:uid="{D0F8EC62-CDEB-4BA9-AF0E-E3BB85FEE2BE}" name="large_growth4">
      <calculatedColumnFormula>Table4[[#This Row],[large_growth]]</calculatedColumnFormula>
    </tableColumn>
    <tableColumn id="13" xr3:uid="{2339AB1B-51FF-4D69-97C2-A0D72D74B5DD}" name="large_value5">
      <calculatedColumnFormula>Table4[[#This Row],[large_value]]</calculatedColumnFormula>
    </tableColumn>
    <tableColumn id="14" xr3:uid="{8807E158-CF1F-485C-8E61-4DAE623EBCC3}" name="mid_growth6">
      <calculatedColumnFormula>Table4[[#This Row],[mid_growth]]</calculatedColumnFormula>
    </tableColumn>
    <tableColumn id="15" xr3:uid="{AC36766D-58A9-49F9-82F4-49043FEB5A6B}" name="mid_value7">
      <calculatedColumnFormula>Table4[[#This Row],[mid_value]]</calculatedColumnFormula>
    </tableColumn>
    <tableColumn id="16" xr3:uid="{5E2CD172-88F2-4070-AC28-25695FD8382C}" name="small_growth8">
      <calculatedColumnFormula>Table4[[#This Row],[small_growth]]</calculatedColumnFormula>
    </tableColumn>
    <tableColumn id="17" xr3:uid="{2375BEA5-9D81-4FCE-9028-5896B080617B}" name="small_value9">
      <calculatedColumnFormula>Table4[[#This Row],[small_value]]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9ACB73-8925-4B7C-B581-1D6CCDD86550}" name="Table16" displayName="Table16" ref="A17:Y28" totalsRowShown="0" headerRowDxfId="20">
  <autoFilter ref="A17:Y28" xr:uid="{DF9ACB73-8925-4B7C-B581-1D6CCDD86550}"/>
  <tableColumns count="25">
    <tableColumn id="1" xr3:uid="{743ECB10-3679-4ED8-812E-8FC52EAA238A}" name="Column1" dataDxfId="19">
      <calculatedColumnFormula>A4</calculatedColumnFormula>
    </tableColumn>
    <tableColumn id="2" xr3:uid="{92DA90C6-A8D8-4E09-BFFB-F62C460E551F}" name="mega_growth">
      <calculatedColumnFormula>RANK(B4,B$4:B$14, 0)</calculatedColumnFormula>
    </tableColumn>
    <tableColumn id="3" xr3:uid="{00F51409-3F04-4E2D-9AD6-0C65D75C2F14}" name="mega_value">
      <calculatedColumnFormula>RANK(C4,C$4:C$14, 0)</calculatedColumnFormula>
    </tableColumn>
    <tableColumn id="4" xr3:uid="{F159B5BC-E0E5-4B5C-8575-6460505E12AA}" name="large_growth">
      <calculatedColumnFormula>RANK(D4,D$4:D$14, 0)</calculatedColumnFormula>
    </tableColumn>
    <tableColumn id="5" xr3:uid="{791A55BF-D1AC-4316-9F45-CB3CDC45ABF0}" name="large_value">
      <calculatedColumnFormula>RANK(E4,E$4:E$14, 0)</calculatedColumnFormula>
    </tableColumn>
    <tableColumn id="6" xr3:uid="{436A8D12-AA1D-4CE1-B70F-6C578D3E9EE0}" name="mid_growth">
      <calculatedColumnFormula>RANK(F4,F$4:F$14, 0)</calculatedColumnFormula>
    </tableColumn>
    <tableColumn id="7" xr3:uid="{A1C4EDFC-3CD9-4C1E-B799-CB95A01470E2}" name="mid_value">
      <calculatedColumnFormula>RANK(G4,G$4:G$14, 0)</calculatedColumnFormula>
    </tableColumn>
    <tableColumn id="8" xr3:uid="{EB3A2B6B-2BAC-4518-A4C2-524CBBF1AB64}" name="small_growth">
      <calculatedColumnFormula>RANK(H4,H$4:H$14, 0)</calculatedColumnFormula>
    </tableColumn>
    <tableColumn id="9" xr3:uid="{BC00EBD8-1322-49A1-ABDA-A99C606E9501}" name="small_value" dataDxfId="18">
      <calculatedColumnFormula>RANK(I4,I$4:I$14, 0)</calculatedColumnFormula>
    </tableColumn>
    <tableColumn id="10" xr3:uid="{7C44E35F-25E0-4704-94F8-170FFB2EBC11}" name="mega_growth2" dataDxfId="17">
      <calculatedColumnFormula>RANK(J4,J$4:J$14, 0)</calculatedColumnFormula>
    </tableColumn>
    <tableColumn id="11" xr3:uid="{996ED8A9-75F7-4640-A719-AF6420247367}" name="mega_value3">
      <calculatedColumnFormula>RANK(K4,K$4:K$14, 0)</calculatedColumnFormula>
    </tableColumn>
    <tableColumn id="12" xr3:uid="{5B1789A7-19E6-46C1-A69A-DE1340877DC5}" name="large_growth4">
      <calculatedColumnFormula>RANK(L4,L$4:L$14, 0)</calculatedColumnFormula>
    </tableColumn>
    <tableColumn id="13" xr3:uid="{57E79C4F-4CF1-4EAF-88C9-6A42E4B2BF88}" name="large_value5">
      <calculatedColumnFormula>RANK(M4,M$4:M$14, 0)</calculatedColumnFormula>
    </tableColumn>
    <tableColumn id="14" xr3:uid="{3B773E35-83AE-4AF3-B0FC-06FB1C4AFE50}" name="mid_growth6">
      <calculatedColumnFormula>RANK(N4,N$4:N$14, 0)</calculatedColumnFormula>
    </tableColumn>
    <tableColumn id="15" xr3:uid="{B01B764F-7427-483C-AC99-D98D0D76143E}" name="mid_value7">
      <calculatedColumnFormula>RANK(O4,O$4:O$14, 0)</calculatedColumnFormula>
    </tableColumn>
    <tableColumn id="16" xr3:uid="{1292F9E9-095F-4677-A391-98F95F113AA3}" name="small_growth8">
      <calculatedColumnFormula>RANK(P4,P$4:P$14, 0)</calculatedColumnFormula>
    </tableColumn>
    <tableColumn id="17" xr3:uid="{71D22623-EFB3-4451-9565-1FE55B225C6F}" name="small_value9" dataDxfId="16">
      <calculatedColumnFormula>RANK(Q4,Q$4:Q$14, 0)</calculatedColumnFormula>
    </tableColumn>
    <tableColumn id="18" xr3:uid="{DE9A3791-23AA-4AB4-BD75-942E2E0E705F}" name="mega_growth3" dataDxfId="15">
      <calculatedColumnFormula>RANK(R4,R$4:R$14, 0)</calculatedColumnFormula>
    </tableColumn>
    <tableColumn id="19" xr3:uid="{9AA20F25-4730-434A-8AE5-D77CE17F1CE9}" name="mega_value4">
      <calculatedColumnFormula>RANK(S4,S$4:S$14, 0)</calculatedColumnFormula>
    </tableColumn>
    <tableColumn id="20" xr3:uid="{664A4145-A9D7-4297-AFCA-636087AE1EB2}" name="large_growth5">
      <calculatedColumnFormula>RANK(T4,T$4:T$14, 0)</calculatedColumnFormula>
    </tableColumn>
    <tableColumn id="21" xr3:uid="{2A616D9F-8A79-46DE-8546-ED7588174E47}" name="large_value6">
      <calculatedColumnFormula>RANK(U4,U$4:U$14, 0)</calculatedColumnFormula>
    </tableColumn>
    <tableColumn id="22" xr3:uid="{0AD1C400-6900-48B1-A9AA-7824136FFA28}" name="mid_growth7">
      <calculatedColumnFormula>RANK(V4,V$4:V$14, 0)</calculatedColumnFormula>
    </tableColumn>
    <tableColumn id="23" xr3:uid="{F569446C-FC7B-4B40-B15E-43772F3F4138}" name="mid_value8">
      <calculatedColumnFormula>RANK(W4,W$4:W$14, 0)</calculatedColumnFormula>
    </tableColumn>
    <tableColumn id="24" xr3:uid="{802714E7-A76A-40B4-9F42-7C1B5B9B5514}" name="small_growth9">
      <calculatedColumnFormula>RANK(X4,X$4:X$14, 0)</calculatedColumnFormula>
    </tableColumn>
    <tableColumn id="25" xr3:uid="{A3C04903-B19E-4883-9BD4-BFB180F977E3}" name="small_value10">
      <calculatedColumnFormula>RANK(Y4,Y$4:Y$14, 0)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DA282-66EA-4D10-A12B-D568BC2071EB}" name="Table27" displayName="Table27" ref="A30:Y41" totalsRowShown="0" headerRowDxfId="14">
  <autoFilter ref="A30:Y41" xr:uid="{B5BDA282-66EA-4D10-A12B-D568BC2071EB}"/>
  <tableColumns count="25">
    <tableColumn id="1" xr3:uid="{B4C5FD71-299C-4E30-9BB3-82E703156E72}" name="Column1" dataDxfId="13">
      <calculatedColumnFormula>A4</calculatedColumnFormula>
    </tableColumn>
    <tableColumn id="2" xr3:uid="{ECA5D1AC-B06B-4676-A447-1B1DE77F52E4}" name="mega_growth">
      <calculatedColumnFormula>RANK(B4,$B4:$I4, 0)</calculatedColumnFormula>
    </tableColumn>
    <tableColumn id="3" xr3:uid="{CD2CC85E-8531-4877-B7D3-A5A81D2197A6}" name="mega_value">
      <calculatedColumnFormula>RANK(C4,$B4:$I4, 0)</calculatedColumnFormula>
    </tableColumn>
    <tableColumn id="4" xr3:uid="{3FA9BABB-F827-4920-9A78-B2AD34B3C049}" name="large_growth">
      <calculatedColumnFormula>RANK(D4,$B4:$I4, 0)</calculatedColumnFormula>
    </tableColumn>
    <tableColumn id="5" xr3:uid="{9F034CCC-58B0-466B-8F1D-87A1CA88BB00}" name="large_value">
      <calculatedColumnFormula>RANK(E4,$B4:$I4, 0)</calculatedColumnFormula>
    </tableColumn>
    <tableColumn id="6" xr3:uid="{8D7B234E-58FB-4EB3-9FA4-2877A719F8FD}" name="mid_growth">
      <calculatedColumnFormula>RANK(F4,$B4:$I4, 0)</calculatedColumnFormula>
    </tableColumn>
    <tableColumn id="7" xr3:uid="{9F96FE45-8B5E-4262-A89A-6CD347ABC80C}" name="mid_value">
      <calculatedColumnFormula>RANK(G4,$B4:$I4, 0)</calculatedColumnFormula>
    </tableColumn>
    <tableColumn id="8" xr3:uid="{A0FA00B7-3A31-4051-91A3-A2CAE0264C82}" name="small_growth">
      <calculatedColumnFormula>RANK(H4,$B4:$I4, 0)</calculatedColumnFormula>
    </tableColumn>
    <tableColumn id="9" xr3:uid="{0547A8FD-84A8-4F28-A427-AE42482A8D60}" name="small_value" dataDxfId="12">
      <calculatedColumnFormula>RANK(I4,$B4:$I4, 0)</calculatedColumnFormula>
    </tableColumn>
    <tableColumn id="10" xr3:uid="{3147F2C7-993B-48DE-8A75-22B83DD5D9BE}" name="mega_growth3" dataDxfId="11">
      <calculatedColumnFormula>RANK(J4,$J4:$Q4, 0)</calculatedColumnFormula>
    </tableColumn>
    <tableColumn id="11" xr3:uid="{6E1AC4CD-2C24-4386-959B-3CDD26557F5A}" name="mega_value4">
      <calculatedColumnFormula>RANK(K4,$J4:$Q4, 0)</calculatedColumnFormula>
    </tableColumn>
    <tableColumn id="12" xr3:uid="{77A67690-243B-4272-B9F9-F9CD5AB68F57}" name="large_growth5">
      <calculatedColumnFormula>RANK(L4,$J4:$Q4, 0)</calculatedColumnFormula>
    </tableColumn>
    <tableColumn id="13" xr3:uid="{A0AA5C19-D32B-4E3E-9321-02886876DFAB}" name="large_value6">
      <calculatedColumnFormula>RANK(M4,$J4:$Q4, 0)</calculatedColumnFormula>
    </tableColumn>
    <tableColumn id="14" xr3:uid="{B849A179-C4EE-4B49-A808-9B4F103867A3}" name="mid_growth8">
      <calculatedColumnFormula>RANK(N4,$J4:$Q4, 0)</calculatedColumnFormula>
    </tableColumn>
    <tableColumn id="15" xr3:uid="{A2684FBA-9FD9-4BAD-9370-235DD341D90B}" name="mid_value9">
      <calculatedColumnFormula>RANK(O4,$J4:$Q4, 0)</calculatedColumnFormula>
    </tableColumn>
    <tableColumn id="16" xr3:uid="{27BD2125-517E-443B-A984-78B2EBFB405D}" name="small_growth10">
      <calculatedColumnFormula>RANK(P4,$J4:$Q4, 0)</calculatedColumnFormula>
    </tableColumn>
    <tableColumn id="17" xr3:uid="{7ED9D1F7-78C8-4767-AF99-0076FECBD4C0}" name="small_value11" dataDxfId="10">
      <calculatedColumnFormula>RANK(Q4,$J4:$Q4, 0)</calculatedColumnFormula>
    </tableColumn>
    <tableColumn id="18" xr3:uid="{82A609AF-F3CC-4CB6-ABA0-C19C3DB0FD4A}" name="mega_growth2" dataDxfId="9">
      <calculatedColumnFormula>RANK(R4,$R4:$Y4, 0)</calculatedColumnFormula>
    </tableColumn>
    <tableColumn id="19" xr3:uid="{620BB4DA-C848-4285-AC3F-A861CC796A29}" name="mega_value3">
      <calculatedColumnFormula>RANK(S4,$R4:$Y4, 0)</calculatedColumnFormula>
    </tableColumn>
    <tableColumn id="20" xr3:uid="{5587586E-19C7-4FCF-8332-2794B4913D4D}" name="large_growth4">
      <calculatedColumnFormula>RANK(T4,$R4:$Y4, 0)</calculatedColumnFormula>
    </tableColumn>
    <tableColumn id="21" xr3:uid="{735275E2-ABB8-4693-B92A-7950125E569B}" name="large_value5">
      <calculatedColumnFormula>RANK(U4,$R4:$Y4, 0)</calculatedColumnFormula>
    </tableColumn>
    <tableColumn id="22" xr3:uid="{4C665A18-ADBB-4C77-BE51-FD758325363D}" name="mid_growth7">
      <calculatedColumnFormula>RANK(V4,$R4:$Y4, 0)</calculatedColumnFormula>
    </tableColumn>
    <tableColumn id="23" xr3:uid="{20314B35-8653-459E-9BA3-3A3E4A5885BD}" name="mid_value8">
      <calculatedColumnFormula>RANK(W4,$R4:$Y4, 0)</calculatedColumnFormula>
    </tableColumn>
    <tableColumn id="24" xr3:uid="{D28B8AD4-1F95-4C6B-9D5F-D1E70A06BE17}" name="small_growth9">
      <calculatedColumnFormula>RANK(X4,$R4:$Y4, 0)</calculatedColumnFormula>
    </tableColumn>
    <tableColumn id="25" xr3:uid="{170CD43D-6C4B-4360-87D4-645A375E0E88}" name="small_value10">
      <calculatedColumnFormula>RANK(Y4,$R4:$Y4, 0)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2EB5343-8C26-4A56-BA4F-901F732618B2}" name="Table38" displayName="Table38" ref="A43:Y55" totalsRowShown="0" headerRowDxfId="8">
  <autoFilter ref="A43:Y55" xr:uid="{E2EB5343-8C26-4A56-BA4F-901F732618B2}"/>
  <tableColumns count="25">
    <tableColumn id="1" xr3:uid="{CB28C2FE-224B-4F3F-8727-DB7B12943EBF}" name="Column1" dataDxfId="7"/>
    <tableColumn id="2" xr3:uid="{8885F797-46A7-4578-9F6D-0C08F240C74D}" name="mega_growth">
      <calculatedColumnFormula>B18+B31</calculatedColumnFormula>
    </tableColumn>
    <tableColumn id="3" xr3:uid="{E613FAA5-6B26-4318-8705-896C823E2E48}" name="mega_value">
      <calculatedColumnFormula>C18+C31</calculatedColumnFormula>
    </tableColumn>
    <tableColumn id="4" xr3:uid="{2503E342-8B58-4DE5-BA7C-13236324B7CE}" name="large_growth">
      <calculatedColumnFormula>D18+D31</calculatedColumnFormula>
    </tableColumn>
    <tableColumn id="5" xr3:uid="{AFF05C50-CC19-4E54-B886-593DD0DDD5A8}" name="large_value">
      <calculatedColumnFormula>E18+E31</calculatedColumnFormula>
    </tableColumn>
    <tableColumn id="6" xr3:uid="{839875F7-459A-488A-9765-3D83CFC39653}" name="mid_growth">
      <calculatedColumnFormula>F18+F31</calculatedColumnFormula>
    </tableColumn>
    <tableColumn id="7" xr3:uid="{1730153F-D818-4C9F-8C09-78F71E99ACF5}" name="mid_value">
      <calculatedColumnFormula>G18+G31</calculatedColumnFormula>
    </tableColumn>
    <tableColumn id="8" xr3:uid="{C85EE20C-80CC-4DA5-9C1A-175A0422E106}" name="small_growth">
      <calculatedColumnFormula>H18+H31</calculatedColumnFormula>
    </tableColumn>
    <tableColumn id="9" xr3:uid="{BDE9C8AC-B03C-42F3-B6D8-E46BA9F526CA}" name="small_value" dataDxfId="6">
      <calculatedColumnFormula>I18+I31</calculatedColumnFormula>
    </tableColumn>
    <tableColumn id="10" xr3:uid="{544CC27A-E092-46EF-838E-BA3E9C1A134A}" name="mega_growth2" dataDxfId="5">
      <calculatedColumnFormula>J18+J31</calculatedColumnFormula>
    </tableColumn>
    <tableColumn id="11" xr3:uid="{282CD8DF-AA41-4489-9AC3-7BB889B9F86F}" name="mega_value3">
      <calculatedColumnFormula>K18+K31</calculatedColumnFormula>
    </tableColumn>
    <tableColumn id="12" xr3:uid="{0B58E158-1122-4061-B7C3-CAAD7CACA2C2}" name="large_growth4">
      <calculatedColumnFormula>L18+L31</calculatedColumnFormula>
    </tableColumn>
    <tableColumn id="13" xr3:uid="{8807E245-D2AA-4D4A-8847-8A6F13146716}" name="large_value5">
      <calculatedColumnFormula>M18+M31</calculatedColumnFormula>
    </tableColumn>
    <tableColumn id="14" xr3:uid="{ECC1430C-A480-43BA-8FF3-058EECCA73EA}" name="mid_growth6">
      <calculatedColumnFormula>N18+N31</calculatedColumnFormula>
    </tableColumn>
    <tableColumn id="15" xr3:uid="{CEC6E56D-32D3-4899-9049-8A61E4145830}" name="mid_value7">
      <calculatedColumnFormula>O18+O31</calculatedColumnFormula>
    </tableColumn>
    <tableColumn id="16" xr3:uid="{D6D140A7-6839-4137-8C75-E6D91194BA7D}" name="small_growth8">
      <calculatedColumnFormula>P18+P31</calculatedColumnFormula>
    </tableColumn>
    <tableColumn id="17" xr3:uid="{60F22A17-8E1B-4E90-A0C1-341DADA4D222}" name="small_value9" dataDxfId="4">
      <calculatedColumnFormula>Q18+Q31</calculatedColumnFormula>
    </tableColumn>
    <tableColumn id="18" xr3:uid="{7A6DF6E7-4DBE-49E6-9342-F48F6737B9E2}" name="mega_growth3" dataDxfId="3">
      <calculatedColumnFormula>R18+R31</calculatedColumnFormula>
    </tableColumn>
    <tableColumn id="19" xr3:uid="{2869CD39-F23E-4AB4-B9D1-93D2C9D8ED5F}" name="mega_value4">
      <calculatedColumnFormula>S18+S31</calculatedColumnFormula>
    </tableColumn>
    <tableColumn id="20" xr3:uid="{39634435-3F46-449F-A987-ED595BA0205C}" name="large_growth5">
      <calculatedColumnFormula>T18+T31</calculatedColumnFormula>
    </tableColumn>
    <tableColumn id="21" xr3:uid="{000D82D9-FE33-4B51-9993-343DB8C34118}" name="large_value6">
      <calculatedColumnFormula>U18+U31</calculatedColumnFormula>
    </tableColumn>
    <tableColumn id="22" xr3:uid="{C9FF10BB-2C90-45BB-8A89-A01DACB6BE84}" name="mid_growth7">
      <calculatedColumnFormula>V18+V31</calculatedColumnFormula>
    </tableColumn>
    <tableColumn id="23" xr3:uid="{AC121151-58DE-4F60-B766-039D58598C4C}" name="mid_value8">
      <calculatedColumnFormula>W18+W31</calculatedColumnFormula>
    </tableColumn>
    <tableColumn id="24" xr3:uid="{909C45CD-9A29-4DC3-A128-BE251EFCDC13}" name="small_growth9">
      <calculatedColumnFormula>X18+X31</calculatedColumnFormula>
    </tableColumn>
    <tableColumn id="25" xr3:uid="{4451C45D-189A-4771-988F-BF610C189188}" name="small_value10">
      <calculatedColumnFormula>Y18+Y31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73662A-10D2-44CA-B0ED-2702E3BF81BD}" name="Table49" displayName="Table49" ref="A57:Q68" totalsRowShown="0" headerRowDxfId="2">
  <autoFilter ref="A57:Q68" xr:uid="{F173662A-10D2-44CA-B0ED-2702E3BF81BD}"/>
  <tableColumns count="17">
    <tableColumn id="1" xr3:uid="{0C59B3F5-9296-4A89-B3A6-3E52D82CE993}" name="Column1" dataDxfId="1">
      <calculatedColumnFormula>A4</calculatedColumnFormula>
    </tableColumn>
    <tableColumn id="2" xr3:uid="{46855BBA-EB92-4303-A882-EE86EB1F6571}" name="mega_growth">
      <calculatedColumnFormula>B44+J44+R44</calculatedColumnFormula>
    </tableColumn>
    <tableColumn id="3" xr3:uid="{C828508F-C981-44E1-A4A0-55B94D99FBAA}" name="mega_value">
      <calculatedColumnFormula>C44+K44+S44</calculatedColumnFormula>
    </tableColumn>
    <tableColumn id="4" xr3:uid="{F981ADFB-F5E3-43CA-8F82-5EED038A2997}" name="large_growth">
      <calculatedColumnFormula>D44+L44+T44</calculatedColumnFormula>
    </tableColumn>
    <tableColumn id="5" xr3:uid="{495D548F-F847-4499-A598-B4B61A12ECD0}" name="large_value">
      <calculatedColumnFormula>E44+M44+U44</calculatedColumnFormula>
    </tableColumn>
    <tableColumn id="6" xr3:uid="{94D7C4D8-D659-48FA-ADAE-BD1F3C69809E}" name="mid_growth">
      <calculatedColumnFormula>F44+N44+V44</calculatedColumnFormula>
    </tableColumn>
    <tableColumn id="7" xr3:uid="{E2F1B6F2-85D6-456F-A25D-56475F1841AA}" name="mid_value">
      <calculatedColumnFormula>G44+O44+W44</calculatedColumnFormula>
    </tableColumn>
    <tableColumn id="8" xr3:uid="{F99B33EC-0A71-4292-897C-67EC940AD29A}" name="small_growth">
      <calculatedColumnFormula>H44+P44+X44</calculatedColumnFormula>
    </tableColumn>
    <tableColumn id="9" xr3:uid="{CAD08DBA-8875-4A03-ABA1-7A3134041F9F}" name="small_value">
      <calculatedColumnFormula>I44+Q44+Y44</calculatedColumnFormula>
    </tableColumn>
    <tableColumn id="10" xr3:uid="{31FCA4A3-B47E-4C90-B9A6-F8DBA4A45FFF}" name="mega_growth2" dataDxfId="0">
      <calculatedColumnFormula>Table49[[#This Row],[mega_growth]]</calculatedColumnFormula>
    </tableColumn>
    <tableColumn id="11" xr3:uid="{29D6B7CF-B079-4CC8-9AFA-D81C559DD52E}" name="mega_value3">
      <calculatedColumnFormula>Table49[[#This Row],[mega_value]]</calculatedColumnFormula>
    </tableColumn>
    <tableColumn id="12" xr3:uid="{0D54F7C5-6040-424A-9A91-78666547808A}" name="large_growth4">
      <calculatedColumnFormula>Table49[[#This Row],[large_growth]]</calculatedColumnFormula>
    </tableColumn>
    <tableColumn id="13" xr3:uid="{0165FBDC-DBCF-4DC1-A1EE-95A1042F7621}" name="large_value5">
      <calculatedColumnFormula>Table49[[#This Row],[large_value]]</calculatedColumnFormula>
    </tableColumn>
    <tableColumn id="14" xr3:uid="{16B85AA8-26A6-4EB9-A27C-61CFA10C6BE5}" name="mid_growth6">
      <calculatedColumnFormula>Table49[[#This Row],[mid_growth]]</calculatedColumnFormula>
    </tableColumn>
    <tableColumn id="15" xr3:uid="{45EF11E4-73FF-43C7-A24B-105119EF1B1E}" name="mid_value7">
      <calculatedColumnFormula>Table49[[#This Row],[mid_value]]</calculatedColumnFormula>
    </tableColumn>
    <tableColumn id="16" xr3:uid="{3F5AC122-B522-4518-AE0D-7F4B5FB34FC9}" name="small_growth8">
      <calculatedColumnFormula>Table49[[#This Row],[small_growth]]</calculatedColumnFormula>
    </tableColumn>
    <tableColumn id="17" xr3:uid="{A2AA9096-663E-4287-8D6E-7B0C804F7CA3}" name="small_value9">
      <calculatedColumnFormula>Table49[[#This Row],[small_value]]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8"/>
  <sheetViews>
    <sheetView topLeftCell="A49" workbookViewId="0">
      <selection activeCell="G71" sqref="G71"/>
    </sheetView>
  </sheetViews>
  <sheetFormatPr defaultRowHeight="14.4" x14ac:dyDescent="0.3"/>
  <cols>
    <col min="1" max="1" width="57" bestFit="1" customWidth="1"/>
  </cols>
  <sheetData>
    <row r="1" spans="1:25" x14ac:dyDescent="0.3">
      <c r="A1" s="1"/>
      <c r="B1" s="2" t="s">
        <v>0</v>
      </c>
      <c r="C1" s="2"/>
      <c r="D1" s="2"/>
      <c r="E1" s="2"/>
      <c r="F1" s="2"/>
      <c r="G1" s="2"/>
      <c r="H1" s="2"/>
      <c r="I1" s="2"/>
      <c r="J1" s="2" t="s">
        <v>1</v>
      </c>
      <c r="K1" s="2"/>
      <c r="L1" s="2"/>
      <c r="M1" s="2"/>
      <c r="N1" s="2"/>
      <c r="O1" s="2"/>
      <c r="P1" s="2"/>
      <c r="Q1" s="2"/>
      <c r="R1" s="2" t="s">
        <v>2</v>
      </c>
      <c r="S1" s="2"/>
      <c r="T1" s="2"/>
      <c r="U1" s="2"/>
      <c r="V1" s="2"/>
      <c r="W1" s="2"/>
      <c r="X1" s="2"/>
      <c r="Y1" s="2"/>
    </row>
    <row r="2" spans="1:25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</row>
    <row r="3" spans="1:25" x14ac:dyDescent="0.3">
      <c r="A3" s="1" t="s">
        <v>12</v>
      </c>
    </row>
    <row r="4" spans="1:25" x14ac:dyDescent="0.3">
      <c r="A4" s="1" t="s">
        <v>13</v>
      </c>
      <c r="B4">
        <v>0.1344699073649698</v>
      </c>
      <c r="C4">
        <v>0.12317249246364979</v>
      </c>
      <c r="D4">
        <v>9.3189535624767866E-2</v>
      </c>
      <c r="E4">
        <v>0.12598458499134241</v>
      </c>
      <c r="F4">
        <v>9.4036667645373662E-2</v>
      </c>
      <c r="G4">
        <v>0.121975570590366</v>
      </c>
      <c r="H4">
        <v>0.1076754326620173</v>
      </c>
      <c r="I4">
        <v>9.8888840551589627E-2</v>
      </c>
      <c r="J4">
        <v>6.7513643683380642E-2</v>
      </c>
      <c r="K4">
        <v>0.1220024804706091</v>
      </c>
      <c r="L4">
        <v>3.219879155436163E-2</v>
      </c>
      <c r="M4">
        <v>0.1093991166140046</v>
      </c>
      <c r="N4">
        <v>4.2947930878670777E-2</v>
      </c>
      <c r="O4">
        <v>0.10393849290917299</v>
      </c>
      <c r="P4">
        <v>-1.403563696481226E-2</v>
      </c>
      <c r="Q4">
        <v>6.223273156386875E-2</v>
      </c>
      <c r="R4">
        <v>0.17954288038567789</v>
      </c>
      <c r="S4">
        <v>0.1019412470837959</v>
      </c>
      <c r="T4">
        <v>0.14909531961552791</v>
      </c>
      <c r="U4">
        <v>9.0993627102875063E-2</v>
      </c>
      <c r="V4">
        <v>0.10763931817885559</v>
      </c>
      <c r="W4">
        <v>0.1074388423209385</v>
      </c>
      <c r="X4">
        <v>9.9375065076795097E-2</v>
      </c>
      <c r="Y4">
        <v>0.121698904365498</v>
      </c>
    </row>
    <row r="5" spans="1:25" x14ac:dyDescent="0.3">
      <c r="A5" s="1" t="s">
        <v>14</v>
      </c>
      <c r="B5">
        <v>3.8517771263217433E-2</v>
      </c>
      <c r="C5">
        <v>0.10401811684522889</v>
      </c>
      <c r="D5">
        <v>2.778797609853443E-2</v>
      </c>
      <c r="E5">
        <v>8.7861825297953458E-2</v>
      </c>
      <c r="F5">
        <v>2.6676585975978408E-2</v>
      </c>
      <c r="G5">
        <v>8.5297779161271209E-2</v>
      </c>
      <c r="H5">
        <v>2.611852235959548E-2</v>
      </c>
      <c r="I5">
        <v>8.7967787210280188E-2</v>
      </c>
      <c r="J5">
        <v>0.33374141901480942</v>
      </c>
      <c r="K5">
        <v>8.4154604243438014E-2</v>
      </c>
      <c r="L5">
        <v>0.27307305269651538</v>
      </c>
      <c r="M5">
        <v>0.1703147439281926</v>
      </c>
      <c r="N5">
        <v>0.24991510266301509</v>
      </c>
      <c r="O5">
        <v>0.16427880642135281</v>
      </c>
      <c r="P5">
        <v>0.14716575155317521</v>
      </c>
      <c r="Q5">
        <v>0.22527957418350891</v>
      </c>
      <c r="R5">
        <v>0.17135850900252481</v>
      </c>
      <c r="S5">
        <v>2.2935139046627471E-3</v>
      </c>
      <c r="T5">
        <v>0.1258386701516217</v>
      </c>
      <c r="U5">
        <v>-1.732113693250225E-2</v>
      </c>
      <c r="V5">
        <v>5.4215981715416361E-2</v>
      </c>
      <c r="W5">
        <v>-3.4190351732350098E-2</v>
      </c>
      <c r="X5">
        <v>4.5581132786029897E-2</v>
      </c>
      <c r="Y5">
        <v>-5.1096742144581632E-2</v>
      </c>
    </row>
    <row r="6" spans="1:25" x14ac:dyDescent="0.3">
      <c r="A6" s="1" t="s">
        <v>15</v>
      </c>
      <c r="B6">
        <v>-1.8816925464172629E-2</v>
      </c>
      <c r="C6">
        <v>5.9121963643684758E-2</v>
      </c>
      <c r="D6">
        <v>2.6761136642738669E-2</v>
      </c>
      <c r="E6">
        <v>5.3239554760031137E-2</v>
      </c>
      <c r="F6">
        <v>3.4750293082945118E-2</v>
      </c>
      <c r="G6">
        <v>4.8315539646394609E-2</v>
      </c>
      <c r="H6">
        <v>4.4924404926899267E-2</v>
      </c>
      <c r="I6">
        <v>6.3067415633989779E-2</v>
      </c>
      <c r="J6">
        <v>0.20435332390197619</v>
      </c>
      <c r="K6">
        <v>0.25580837349577662</v>
      </c>
      <c r="L6">
        <v>0.23798393405135629</v>
      </c>
      <c r="M6">
        <v>0.27011690860417348</v>
      </c>
      <c r="N6">
        <v>0.26864963741344511</v>
      </c>
      <c r="O6">
        <v>0.2509788067675765</v>
      </c>
      <c r="P6">
        <v>0.14319779506356589</v>
      </c>
      <c r="Q6">
        <v>0.25362011259894862</v>
      </c>
      <c r="R6">
        <v>0.2067759590329539</v>
      </c>
      <c r="S6">
        <v>6.6767242736818166E-2</v>
      </c>
      <c r="T6">
        <v>0.22449616330428801</v>
      </c>
      <c r="U6">
        <v>8.0354509671173857E-2</v>
      </c>
      <c r="V6">
        <v>0.212065401949733</v>
      </c>
      <c r="W6">
        <v>7.7447919640152504E-2</v>
      </c>
      <c r="X6">
        <v>6.0488674785800868E-2</v>
      </c>
      <c r="Y6">
        <v>7.1318414546491626E-2</v>
      </c>
    </row>
    <row r="7" spans="1:25" x14ac:dyDescent="0.3">
      <c r="A7" s="1" t="s">
        <v>16</v>
      </c>
      <c r="B7">
        <v>-7.799290182747172E-3</v>
      </c>
      <c r="C7">
        <v>6.9637089224910409E-2</v>
      </c>
      <c r="D7">
        <v>4.673233966522466E-3</v>
      </c>
      <c r="E7">
        <v>5.6414463607586417E-2</v>
      </c>
      <c r="F7">
        <v>2.7656160145621261E-2</v>
      </c>
      <c r="G7">
        <v>4.8561991984653531E-2</v>
      </c>
      <c r="H7">
        <v>1.714574326716381E-2</v>
      </c>
      <c r="I7">
        <v>4.5177363279392091E-2</v>
      </c>
      <c r="J7">
        <v>0.1825404978898596</v>
      </c>
      <c r="K7">
        <v>0.25585568440520612</v>
      </c>
      <c r="L7">
        <v>0.205067356248158</v>
      </c>
      <c r="M7">
        <v>0.21970697157930019</v>
      </c>
      <c r="N7">
        <v>0.25857655742677338</v>
      </c>
      <c r="O7">
        <v>0.2281760002247184</v>
      </c>
      <c r="P7">
        <v>0.24244483137515269</v>
      </c>
      <c r="Q7">
        <v>0.27339010177363882</v>
      </c>
      <c r="R7">
        <v>0.12598425728820639</v>
      </c>
      <c r="S7">
        <v>5.5993026315995807E-2</v>
      </c>
      <c r="T7">
        <v>7.6539006997588171E-2</v>
      </c>
      <c r="U7">
        <v>0.11601330332303771</v>
      </c>
      <c r="V7">
        <v>2.3658329433437729E-2</v>
      </c>
      <c r="W7">
        <v>0.14397508847353671</v>
      </c>
      <c r="X7">
        <v>5.5414888756430532E-2</v>
      </c>
      <c r="Y7">
        <v>-1.4927457888042979E-2</v>
      </c>
    </row>
    <row r="8" spans="1:25" x14ac:dyDescent="0.3">
      <c r="A8" s="1" t="s">
        <v>17</v>
      </c>
      <c r="B8">
        <v>3.8186396590893588E-2</v>
      </c>
      <c r="C8">
        <v>8.1873910410343413E-3</v>
      </c>
      <c r="D8">
        <v>1.2432537851995591E-2</v>
      </c>
      <c r="E8">
        <v>2.3148876074376389E-2</v>
      </c>
      <c r="F8">
        <v>-3.9562813454849504E-3</v>
      </c>
      <c r="G8">
        <v>1.7813503469779491E-2</v>
      </c>
      <c r="H8">
        <v>-3.3215627575438479E-2</v>
      </c>
      <c r="I8">
        <v>3.2872428074274462E-3</v>
      </c>
      <c r="J8">
        <v>0.26947663739291638</v>
      </c>
      <c r="K8">
        <v>6.2914844363430755E-2</v>
      </c>
      <c r="L8">
        <v>0.1329151102193179</v>
      </c>
      <c r="M8">
        <v>0.1216903789710065</v>
      </c>
      <c r="N8">
        <v>4.6012320199755208E-2</v>
      </c>
      <c r="O8">
        <v>0.1127814428194355</v>
      </c>
      <c r="P8">
        <v>7.73833918042348E-2</v>
      </c>
      <c r="Q8">
        <v>3.3420052558988507E-2</v>
      </c>
      <c r="R8">
        <v>0.29441098063771293</v>
      </c>
      <c r="S8">
        <v>5.8669952020791193E-2</v>
      </c>
      <c r="T8">
        <v>0.19230464233140809</v>
      </c>
      <c r="U8">
        <v>-2.919428441926632E-2</v>
      </c>
      <c r="V8">
        <v>0.12732788159103231</v>
      </c>
      <c r="W8">
        <v>-4.4150706330283312E-2</v>
      </c>
      <c r="X8">
        <v>-3.591433560428961E-2</v>
      </c>
      <c r="Y8">
        <v>-9.1385908944222508E-2</v>
      </c>
    </row>
    <row r="9" spans="1:25" x14ac:dyDescent="0.3">
      <c r="A9" s="1" t="s">
        <v>18</v>
      </c>
      <c r="B9">
        <v>-1.6271832600803521E-2</v>
      </c>
      <c r="C9">
        <v>7.0772467178618001E-2</v>
      </c>
      <c r="D9">
        <v>-1.179040145814211E-2</v>
      </c>
      <c r="E9">
        <v>6.2917232264455947E-2</v>
      </c>
      <c r="F9">
        <v>-7.444368798668239E-3</v>
      </c>
      <c r="G9">
        <v>6.0081189146968847E-2</v>
      </c>
      <c r="H9">
        <v>4.8656556426704091E-3</v>
      </c>
      <c r="I9">
        <v>1.200037309441046E-2</v>
      </c>
      <c r="J9">
        <v>0.35888166255997361</v>
      </c>
      <c r="K9">
        <v>0.32779629191335768</v>
      </c>
      <c r="L9">
        <v>0.25476383314784828</v>
      </c>
      <c r="M9">
        <v>0.26386556241404618</v>
      </c>
      <c r="N9">
        <v>0.18463302675827861</v>
      </c>
      <c r="O9">
        <v>0.24624261935404049</v>
      </c>
      <c r="P9">
        <v>0.1991152277962315</v>
      </c>
      <c r="Q9">
        <v>0.11339306995230521</v>
      </c>
      <c r="R9">
        <v>0.32213748003649761</v>
      </c>
      <c r="S9">
        <v>0.2238757240993714</v>
      </c>
      <c r="T9">
        <v>0.22325315864043871</v>
      </c>
      <c r="U9">
        <v>0.14418017621541779</v>
      </c>
      <c r="V9">
        <v>0.15905383947381641</v>
      </c>
      <c r="W9">
        <v>5.6300269268219787E-2</v>
      </c>
      <c r="X9">
        <v>0.1483576975618901</v>
      </c>
      <c r="Y9">
        <v>4.4466649810266129E-2</v>
      </c>
    </row>
    <row r="10" spans="1:25" x14ac:dyDescent="0.3">
      <c r="A10" s="1" t="s">
        <v>19</v>
      </c>
      <c r="B10">
        <v>3.7907372379446552E-2</v>
      </c>
      <c r="C10">
        <v>6.282629121227884E-2</v>
      </c>
      <c r="D10">
        <v>3.427710877147102E-2</v>
      </c>
      <c r="E10">
        <v>6.7988393246176282E-2</v>
      </c>
      <c r="F10">
        <v>3.8216149869299443E-2</v>
      </c>
      <c r="G10">
        <v>7.2231360697731686E-2</v>
      </c>
      <c r="H10">
        <v>1.3385845100169399E-2</v>
      </c>
      <c r="I10">
        <v>5.4906164685660071E-2</v>
      </c>
      <c r="J10">
        <v>0.27409133750167769</v>
      </c>
      <c r="K10">
        <v>0.33487248367967831</v>
      </c>
      <c r="L10">
        <v>0.38038351061478509</v>
      </c>
      <c r="M10">
        <v>0.32218875130117469</v>
      </c>
      <c r="N10">
        <v>0.38160268701340871</v>
      </c>
      <c r="O10">
        <v>0.31462305756605619</v>
      </c>
      <c r="P10">
        <v>0.26153354622671737</v>
      </c>
      <c r="Q10">
        <v>0.22557315681365081</v>
      </c>
      <c r="R10">
        <v>6.3556226991148282E-2</v>
      </c>
      <c r="S10">
        <v>-3.1815412773391408E-2</v>
      </c>
      <c r="T10">
        <v>0.1164929073772876</v>
      </c>
      <c r="U10">
        <v>-4.9932425427810019E-2</v>
      </c>
      <c r="V10">
        <v>0.1203747669673777</v>
      </c>
      <c r="W10">
        <v>-6.0278743996804433E-2</v>
      </c>
      <c r="X10">
        <v>9.0874357916117254E-2</v>
      </c>
      <c r="Y10">
        <v>-6.9287779644304603E-2</v>
      </c>
    </row>
    <row r="11" spans="1:25" x14ac:dyDescent="0.3">
      <c r="A11" s="1" t="s">
        <v>20</v>
      </c>
      <c r="B11">
        <v>-1.362147365960294E-2</v>
      </c>
      <c r="C11">
        <v>1.0301150311772179E-2</v>
      </c>
      <c r="D11">
        <v>6.199180420342898E-4</v>
      </c>
      <c r="E11">
        <v>2.236195509118348E-2</v>
      </c>
      <c r="F11">
        <v>1.026316225473114E-2</v>
      </c>
      <c r="G11">
        <v>3.8024902464496912E-2</v>
      </c>
      <c r="H11">
        <v>1.6346782036911409E-2</v>
      </c>
      <c r="I11">
        <v>3.8972033136586842E-2</v>
      </c>
      <c r="J11">
        <v>0.16943573990798461</v>
      </c>
      <c r="K11">
        <v>0.3000701285189657</v>
      </c>
      <c r="L11">
        <v>0.13293528447303829</v>
      </c>
      <c r="M11">
        <v>0.1672682333349011</v>
      </c>
      <c r="N11">
        <v>0.13291881900819599</v>
      </c>
      <c r="O11">
        <v>0.17619758706732691</v>
      </c>
      <c r="P11">
        <v>0.11689235939974869</v>
      </c>
      <c r="Q11">
        <v>0.16476618049396571</v>
      </c>
      <c r="R11">
        <v>6.7624142900501267E-3</v>
      </c>
      <c r="S11">
        <v>-7.7017908372852426E-2</v>
      </c>
      <c r="T11">
        <v>4.0944049852437568E-2</v>
      </c>
      <c r="U11">
        <v>3.4506020417027819E-3</v>
      </c>
      <c r="V11">
        <v>2.7490531026746579E-2</v>
      </c>
      <c r="W11">
        <v>-3.3546320052396049E-3</v>
      </c>
      <c r="X11">
        <v>7.8403999496966401E-2</v>
      </c>
      <c r="Y11">
        <v>-4.4889125838986228E-4</v>
      </c>
    </row>
    <row r="12" spans="1:25" x14ac:dyDescent="0.3">
      <c r="A12" s="1" t="s">
        <v>21</v>
      </c>
      <c r="B12">
        <v>1.8476744442395249E-2</v>
      </c>
      <c r="C12">
        <v>6.1323114749248182E-2</v>
      </c>
      <c r="D12">
        <v>-5.25535414453435E-3</v>
      </c>
      <c r="E12">
        <v>5.6050571670404399E-2</v>
      </c>
      <c r="F12">
        <v>-9.3106920255459306E-3</v>
      </c>
      <c r="G12">
        <v>6.0455210474531368E-2</v>
      </c>
      <c r="H12">
        <v>1.0096271340048681E-2</v>
      </c>
      <c r="I12">
        <v>2.7756948152966469E-2</v>
      </c>
      <c r="J12">
        <v>0.12802338510864761</v>
      </c>
      <c r="K12">
        <v>0.14649278416266059</v>
      </c>
      <c r="L12">
        <v>0.10276219424649929</v>
      </c>
      <c r="M12">
        <v>0.1235299068942034</v>
      </c>
      <c r="N12">
        <v>3.1666680364516919E-2</v>
      </c>
      <c r="O12">
        <v>0.1034105540744312</v>
      </c>
      <c r="P12">
        <v>0.16665640315664451</v>
      </c>
      <c r="Q12">
        <v>4.4650547783276713E-2</v>
      </c>
      <c r="R12">
        <v>-3.9822494546049358E-2</v>
      </c>
      <c r="S12">
        <v>-1.323021727768328E-2</v>
      </c>
      <c r="T12">
        <v>6.5653044555596708E-3</v>
      </c>
      <c r="U12">
        <v>-2.3655926735476569E-2</v>
      </c>
      <c r="V12">
        <v>6.3566830180492431E-2</v>
      </c>
      <c r="W12">
        <v>-5.5518366614937427E-2</v>
      </c>
      <c r="X12">
        <v>0.111709831645431</v>
      </c>
      <c r="Y12">
        <v>-5.5543529992775467E-2</v>
      </c>
    </row>
    <row r="13" spans="1:25" x14ac:dyDescent="0.3">
      <c r="A13" s="1" t="s">
        <v>22</v>
      </c>
      <c r="B13">
        <v>2.2762169098545729E-2</v>
      </c>
      <c r="C13">
        <v>2.9153761354639329E-2</v>
      </c>
      <c r="D13">
        <v>3.8767164934273353E-2</v>
      </c>
      <c r="E13">
        <v>2.4463357769963591E-2</v>
      </c>
      <c r="F13">
        <v>4.8907884272387347E-2</v>
      </c>
      <c r="G13">
        <v>1.6239035406189199E-2</v>
      </c>
      <c r="H13">
        <v>-2.6785717165416782E-2</v>
      </c>
      <c r="I13">
        <v>2.1184489472200571E-2</v>
      </c>
      <c r="J13">
        <v>0.24059544927276491</v>
      </c>
      <c r="K13">
        <v>0.10716879662186191</v>
      </c>
      <c r="L13">
        <v>0.18315768439307159</v>
      </c>
      <c r="M13">
        <v>0.12696896678428901</v>
      </c>
      <c r="N13">
        <v>0.1330941651487505</v>
      </c>
      <c r="O13">
        <v>0.13008712643908121</v>
      </c>
      <c r="P13">
        <v>0.16363988046010741</v>
      </c>
      <c r="Q13">
        <v>0.15590476860141661</v>
      </c>
      <c r="R13">
        <v>0.12974664061726271</v>
      </c>
      <c r="S13">
        <v>1.9690628526712679E-2</v>
      </c>
      <c r="T13">
        <v>5.2334822224527851E-2</v>
      </c>
      <c r="U13">
        <v>4.0938704946611674E-3</v>
      </c>
      <c r="V13">
        <v>-1.3172014336011799E-2</v>
      </c>
      <c r="W13">
        <v>-2.1596663884655049E-2</v>
      </c>
      <c r="X13">
        <v>-5.5966512005153041E-2</v>
      </c>
      <c r="Y13">
        <v>4.7931464518935603E-2</v>
      </c>
    </row>
    <row r="14" spans="1:25" x14ac:dyDescent="0.3">
      <c r="A14" s="1" t="s">
        <v>23</v>
      </c>
      <c r="C14">
        <v>6.6112184045299296E-2</v>
      </c>
      <c r="E14">
        <v>7.3984990712182508E-2</v>
      </c>
      <c r="F14">
        <v>9.9514816225652059E-2</v>
      </c>
      <c r="G14">
        <v>7.6489974651645351E-2</v>
      </c>
      <c r="H14">
        <v>4.0070370716305093E-2</v>
      </c>
      <c r="I14">
        <v>6.8233494045314411E-2</v>
      </c>
      <c r="K14">
        <v>0.1126231968776668</v>
      </c>
      <c r="M14">
        <v>0.16694669800248391</v>
      </c>
      <c r="N14">
        <v>0.70189221123146606</v>
      </c>
      <c r="O14">
        <v>0.1842314483603803</v>
      </c>
      <c r="P14">
        <v>0.16513442229044301</v>
      </c>
      <c r="Q14">
        <v>0.103699034139588</v>
      </c>
      <c r="S14">
        <v>-3.2137540872074218E-2</v>
      </c>
      <c r="U14">
        <v>-6.1440974858579149E-3</v>
      </c>
      <c r="V14">
        <v>0.40078027969682722</v>
      </c>
      <c r="W14">
        <v>2.1265435915745479E-3</v>
      </c>
      <c r="X14">
        <v>5.2170809253456463E-3</v>
      </c>
      <c r="Y14">
        <v>-9.2101626466487438E-2</v>
      </c>
    </row>
    <row r="15" spans="1:25" x14ac:dyDescent="0.3">
      <c r="A15" s="3" t="s">
        <v>25</v>
      </c>
      <c r="B15" s="4"/>
      <c r="C15" s="4"/>
      <c r="D15" s="4"/>
      <c r="E15" s="4"/>
      <c r="F15" s="4"/>
      <c r="G15" s="4"/>
      <c r="H15" s="4"/>
      <c r="I15" s="4"/>
      <c r="J15" s="5"/>
      <c r="K15" s="4"/>
      <c r="L15" s="4"/>
      <c r="M15" s="4"/>
      <c r="N15" s="4"/>
      <c r="O15" s="4"/>
      <c r="P15" s="4"/>
      <c r="Q15" s="4"/>
      <c r="R15" s="5"/>
      <c r="S15" s="4"/>
      <c r="T15" s="4"/>
      <c r="U15" s="4"/>
      <c r="V15" s="4"/>
      <c r="W15" s="4"/>
      <c r="X15" s="4"/>
      <c r="Y15" s="4"/>
    </row>
    <row r="16" spans="1:25" x14ac:dyDescent="0.3">
      <c r="A16" s="6"/>
      <c r="B16" s="7" t="s">
        <v>26</v>
      </c>
      <c r="C16" s="4"/>
      <c r="D16" s="4"/>
      <c r="E16" s="4"/>
      <c r="F16" s="4"/>
      <c r="G16" s="4"/>
      <c r="H16" s="4"/>
      <c r="I16" s="4"/>
      <c r="J16" s="5"/>
      <c r="K16" s="4"/>
      <c r="L16" s="4"/>
      <c r="M16" s="4"/>
      <c r="N16" s="4"/>
      <c r="O16" s="4"/>
      <c r="P16" s="4"/>
      <c r="Q16" s="4"/>
      <c r="R16" s="5"/>
      <c r="S16" s="4"/>
      <c r="T16" s="4"/>
      <c r="U16" s="4"/>
      <c r="V16" s="4"/>
      <c r="W16" s="4"/>
      <c r="X16" s="4"/>
      <c r="Y16" s="4"/>
    </row>
    <row r="17" spans="1:25" x14ac:dyDescent="0.3">
      <c r="A17" t="s">
        <v>27</v>
      </c>
      <c r="B17" s="8" t="s">
        <v>4</v>
      </c>
      <c r="C17" s="8" t="s">
        <v>5</v>
      </c>
      <c r="D17" s="8" t="s">
        <v>6</v>
      </c>
      <c r="E17" s="8" t="s">
        <v>7</v>
      </c>
      <c r="F17" s="8" t="s">
        <v>8</v>
      </c>
      <c r="G17" s="8" t="s">
        <v>9</v>
      </c>
      <c r="H17" s="8" t="s">
        <v>10</v>
      </c>
      <c r="I17" s="9" t="s">
        <v>11</v>
      </c>
      <c r="J17" s="10" t="s">
        <v>28</v>
      </c>
      <c r="K17" s="8" t="s">
        <v>29</v>
      </c>
      <c r="L17" s="8" t="s">
        <v>30</v>
      </c>
      <c r="M17" s="8" t="s">
        <v>31</v>
      </c>
      <c r="N17" s="8" t="s">
        <v>32</v>
      </c>
      <c r="O17" s="8" t="s">
        <v>33</v>
      </c>
      <c r="P17" s="8" t="s">
        <v>34</v>
      </c>
      <c r="Q17" s="9" t="s">
        <v>35</v>
      </c>
      <c r="R17" s="10" t="s">
        <v>36</v>
      </c>
      <c r="S17" s="8" t="s">
        <v>37</v>
      </c>
      <c r="T17" s="8" t="s">
        <v>38</v>
      </c>
      <c r="U17" s="8" t="s">
        <v>39</v>
      </c>
      <c r="V17" s="8" t="s">
        <v>40</v>
      </c>
      <c r="W17" s="8" t="s">
        <v>41</v>
      </c>
      <c r="X17" s="8" t="s">
        <v>42</v>
      </c>
      <c r="Y17" s="8" t="s">
        <v>43</v>
      </c>
    </row>
    <row r="18" spans="1:25" x14ac:dyDescent="0.3">
      <c r="A18" s="8" t="str">
        <f>A4</f>
        <v>Energy</v>
      </c>
      <c r="B18">
        <f>RANK(B4,B$4:B$14, 0)</f>
        <v>1</v>
      </c>
      <c r="C18">
        <f t="shared" ref="C18:Y18" si="0">RANK(C4,C$4:C$14, 0)</f>
        <v>1</v>
      </c>
      <c r="D18">
        <f t="shared" si="0"/>
        <v>1</v>
      </c>
      <c r="E18">
        <f t="shared" si="0"/>
        <v>1</v>
      </c>
      <c r="F18">
        <f t="shared" si="0"/>
        <v>2</v>
      </c>
      <c r="G18">
        <f t="shared" si="0"/>
        <v>1</v>
      </c>
      <c r="H18">
        <f t="shared" si="0"/>
        <v>1</v>
      </c>
      <c r="I18">
        <f t="shared" si="0"/>
        <v>1</v>
      </c>
      <c r="J18" s="11">
        <f t="shared" si="0"/>
        <v>10</v>
      </c>
      <c r="K18">
        <f t="shared" si="0"/>
        <v>7</v>
      </c>
      <c r="L18">
        <f t="shared" si="0"/>
        <v>10</v>
      </c>
      <c r="M18">
        <f t="shared" si="0"/>
        <v>11</v>
      </c>
      <c r="N18">
        <f t="shared" si="0"/>
        <v>10</v>
      </c>
      <c r="O18">
        <f t="shared" si="0"/>
        <v>10</v>
      </c>
      <c r="P18">
        <f t="shared" si="0"/>
        <v>11</v>
      </c>
      <c r="Q18">
        <f t="shared" si="0"/>
        <v>9</v>
      </c>
      <c r="R18" s="11">
        <f t="shared" si="0"/>
        <v>4</v>
      </c>
      <c r="S18">
        <f t="shared" si="0"/>
        <v>2</v>
      </c>
      <c r="T18">
        <f t="shared" si="0"/>
        <v>4</v>
      </c>
      <c r="U18">
        <f t="shared" si="0"/>
        <v>3</v>
      </c>
      <c r="V18">
        <f t="shared" si="0"/>
        <v>6</v>
      </c>
      <c r="W18">
        <f t="shared" si="0"/>
        <v>2</v>
      </c>
      <c r="X18">
        <f t="shared" si="0"/>
        <v>3</v>
      </c>
      <c r="Y18">
        <f t="shared" si="0"/>
        <v>1</v>
      </c>
    </row>
    <row r="19" spans="1:25" x14ac:dyDescent="0.3">
      <c r="A19" s="8" t="str">
        <f t="shared" ref="A19:A28" si="1">A5</f>
        <v>Materials</v>
      </c>
      <c r="B19">
        <f t="shared" ref="B19:Y28" si="2">RANK(B5,B$4:B$14, 0)</f>
        <v>2</v>
      </c>
      <c r="C19">
        <f t="shared" si="2"/>
        <v>2</v>
      </c>
      <c r="D19">
        <f t="shared" si="2"/>
        <v>4</v>
      </c>
      <c r="E19">
        <f t="shared" si="2"/>
        <v>2</v>
      </c>
      <c r="F19">
        <f t="shared" si="2"/>
        <v>7</v>
      </c>
      <c r="G19">
        <f t="shared" si="2"/>
        <v>2</v>
      </c>
      <c r="H19">
        <f t="shared" si="2"/>
        <v>4</v>
      </c>
      <c r="I19">
        <f t="shared" si="2"/>
        <v>2</v>
      </c>
      <c r="J19" s="11">
        <f t="shared" si="2"/>
        <v>2</v>
      </c>
      <c r="K19">
        <f t="shared" si="2"/>
        <v>10</v>
      </c>
      <c r="L19">
        <f t="shared" si="2"/>
        <v>2</v>
      </c>
      <c r="M19">
        <f t="shared" si="2"/>
        <v>5</v>
      </c>
      <c r="N19">
        <f t="shared" si="2"/>
        <v>5</v>
      </c>
      <c r="O19">
        <f t="shared" si="2"/>
        <v>7</v>
      </c>
      <c r="P19">
        <f t="shared" si="2"/>
        <v>7</v>
      </c>
      <c r="Q19">
        <f t="shared" si="2"/>
        <v>4</v>
      </c>
      <c r="R19" s="11">
        <f t="shared" si="2"/>
        <v>5</v>
      </c>
      <c r="S19">
        <f t="shared" si="2"/>
        <v>7</v>
      </c>
      <c r="T19">
        <f t="shared" si="2"/>
        <v>5</v>
      </c>
      <c r="U19">
        <f t="shared" si="2"/>
        <v>8</v>
      </c>
      <c r="V19">
        <f t="shared" si="2"/>
        <v>8</v>
      </c>
      <c r="W19">
        <f t="shared" si="2"/>
        <v>8</v>
      </c>
      <c r="X19">
        <f t="shared" si="2"/>
        <v>8</v>
      </c>
      <c r="Y19">
        <f t="shared" si="2"/>
        <v>7</v>
      </c>
    </row>
    <row r="20" spans="1:25" x14ac:dyDescent="0.3">
      <c r="A20" s="8" t="str">
        <f t="shared" si="1"/>
        <v>Industrials</v>
      </c>
      <c r="B20">
        <f t="shared" si="2"/>
        <v>10</v>
      </c>
      <c r="C20">
        <f t="shared" si="2"/>
        <v>8</v>
      </c>
      <c r="D20">
        <f t="shared" si="2"/>
        <v>5</v>
      </c>
      <c r="E20">
        <f t="shared" si="2"/>
        <v>8</v>
      </c>
      <c r="F20">
        <f t="shared" si="2"/>
        <v>5</v>
      </c>
      <c r="G20">
        <f t="shared" si="2"/>
        <v>8</v>
      </c>
      <c r="H20">
        <f t="shared" si="2"/>
        <v>2</v>
      </c>
      <c r="I20">
        <f t="shared" si="2"/>
        <v>4</v>
      </c>
      <c r="J20" s="11">
        <f t="shared" si="2"/>
        <v>6</v>
      </c>
      <c r="K20">
        <f t="shared" si="2"/>
        <v>5</v>
      </c>
      <c r="L20">
        <f t="shared" si="2"/>
        <v>4</v>
      </c>
      <c r="M20">
        <f t="shared" si="2"/>
        <v>2</v>
      </c>
      <c r="N20">
        <f t="shared" si="2"/>
        <v>3</v>
      </c>
      <c r="O20">
        <f t="shared" si="2"/>
        <v>2</v>
      </c>
      <c r="P20">
        <f t="shared" si="2"/>
        <v>8</v>
      </c>
      <c r="Q20">
        <f t="shared" si="2"/>
        <v>2</v>
      </c>
      <c r="R20" s="11">
        <f t="shared" si="2"/>
        <v>3</v>
      </c>
      <c r="S20">
        <f t="shared" si="2"/>
        <v>3</v>
      </c>
      <c r="T20">
        <f t="shared" si="2"/>
        <v>1</v>
      </c>
      <c r="U20">
        <f t="shared" si="2"/>
        <v>4</v>
      </c>
      <c r="V20">
        <f t="shared" si="2"/>
        <v>2</v>
      </c>
      <c r="W20">
        <f t="shared" si="2"/>
        <v>3</v>
      </c>
      <c r="X20">
        <f t="shared" si="2"/>
        <v>6</v>
      </c>
      <c r="Y20">
        <f t="shared" si="2"/>
        <v>2</v>
      </c>
    </row>
    <row r="21" spans="1:25" x14ac:dyDescent="0.3">
      <c r="A21" s="8" t="str">
        <f t="shared" si="1"/>
        <v>Consumer Discretionary</v>
      </c>
      <c r="B21">
        <f t="shared" si="2"/>
        <v>7</v>
      </c>
      <c r="C21">
        <f t="shared" si="2"/>
        <v>4</v>
      </c>
      <c r="D21">
        <f t="shared" si="2"/>
        <v>7</v>
      </c>
      <c r="E21">
        <f t="shared" si="2"/>
        <v>6</v>
      </c>
      <c r="F21">
        <f t="shared" si="2"/>
        <v>6</v>
      </c>
      <c r="G21">
        <f t="shared" si="2"/>
        <v>7</v>
      </c>
      <c r="H21">
        <f t="shared" si="2"/>
        <v>5</v>
      </c>
      <c r="I21">
        <f t="shared" si="2"/>
        <v>6</v>
      </c>
      <c r="J21" s="11">
        <f t="shared" si="2"/>
        <v>7</v>
      </c>
      <c r="K21">
        <f t="shared" si="2"/>
        <v>4</v>
      </c>
      <c r="L21">
        <f t="shared" si="2"/>
        <v>5</v>
      </c>
      <c r="M21">
        <f t="shared" si="2"/>
        <v>4</v>
      </c>
      <c r="N21">
        <f t="shared" si="2"/>
        <v>4</v>
      </c>
      <c r="O21">
        <f t="shared" si="2"/>
        <v>4</v>
      </c>
      <c r="P21">
        <f t="shared" si="2"/>
        <v>2</v>
      </c>
      <c r="Q21">
        <f t="shared" si="2"/>
        <v>1</v>
      </c>
      <c r="R21" s="11">
        <f t="shared" si="2"/>
        <v>7</v>
      </c>
      <c r="S21">
        <f t="shared" si="2"/>
        <v>5</v>
      </c>
      <c r="T21">
        <f t="shared" si="2"/>
        <v>7</v>
      </c>
      <c r="U21">
        <f t="shared" si="2"/>
        <v>2</v>
      </c>
      <c r="V21">
        <f t="shared" si="2"/>
        <v>10</v>
      </c>
      <c r="W21">
        <f t="shared" si="2"/>
        <v>1</v>
      </c>
      <c r="X21">
        <f t="shared" si="2"/>
        <v>7</v>
      </c>
      <c r="Y21">
        <f>RANK(Y7,Y$4:Y$14, 0)</f>
        <v>6</v>
      </c>
    </row>
    <row r="22" spans="1:25" x14ac:dyDescent="0.3">
      <c r="A22" s="8" t="str">
        <f t="shared" si="1"/>
        <v>Communication Services</v>
      </c>
      <c r="B22">
        <f t="shared" si="2"/>
        <v>3</v>
      </c>
      <c r="C22">
        <f t="shared" si="2"/>
        <v>11</v>
      </c>
      <c r="D22">
        <f t="shared" si="2"/>
        <v>6</v>
      </c>
      <c r="E22">
        <f t="shared" si="2"/>
        <v>10</v>
      </c>
      <c r="F22">
        <f t="shared" si="2"/>
        <v>9</v>
      </c>
      <c r="G22">
        <f t="shared" si="2"/>
        <v>10</v>
      </c>
      <c r="H22">
        <f t="shared" si="2"/>
        <v>11</v>
      </c>
      <c r="I22">
        <f t="shared" si="2"/>
        <v>11</v>
      </c>
      <c r="J22" s="11">
        <f t="shared" si="2"/>
        <v>4</v>
      </c>
      <c r="K22">
        <f t="shared" si="2"/>
        <v>11</v>
      </c>
      <c r="L22">
        <f t="shared" si="2"/>
        <v>8</v>
      </c>
      <c r="M22">
        <f t="shared" si="2"/>
        <v>10</v>
      </c>
      <c r="N22">
        <f t="shared" si="2"/>
        <v>9</v>
      </c>
      <c r="O22">
        <f t="shared" si="2"/>
        <v>9</v>
      </c>
      <c r="P22">
        <f t="shared" si="2"/>
        <v>10</v>
      </c>
      <c r="Q22">
        <f t="shared" si="2"/>
        <v>11</v>
      </c>
      <c r="R22" s="11">
        <f t="shared" si="2"/>
        <v>2</v>
      </c>
      <c r="S22">
        <f t="shared" si="2"/>
        <v>4</v>
      </c>
      <c r="T22">
        <f t="shared" si="2"/>
        <v>3</v>
      </c>
      <c r="U22">
        <f t="shared" si="2"/>
        <v>10</v>
      </c>
      <c r="V22">
        <f t="shared" si="2"/>
        <v>4</v>
      </c>
      <c r="W22">
        <f t="shared" si="2"/>
        <v>9</v>
      </c>
      <c r="X22">
        <f t="shared" si="2"/>
        <v>10</v>
      </c>
      <c r="Y22">
        <f t="shared" si="2"/>
        <v>10</v>
      </c>
    </row>
    <row r="23" spans="1:25" x14ac:dyDescent="0.3">
      <c r="A23" s="8" t="str">
        <f t="shared" si="1"/>
        <v>Information Technology</v>
      </c>
      <c r="B23">
        <f t="shared" si="2"/>
        <v>9</v>
      </c>
      <c r="C23">
        <f t="shared" si="2"/>
        <v>3</v>
      </c>
      <c r="D23">
        <f t="shared" si="2"/>
        <v>10</v>
      </c>
      <c r="E23">
        <f t="shared" si="2"/>
        <v>5</v>
      </c>
      <c r="F23">
        <f t="shared" si="2"/>
        <v>10</v>
      </c>
      <c r="G23">
        <f t="shared" si="2"/>
        <v>6</v>
      </c>
      <c r="H23">
        <f t="shared" si="2"/>
        <v>9</v>
      </c>
      <c r="I23">
        <f t="shared" si="2"/>
        <v>10</v>
      </c>
      <c r="J23" s="11">
        <f t="shared" si="2"/>
        <v>1</v>
      </c>
      <c r="K23">
        <f t="shared" si="2"/>
        <v>2</v>
      </c>
      <c r="L23">
        <f t="shared" si="2"/>
        <v>3</v>
      </c>
      <c r="M23">
        <f t="shared" si="2"/>
        <v>3</v>
      </c>
      <c r="N23">
        <f t="shared" si="2"/>
        <v>6</v>
      </c>
      <c r="O23">
        <f t="shared" si="2"/>
        <v>3</v>
      </c>
      <c r="P23">
        <f t="shared" si="2"/>
        <v>3</v>
      </c>
      <c r="Q23">
        <f t="shared" si="2"/>
        <v>7</v>
      </c>
      <c r="R23" s="11">
        <f t="shared" si="2"/>
        <v>1</v>
      </c>
      <c r="S23">
        <f t="shared" si="2"/>
        <v>1</v>
      </c>
      <c r="T23">
        <f t="shared" si="2"/>
        <v>2</v>
      </c>
      <c r="U23">
        <f t="shared" si="2"/>
        <v>1</v>
      </c>
      <c r="V23">
        <f t="shared" si="2"/>
        <v>3</v>
      </c>
      <c r="W23">
        <f t="shared" si="2"/>
        <v>4</v>
      </c>
      <c r="X23">
        <f t="shared" si="2"/>
        <v>1</v>
      </c>
      <c r="Y23">
        <f t="shared" si="2"/>
        <v>4</v>
      </c>
    </row>
    <row r="24" spans="1:25" x14ac:dyDescent="0.3">
      <c r="A24" s="8" t="str">
        <f t="shared" si="1"/>
        <v>Financials</v>
      </c>
      <c r="B24">
        <f t="shared" si="2"/>
        <v>4</v>
      </c>
      <c r="C24">
        <f t="shared" si="2"/>
        <v>6</v>
      </c>
      <c r="D24">
        <f t="shared" si="2"/>
        <v>3</v>
      </c>
      <c r="E24">
        <f t="shared" si="2"/>
        <v>4</v>
      </c>
      <c r="F24">
        <f t="shared" si="2"/>
        <v>4</v>
      </c>
      <c r="G24">
        <f t="shared" si="2"/>
        <v>4</v>
      </c>
      <c r="H24">
        <f t="shared" si="2"/>
        <v>7</v>
      </c>
      <c r="I24">
        <f t="shared" si="2"/>
        <v>5</v>
      </c>
      <c r="J24" s="11">
        <f t="shared" si="2"/>
        <v>3</v>
      </c>
      <c r="K24">
        <f t="shared" si="2"/>
        <v>1</v>
      </c>
      <c r="L24">
        <f t="shared" si="2"/>
        <v>1</v>
      </c>
      <c r="M24">
        <f t="shared" si="2"/>
        <v>1</v>
      </c>
      <c r="N24">
        <f t="shared" si="2"/>
        <v>2</v>
      </c>
      <c r="O24">
        <f t="shared" si="2"/>
        <v>1</v>
      </c>
      <c r="P24">
        <f t="shared" si="2"/>
        <v>1</v>
      </c>
      <c r="Q24">
        <f t="shared" si="2"/>
        <v>3</v>
      </c>
      <c r="R24" s="11">
        <f t="shared" si="2"/>
        <v>8</v>
      </c>
      <c r="S24">
        <f t="shared" si="2"/>
        <v>9</v>
      </c>
      <c r="T24">
        <f t="shared" si="2"/>
        <v>6</v>
      </c>
      <c r="U24">
        <f t="shared" si="2"/>
        <v>11</v>
      </c>
      <c r="V24">
        <f t="shared" si="2"/>
        <v>5</v>
      </c>
      <c r="W24">
        <f t="shared" si="2"/>
        <v>11</v>
      </c>
      <c r="X24">
        <f t="shared" si="2"/>
        <v>4</v>
      </c>
      <c r="Y24">
        <f t="shared" si="2"/>
        <v>9</v>
      </c>
    </row>
    <row r="25" spans="1:25" x14ac:dyDescent="0.3">
      <c r="A25" s="8" t="str">
        <f t="shared" si="1"/>
        <v>Real Estate</v>
      </c>
      <c r="B25">
        <f t="shared" si="2"/>
        <v>8</v>
      </c>
      <c r="C25">
        <f t="shared" si="2"/>
        <v>10</v>
      </c>
      <c r="D25">
        <f t="shared" si="2"/>
        <v>8</v>
      </c>
      <c r="E25">
        <f t="shared" si="2"/>
        <v>11</v>
      </c>
      <c r="F25">
        <f t="shared" si="2"/>
        <v>8</v>
      </c>
      <c r="G25">
        <f t="shared" si="2"/>
        <v>9</v>
      </c>
      <c r="H25">
        <f t="shared" si="2"/>
        <v>6</v>
      </c>
      <c r="I25">
        <f t="shared" si="2"/>
        <v>7</v>
      </c>
      <c r="J25" s="11">
        <f t="shared" si="2"/>
        <v>8</v>
      </c>
      <c r="K25">
        <f t="shared" si="2"/>
        <v>3</v>
      </c>
      <c r="L25">
        <f t="shared" si="2"/>
        <v>7</v>
      </c>
      <c r="M25">
        <f t="shared" si="2"/>
        <v>6</v>
      </c>
      <c r="N25">
        <f t="shared" si="2"/>
        <v>8</v>
      </c>
      <c r="O25">
        <f t="shared" si="2"/>
        <v>6</v>
      </c>
      <c r="P25">
        <f t="shared" si="2"/>
        <v>9</v>
      </c>
      <c r="Q25">
        <f t="shared" si="2"/>
        <v>5</v>
      </c>
      <c r="R25" s="11">
        <f t="shared" si="2"/>
        <v>9</v>
      </c>
      <c r="S25">
        <f t="shared" si="2"/>
        <v>11</v>
      </c>
      <c r="T25">
        <f t="shared" si="2"/>
        <v>9</v>
      </c>
      <c r="U25">
        <f t="shared" si="2"/>
        <v>6</v>
      </c>
      <c r="V25">
        <f t="shared" si="2"/>
        <v>9</v>
      </c>
      <c r="W25">
        <f t="shared" si="2"/>
        <v>6</v>
      </c>
      <c r="X25">
        <f t="shared" si="2"/>
        <v>5</v>
      </c>
      <c r="Y25">
        <f t="shared" si="2"/>
        <v>5</v>
      </c>
    </row>
    <row r="26" spans="1:25" x14ac:dyDescent="0.3">
      <c r="A26" s="8" t="str">
        <f t="shared" si="1"/>
        <v>Consumer Staples</v>
      </c>
      <c r="B26">
        <f t="shared" si="2"/>
        <v>6</v>
      </c>
      <c r="C26">
        <f t="shared" si="2"/>
        <v>7</v>
      </c>
      <c r="D26">
        <f t="shared" si="2"/>
        <v>9</v>
      </c>
      <c r="E26">
        <f t="shared" si="2"/>
        <v>7</v>
      </c>
      <c r="F26">
        <f t="shared" si="2"/>
        <v>11</v>
      </c>
      <c r="G26">
        <f t="shared" si="2"/>
        <v>5</v>
      </c>
      <c r="H26">
        <f t="shared" si="2"/>
        <v>8</v>
      </c>
      <c r="I26">
        <f t="shared" si="2"/>
        <v>8</v>
      </c>
      <c r="J26" s="11">
        <f t="shared" si="2"/>
        <v>9</v>
      </c>
      <c r="K26">
        <f t="shared" si="2"/>
        <v>6</v>
      </c>
      <c r="L26">
        <f t="shared" si="2"/>
        <v>9</v>
      </c>
      <c r="M26">
        <f t="shared" si="2"/>
        <v>9</v>
      </c>
      <c r="N26">
        <f t="shared" si="2"/>
        <v>11</v>
      </c>
      <c r="O26">
        <f t="shared" si="2"/>
        <v>11</v>
      </c>
      <c r="P26">
        <f t="shared" si="2"/>
        <v>4</v>
      </c>
      <c r="Q26">
        <f t="shared" si="2"/>
        <v>10</v>
      </c>
      <c r="R26" s="11">
        <f t="shared" si="2"/>
        <v>10</v>
      </c>
      <c r="S26">
        <f t="shared" si="2"/>
        <v>8</v>
      </c>
      <c r="T26">
        <f t="shared" si="2"/>
        <v>10</v>
      </c>
      <c r="U26">
        <f t="shared" si="2"/>
        <v>9</v>
      </c>
      <c r="V26">
        <f t="shared" si="2"/>
        <v>7</v>
      </c>
      <c r="W26">
        <f t="shared" si="2"/>
        <v>10</v>
      </c>
      <c r="X26">
        <f t="shared" si="2"/>
        <v>2</v>
      </c>
      <c r="Y26">
        <f t="shared" si="2"/>
        <v>8</v>
      </c>
    </row>
    <row r="27" spans="1:25" x14ac:dyDescent="0.3">
      <c r="A27" s="8" t="str">
        <f t="shared" si="1"/>
        <v>Health Care</v>
      </c>
      <c r="B27">
        <f t="shared" si="2"/>
        <v>5</v>
      </c>
      <c r="C27">
        <f t="shared" si="2"/>
        <v>9</v>
      </c>
      <c r="D27">
        <f t="shared" si="2"/>
        <v>2</v>
      </c>
      <c r="E27">
        <f t="shared" si="2"/>
        <v>9</v>
      </c>
      <c r="F27">
        <f t="shared" si="2"/>
        <v>3</v>
      </c>
      <c r="G27">
        <f t="shared" si="2"/>
        <v>11</v>
      </c>
      <c r="H27">
        <f t="shared" si="2"/>
        <v>10</v>
      </c>
      <c r="I27">
        <f t="shared" si="2"/>
        <v>9</v>
      </c>
      <c r="J27" s="11">
        <f t="shared" si="2"/>
        <v>5</v>
      </c>
      <c r="K27">
        <f t="shared" si="2"/>
        <v>9</v>
      </c>
      <c r="L27">
        <f t="shared" si="2"/>
        <v>6</v>
      </c>
      <c r="M27">
        <f t="shared" si="2"/>
        <v>8</v>
      </c>
      <c r="N27">
        <f t="shared" si="2"/>
        <v>7</v>
      </c>
      <c r="O27">
        <f t="shared" si="2"/>
        <v>8</v>
      </c>
      <c r="P27">
        <f t="shared" si="2"/>
        <v>6</v>
      </c>
      <c r="Q27">
        <f t="shared" si="2"/>
        <v>6</v>
      </c>
      <c r="R27" s="11">
        <f t="shared" si="2"/>
        <v>6</v>
      </c>
      <c r="S27">
        <f t="shared" si="2"/>
        <v>6</v>
      </c>
      <c r="T27">
        <f t="shared" si="2"/>
        <v>8</v>
      </c>
      <c r="U27">
        <f t="shared" si="2"/>
        <v>5</v>
      </c>
      <c r="V27">
        <f t="shared" si="2"/>
        <v>11</v>
      </c>
      <c r="W27">
        <f t="shared" si="2"/>
        <v>7</v>
      </c>
      <c r="X27">
        <f t="shared" si="2"/>
        <v>11</v>
      </c>
      <c r="Y27">
        <f t="shared" si="2"/>
        <v>3</v>
      </c>
    </row>
    <row r="28" spans="1:25" x14ac:dyDescent="0.3">
      <c r="A28" s="8" t="str">
        <f t="shared" si="1"/>
        <v>Utilities</v>
      </c>
      <c r="B28" t="e">
        <f t="shared" si="2"/>
        <v>#N/A</v>
      </c>
      <c r="C28">
        <f t="shared" si="2"/>
        <v>5</v>
      </c>
      <c r="D28" t="e">
        <f t="shared" si="2"/>
        <v>#N/A</v>
      </c>
      <c r="E28">
        <f t="shared" si="2"/>
        <v>3</v>
      </c>
      <c r="F28">
        <f t="shared" si="2"/>
        <v>1</v>
      </c>
      <c r="G28">
        <f t="shared" si="2"/>
        <v>3</v>
      </c>
      <c r="H28">
        <f t="shared" si="2"/>
        <v>3</v>
      </c>
      <c r="I28">
        <f t="shared" si="2"/>
        <v>3</v>
      </c>
      <c r="J28" s="11" t="e">
        <f t="shared" si="2"/>
        <v>#N/A</v>
      </c>
      <c r="K28">
        <f t="shared" si="2"/>
        <v>8</v>
      </c>
      <c r="L28" t="e">
        <f t="shared" si="2"/>
        <v>#N/A</v>
      </c>
      <c r="M28">
        <f t="shared" si="2"/>
        <v>7</v>
      </c>
      <c r="N28">
        <f t="shared" si="2"/>
        <v>1</v>
      </c>
      <c r="O28">
        <f t="shared" si="2"/>
        <v>5</v>
      </c>
      <c r="P28">
        <f t="shared" si="2"/>
        <v>5</v>
      </c>
      <c r="Q28">
        <f t="shared" si="2"/>
        <v>8</v>
      </c>
      <c r="R28" s="11" t="e">
        <f t="shared" si="2"/>
        <v>#N/A</v>
      </c>
      <c r="S28">
        <f t="shared" si="2"/>
        <v>10</v>
      </c>
      <c r="T28" t="e">
        <f t="shared" si="2"/>
        <v>#N/A</v>
      </c>
      <c r="U28">
        <f t="shared" si="2"/>
        <v>7</v>
      </c>
      <c r="V28">
        <f t="shared" si="2"/>
        <v>1</v>
      </c>
      <c r="W28">
        <f t="shared" si="2"/>
        <v>5</v>
      </c>
      <c r="X28">
        <f t="shared" si="2"/>
        <v>9</v>
      </c>
      <c r="Y28">
        <f t="shared" si="2"/>
        <v>11</v>
      </c>
    </row>
    <row r="29" spans="1:25" x14ac:dyDescent="0.3">
      <c r="A29" s="6"/>
      <c r="B29" s="7" t="s">
        <v>44</v>
      </c>
      <c r="C29" s="4"/>
      <c r="D29" s="4"/>
      <c r="E29" s="4"/>
      <c r="F29" s="4"/>
      <c r="G29" s="4"/>
      <c r="H29" s="4"/>
      <c r="I29" s="4"/>
      <c r="J29" s="5"/>
      <c r="K29" s="4"/>
      <c r="L29" s="4"/>
      <c r="M29" s="4"/>
      <c r="N29" s="4"/>
      <c r="O29" s="4"/>
      <c r="P29" s="4"/>
      <c r="Q29" s="4"/>
      <c r="R29" s="5"/>
      <c r="S29" s="4"/>
      <c r="T29" s="4"/>
      <c r="U29" s="4"/>
      <c r="V29" s="4"/>
      <c r="W29" s="4"/>
      <c r="X29" s="4"/>
      <c r="Y29" s="4"/>
    </row>
    <row r="30" spans="1:25" x14ac:dyDescent="0.3">
      <c r="A30" t="s">
        <v>27</v>
      </c>
      <c r="B30" s="8" t="s">
        <v>4</v>
      </c>
      <c r="C30" s="8" t="s">
        <v>5</v>
      </c>
      <c r="D30" s="8" t="s">
        <v>6</v>
      </c>
      <c r="E30" s="8" t="s">
        <v>7</v>
      </c>
      <c r="F30" s="8" t="s">
        <v>8</v>
      </c>
      <c r="G30" s="8" t="s">
        <v>9</v>
      </c>
      <c r="H30" s="8" t="s">
        <v>10</v>
      </c>
      <c r="I30" s="9" t="s">
        <v>11</v>
      </c>
      <c r="J30" s="10" t="s">
        <v>36</v>
      </c>
      <c r="K30" s="8" t="s">
        <v>37</v>
      </c>
      <c r="L30" s="8" t="s">
        <v>38</v>
      </c>
      <c r="M30" s="8" t="s">
        <v>39</v>
      </c>
      <c r="N30" s="8" t="s">
        <v>45</v>
      </c>
      <c r="O30" s="8" t="s">
        <v>46</v>
      </c>
      <c r="P30" s="8" t="s">
        <v>47</v>
      </c>
      <c r="Q30" s="9" t="s">
        <v>48</v>
      </c>
      <c r="R30" s="10" t="s">
        <v>28</v>
      </c>
      <c r="S30" s="8" t="s">
        <v>29</v>
      </c>
      <c r="T30" s="8" t="s">
        <v>30</v>
      </c>
      <c r="U30" s="8" t="s">
        <v>31</v>
      </c>
      <c r="V30" s="8" t="s">
        <v>40</v>
      </c>
      <c r="W30" s="8" t="s">
        <v>41</v>
      </c>
      <c r="X30" s="8" t="s">
        <v>42</v>
      </c>
      <c r="Y30" s="8" t="s">
        <v>43</v>
      </c>
    </row>
    <row r="31" spans="1:25" x14ac:dyDescent="0.3">
      <c r="A31" s="8" t="str">
        <f>A4</f>
        <v>Energy</v>
      </c>
      <c r="B31">
        <f>RANK(B4,$B4:$I4, 0)</f>
        <v>1</v>
      </c>
      <c r="C31">
        <f t="shared" ref="C31:I31" si="3">RANK(C4,$B4:$I4, 0)</f>
        <v>3</v>
      </c>
      <c r="D31">
        <f t="shared" si="3"/>
        <v>8</v>
      </c>
      <c r="E31">
        <f t="shared" si="3"/>
        <v>2</v>
      </c>
      <c r="F31">
        <f t="shared" si="3"/>
        <v>7</v>
      </c>
      <c r="G31">
        <f t="shared" si="3"/>
        <v>4</v>
      </c>
      <c r="H31">
        <f t="shared" si="3"/>
        <v>5</v>
      </c>
      <c r="I31">
        <f t="shared" si="3"/>
        <v>6</v>
      </c>
      <c r="J31" s="11">
        <f>RANK(J4,$J4:$Q4, 0)</f>
        <v>4</v>
      </c>
      <c r="K31">
        <f t="shared" ref="K31:Q31" si="4">RANK(K4,$J4:$Q4, 0)</f>
        <v>1</v>
      </c>
      <c r="L31">
        <f t="shared" si="4"/>
        <v>7</v>
      </c>
      <c r="M31">
        <f t="shared" si="4"/>
        <v>2</v>
      </c>
      <c r="N31">
        <f t="shared" si="4"/>
        <v>6</v>
      </c>
      <c r="O31">
        <f t="shared" si="4"/>
        <v>3</v>
      </c>
      <c r="P31">
        <f t="shared" si="4"/>
        <v>8</v>
      </c>
      <c r="Q31">
        <f t="shared" si="4"/>
        <v>5</v>
      </c>
      <c r="R31" s="11">
        <f>RANK(R4,$R4:$Y4, 0)</f>
        <v>1</v>
      </c>
      <c r="S31">
        <f t="shared" ref="S31:Y31" si="5">RANK(S4,$R4:$Y4, 0)</f>
        <v>6</v>
      </c>
      <c r="T31">
        <f t="shared" si="5"/>
        <v>2</v>
      </c>
      <c r="U31">
        <f t="shared" si="5"/>
        <v>8</v>
      </c>
      <c r="V31">
        <f t="shared" si="5"/>
        <v>4</v>
      </c>
      <c r="W31">
        <f t="shared" si="5"/>
        <v>5</v>
      </c>
      <c r="X31">
        <f t="shared" si="5"/>
        <v>7</v>
      </c>
      <c r="Y31">
        <f t="shared" si="5"/>
        <v>3</v>
      </c>
    </row>
    <row r="32" spans="1:25" x14ac:dyDescent="0.3">
      <c r="A32" s="8" t="str">
        <f t="shared" ref="A32:A41" si="6">A5</f>
        <v>Materials</v>
      </c>
      <c r="B32">
        <f t="shared" ref="B32:I41" si="7">RANK(B5,$B5:$I5, 0)</f>
        <v>5</v>
      </c>
      <c r="C32">
        <f t="shared" si="7"/>
        <v>1</v>
      </c>
      <c r="D32">
        <f t="shared" si="7"/>
        <v>6</v>
      </c>
      <c r="E32">
        <f t="shared" si="7"/>
        <v>3</v>
      </c>
      <c r="F32">
        <f t="shared" si="7"/>
        <v>7</v>
      </c>
      <c r="G32">
        <f t="shared" si="7"/>
        <v>4</v>
      </c>
      <c r="H32">
        <f t="shared" si="7"/>
        <v>8</v>
      </c>
      <c r="I32">
        <f t="shared" si="7"/>
        <v>2</v>
      </c>
      <c r="J32" s="11">
        <f t="shared" ref="J32:Q41" si="8">RANK(J5,$J5:$Q5, 0)</f>
        <v>1</v>
      </c>
      <c r="K32">
        <f t="shared" si="8"/>
        <v>8</v>
      </c>
      <c r="L32">
        <f t="shared" si="8"/>
        <v>2</v>
      </c>
      <c r="M32">
        <f t="shared" si="8"/>
        <v>5</v>
      </c>
      <c r="N32">
        <f t="shared" si="8"/>
        <v>3</v>
      </c>
      <c r="O32">
        <f t="shared" si="8"/>
        <v>6</v>
      </c>
      <c r="P32">
        <f t="shared" si="8"/>
        <v>7</v>
      </c>
      <c r="Q32">
        <f t="shared" si="8"/>
        <v>4</v>
      </c>
      <c r="R32" s="11">
        <f t="shared" ref="R32:Y41" si="9">RANK(R5,$R5:$Y5, 0)</f>
        <v>1</v>
      </c>
      <c r="S32">
        <f t="shared" si="9"/>
        <v>5</v>
      </c>
      <c r="T32">
        <f t="shared" si="9"/>
        <v>2</v>
      </c>
      <c r="U32">
        <f t="shared" si="9"/>
        <v>6</v>
      </c>
      <c r="V32">
        <f t="shared" si="9"/>
        <v>3</v>
      </c>
      <c r="W32">
        <f>RANK(W5,$R5:$Y5, 0)</f>
        <v>7</v>
      </c>
      <c r="X32">
        <f t="shared" si="9"/>
        <v>4</v>
      </c>
      <c r="Y32">
        <f t="shared" si="9"/>
        <v>8</v>
      </c>
    </row>
    <row r="33" spans="1:25" x14ac:dyDescent="0.3">
      <c r="A33" s="8" t="str">
        <f t="shared" si="6"/>
        <v>Industrials</v>
      </c>
      <c r="B33">
        <f t="shared" si="7"/>
        <v>8</v>
      </c>
      <c r="C33">
        <f t="shared" si="7"/>
        <v>2</v>
      </c>
      <c r="D33">
        <f t="shared" si="7"/>
        <v>7</v>
      </c>
      <c r="E33">
        <f t="shared" si="7"/>
        <v>3</v>
      </c>
      <c r="F33">
        <f t="shared" si="7"/>
        <v>6</v>
      </c>
      <c r="G33">
        <f t="shared" si="7"/>
        <v>4</v>
      </c>
      <c r="H33">
        <f t="shared" si="7"/>
        <v>5</v>
      </c>
      <c r="I33">
        <f t="shared" si="7"/>
        <v>1</v>
      </c>
      <c r="J33" s="11">
        <f t="shared" si="8"/>
        <v>7</v>
      </c>
      <c r="K33">
        <f t="shared" si="8"/>
        <v>3</v>
      </c>
      <c r="L33">
        <f t="shared" si="8"/>
        <v>6</v>
      </c>
      <c r="M33">
        <f t="shared" si="8"/>
        <v>1</v>
      </c>
      <c r="N33">
        <f t="shared" si="8"/>
        <v>2</v>
      </c>
      <c r="O33">
        <f t="shared" si="8"/>
        <v>5</v>
      </c>
      <c r="P33">
        <f t="shared" si="8"/>
        <v>8</v>
      </c>
      <c r="Q33">
        <f t="shared" si="8"/>
        <v>4</v>
      </c>
      <c r="R33" s="11">
        <f t="shared" si="9"/>
        <v>3</v>
      </c>
      <c r="S33">
        <f t="shared" si="9"/>
        <v>7</v>
      </c>
      <c r="T33">
        <f t="shared" si="9"/>
        <v>1</v>
      </c>
      <c r="U33">
        <f t="shared" si="9"/>
        <v>4</v>
      </c>
      <c r="V33">
        <f t="shared" si="9"/>
        <v>2</v>
      </c>
      <c r="W33">
        <f t="shared" si="9"/>
        <v>5</v>
      </c>
      <c r="X33">
        <f t="shared" si="9"/>
        <v>8</v>
      </c>
      <c r="Y33">
        <f t="shared" si="9"/>
        <v>6</v>
      </c>
    </row>
    <row r="34" spans="1:25" x14ac:dyDescent="0.3">
      <c r="A34" s="8" t="str">
        <f t="shared" si="6"/>
        <v>Consumer Discretionary</v>
      </c>
      <c r="B34">
        <f t="shared" si="7"/>
        <v>8</v>
      </c>
      <c r="C34">
        <f t="shared" si="7"/>
        <v>1</v>
      </c>
      <c r="D34">
        <f t="shared" si="7"/>
        <v>7</v>
      </c>
      <c r="E34">
        <f t="shared" si="7"/>
        <v>2</v>
      </c>
      <c r="F34">
        <f t="shared" si="7"/>
        <v>5</v>
      </c>
      <c r="G34">
        <f t="shared" si="7"/>
        <v>3</v>
      </c>
      <c r="H34">
        <f t="shared" si="7"/>
        <v>6</v>
      </c>
      <c r="I34">
        <f t="shared" si="7"/>
        <v>4</v>
      </c>
      <c r="J34" s="11">
        <f t="shared" si="8"/>
        <v>8</v>
      </c>
      <c r="K34">
        <f t="shared" si="8"/>
        <v>3</v>
      </c>
      <c r="L34">
        <f t="shared" si="8"/>
        <v>7</v>
      </c>
      <c r="M34">
        <f t="shared" si="8"/>
        <v>6</v>
      </c>
      <c r="N34">
        <f t="shared" si="8"/>
        <v>2</v>
      </c>
      <c r="O34">
        <f t="shared" si="8"/>
        <v>5</v>
      </c>
      <c r="P34">
        <f t="shared" si="8"/>
        <v>4</v>
      </c>
      <c r="Q34">
        <f t="shared" si="8"/>
        <v>1</v>
      </c>
      <c r="R34" s="11">
        <f t="shared" si="9"/>
        <v>2</v>
      </c>
      <c r="S34">
        <f t="shared" si="9"/>
        <v>5</v>
      </c>
      <c r="T34">
        <f t="shared" si="9"/>
        <v>4</v>
      </c>
      <c r="U34">
        <f t="shared" si="9"/>
        <v>3</v>
      </c>
      <c r="V34">
        <f t="shared" si="9"/>
        <v>7</v>
      </c>
      <c r="W34">
        <f t="shared" si="9"/>
        <v>1</v>
      </c>
      <c r="X34">
        <f t="shared" si="9"/>
        <v>6</v>
      </c>
      <c r="Y34">
        <f t="shared" si="9"/>
        <v>8</v>
      </c>
    </row>
    <row r="35" spans="1:25" x14ac:dyDescent="0.3">
      <c r="A35" s="8" t="str">
        <f t="shared" si="6"/>
        <v>Communication Services</v>
      </c>
      <c r="B35">
        <f t="shared" si="7"/>
        <v>1</v>
      </c>
      <c r="C35">
        <f t="shared" si="7"/>
        <v>5</v>
      </c>
      <c r="D35">
        <f t="shared" si="7"/>
        <v>4</v>
      </c>
      <c r="E35">
        <f t="shared" si="7"/>
        <v>2</v>
      </c>
      <c r="F35">
        <f t="shared" si="7"/>
        <v>7</v>
      </c>
      <c r="G35">
        <f t="shared" si="7"/>
        <v>3</v>
      </c>
      <c r="H35">
        <f t="shared" si="7"/>
        <v>8</v>
      </c>
      <c r="I35">
        <f t="shared" si="7"/>
        <v>6</v>
      </c>
      <c r="J35" s="11">
        <f t="shared" si="8"/>
        <v>1</v>
      </c>
      <c r="K35">
        <f t="shared" si="8"/>
        <v>6</v>
      </c>
      <c r="L35">
        <f t="shared" si="8"/>
        <v>2</v>
      </c>
      <c r="M35">
        <f t="shared" si="8"/>
        <v>3</v>
      </c>
      <c r="N35">
        <f t="shared" si="8"/>
        <v>7</v>
      </c>
      <c r="O35">
        <f t="shared" si="8"/>
        <v>4</v>
      </c>
      <c r="P35">
        <f t="shared" si="8"/>
        <v>5</v>
      </c>
      <c r="Q35">
        <f t="shared" si="8"/>
        <v>8</v>
      </c>
      <c r="R35" s="11">
        <f t="shared" si="9"/>
        <v>1</v>
      </c>
      <c r="S35">
        <f t="shared" si="9"/>
        <v>4</v>
      </c>
      <c r="T35">
        <f t="shared" si="9"/>
        <v>2</v>
      </c>
      <c r="U35">
        <f t="shared" si="9"/>
        <v>5</v>
      </c>
      <c r="V35">
        <f t="shared" si="9"/>
        <v>3</v>
      </c>
      <c r="W35">
        <f t="shared" si="9"/>
        <v>7</v>
      </c>
      <c r="X35">
        <f t="shared" si="9"/>
        <v>6</v>
      </c>
      <c r="Y35">
        <f t="shared" si="9"/>
        <v>8</v>
      </c>
    </row>
    <row r="36" spans="1:25" x14ac:dyDescent="0.3">
      <c r="A36" s="8" t="str">
        <f t="shared" si="6"/>
        <v>Information Technology</v>
      </c>
      <c r="B36">
        <f t="shared" si="7"/>
        <v>8</v>
      </c>
      <c r="C36">
        <f t="shared" si="7"/>
        <v>1</v>
      </c>
      <c r="D36">
        <f t="shared" si="7"/>
        <v>7</v>
      </c>
      <c r="E36">
        <f t="shared" si="7"/>
        <v>2</v>
      </c>
      <c r="F36">
        <f t="shared" si="7"/>
        <v>6</v>
      </c>
      <c r="G36">
        <f t="shared" si="7"/>
        <v>3</v>
      </c>
      <c r="H36">
        <f t="shared" si="7"/>
        <v>5</v>
      </c>
      <c r="I36">
        <f t="shared" si="7"/>
        <v>4</v>
      </c>
      <c r="J36" s="11">
        <f t="shared" si="8"/>
        <v>1</v>
      </c>
      <c r="K36">
        <f t="shared" si="8"/>
        <v>2</v>
      </c>
      <c r="L36">
        <f t="shared" si="8"/>
        <v>4</v>
      </c>
      <c r="M36">
        <f t="shared" si="8"/>
        <v>3</v>
      </c>
      <c r="N36">
        <f t="shared" si="8"/>
        <v>7</v>
      </c>
      <c r="O36">
        <f t="shared" si="8"/>
        <v>5</v>
      </c>
      <c r="P36">
        <f t="shared" si="8"/>
        <v>6</v>
      </c>
      <c r="Q36">
        <f t="shared" si="8"/>
        <v>8</v>
      </c>
      <c r="R36" s="11">
        <f t="shared" si="9"/>
        <v>1</v>
      </c>
      <c r="S36">
        <f t="shared" si="9"/>
        <v>2</v>
      </c>
      <c r="T36">
        <f t="shared" si="9"/>
        <v>3</v>
      </c>
      <c r="U36">
        <f t="shared" si="9"/>
        <v>6</v>
      </c>
      <c r="V36">
        <f t="shared" si="9"/>
        <v>4</v>
      </c>
      <c r="W36">
        <f t="shared" si="9"/>
        <v>7</v>
      </c>
      <c r="X36">
        <f t="shared" si="9"/>
        <v>5</v>
      </c>
      <c r="Y36">
        <f t="shared" si="9"/>
        <v>8</v>
      </c>
    </row>
    <row r="37" spans="1:25" x14ac:dyDescent="0.3">
      <c r="A37" s="8" t="str">
        <f t="shared" si="6"/>
        <v>Financials</v>
      </c>
      <c r="B37">
        <f t="shared" si="7"/>
        <v>6</v>
      </c>
      <c r="C37">
        <f t="shared" si="7"/>
        <v>3</v>
      </c>
      <c r="D37">
        <f t="shared" si="7"/>
        <v>7</v>
      </c>
      <c r="E37">
        <f t="shared" si="7"/>
        <v>2</v>
      </c>
      <c r="F37">
        <f t="shared" si="7"/>
        <v>5</v>
      </c>
      <c r="G37">
        <f t="shared" si="7"/>
        <v>1</v>
      </c>
      <c r="H37">
        <f t="shared" si="7"/>
        <v>8</v>
      </c>
      <c r="I37">
        <f t="shared" si="7"/>
        <v>4</v>
      </c>
      <c r="J37" s="11">
        <f t="shared" si="8"/>
        <v>6</v>
      </c>
      <c r="K37">
        <f t="shared" si="8"/>
        <v>3</v>
      </c>
      <c r="L37">
        <f t="shared" si="8"/>
        <v>2</v>
      </c>
      <c r="M37">
        <f t="shared" si="8"/>
        <v>4</v>
      </c>
      <c r="N37">
        <f t="shared" si="8"/>
        <v>1</v>
      </c>
      <c r="O37">
        <f t="shared" si="8"/>
        <v>5</v>
      </c>
      <c r="P37">
        <f t="shared" si="8"/>
        <v>7</v>
      </c>
      <c r="Q37">
        <f t="shared" si="8"/>
        <v>8</v>
      </c>
      <c r="R37" s="11">
        <f t="shared" si="9"/>
        <v>4</v>
      </c>
      <c r="S37">
        <f t="shared" si="9"/>
        <v>5</v>
      </c>
      <c r="T37">
        <f t="shared" si="9"/>
        <v>2</v>
      </c>
      <c r="U37">
        <f t="shared" si="9"/>
        <v>6</v>
      </c>
      <c r="V37">
        <f t="shared" si="9"/>
        <v>1</v>
      </c>
      <c r="W37">
        <f t="shared" si="9"/>
        <v>7</v>
      </c>
      <c r="X37">
        <f t="shared" si="9"/>
        <v>3</v>
      </c>
      <c r="Y37">
        <f t="shared" si="9"/>
        <v>8</v>
      </c>
    </row>
    <row r="38" spans="1:25" x14ac:dyDescent="0.3">
      <c r="A38" s="8" t="str">
        <f t="shared" si="6"/>
        <v>Real Estate</v>
      </c>
      <c r="B38">
        <f t="shared" si="7"/>
        <v>8</v>
      </c>
      <c r="C38">
        <f t="shared" si="7"/>
        <v>5</v>
      </c>
      <c r="D38">
        <f t="shared" si="7"/>
        <v>7</v>
      </c>
      <c r="E38">
        <f t="shared" si="7"/>
        <v>3</v>
      </c>
      <c r="F38">
        <f t="shared" si="7"/>
        <v>6</v>
      </c>
      <c r="G38">
        <f t="shared" si="7"/>
        <v>2</v>
      </c>
      <c r="H38">
        <f t="shared" si="7"/>
        <v>4</v>
      </c>
      <c r="I38">
        <f t="shared" si="7"/>
        <v>1</v>
      </c>
      <c r="J38" s="11">
        <f t="shared" si="8"/>
        <v>3</v>
      </c>
      <c r="K38">
        <f t="shared" si="8"/>
        <v>1</v>
      </c>
      <c r="L38">
        <f t="shared" si="8"/>
        <v>6</v>
      </c>
      <c r="M38">
        <f t="shared" si="8"/>
        <v>4</v>
      </c>
      <c r="N38">
        <f t="shared" si="8"/>
        <v>7</v>
      </c>
      <c r="O38">
        <f t="shared" si="8"/>
        <v>2</v>
      </c>
      <c r="P38">
        <f t="shared" si="8"/>
        <v>8</v>
      </c>
      <c r="Q38">
        <f t="shared" si="8"/>
        <v>5</v>
      </c>
      <c r="R38" s="11">
        <f t="shared" si="9"/>
        <v>4</v>
      </c>
      <c r="S38">
        <f t="shared" si="9"/>
        <v>8</v>
      </c>
      <c r="T38">
        <f t="shared" si="9"/>
        <v>2</v>
      </c>
      <c r="U38">
        <f t="shared" si="9"/>
        <v>5</v>
      </c>
      <c r="V38">
        <f t="shared" si="9"/>
        <v>3</v>
      </c>
      <c r="W38">
        <f t="shared" si="9"/>
        <v>7</v>
      </c>
      <c r="X38">
        <f t="shared" si="9"/>
        <v>1</v>
      </c>
      <c r="Y38">
        <f t="shared" si="9"/>
        <v>6</v>
      </c>
    </row>
    <row r="39" spans="1:25" x14ac:dyDescent="0.3">
      <c r="A39" s="8" t="str">
        <f t="shared" si="6"/>
        <v>Consumer Staples</v>
      </c>
      <c r="B39">
        <f t="shared" si="7"/>
        <v>5</v>
      </c>
      <c r="C39">
        <f t="shared" si="7"/>
        <v>1</v>
      </c>
      <c r="D39">
        <f t="shared" si="7"/>
        <v>7</v>
      </c>
      <c r="E39">
        <f t="shared" si="7"/>
        <v>3</v>
      </c>
      <c r="F39">
        <f t="shared" si="7"/>
        <v>8</v>
      </c>
      <c r="G39">
        <f t="shared" si="7"/>
        <v>2</v>
      </c>
      <c r="H39">
        <f t="shared" si="7"/>
        <v>6</v>
      </c>
      <c r="I39">
        <f t="shared" si="7"/>
        <v>4</v>
      </c>
      <c r="J39" s="11">
        <f t="shared" si="8"/>
        <v>3</v>
      </c>
      <c r="K39">
        <f t="shared" si="8"/>
        <v>2</v>
      </c>
      <c r="L39">
        <f t="shared" si="8"/>
        <v>6</v>
      </c>
      <c r="M39">
        <f t="shared" si="8"/>
        <v>4</v>
      </c>
      <c r="N39">
        <f t="shared" si="8"/>
        <v>8</v>
      </c>
      <c r="O39">
        <f t="shared" si="8"/>
        <v>5</v>
      </c>
      <c r="P39">
        <f t="shared" si="8"/>
        <v>1</v>
      </c>
      <c r="Q39">
        <f t="shared" si="8"/>
        <v>7</v>
      </c>
      <c r="R39" s="11">
        <f t="shared" si="9"/>
        <v>6</v>
      </c>
      <c r="S39">
        <f t="shared" si="9"/>
        <v>4</v>
      </c>
      <c r="T39">
        <f t="shared" si="9"/>
        <v>3</v>
      </c>
      <c r="U39">
        <f t="shared" si="9"/>
        <v>5</v>
      </c>
      <c r="V39">
        <f t="shared" si="9"/>
        <v>2</v>
      </c>
      <c r="W39">
        <f t="shared" si="9"/>
        <v>7</v>
      </c>
      <c r="X39">
        <f t="shared" si="9"/>
        <v>1</v>
      </c>
      <c r="Y39">
        <f t="shared" si="9"/>
        <v>8</v>
      </c>
    </row>
    <row r="40" spans="1:25" x14ac:dyDescent="0.3">
      <c r="A40" s="8" t="str">
        <f t="shared" si="6"/>
        <v>Health Care</v>
      </c>
      <c r="B40">
        <f t="shared" si="7"/>
        <v>5</v>
      </c>
      <c r="C40">
        <f t="shared" si="7"/>
        <v>3</v>
      </c>
      <c r="D40">
        <f t="shared" si="7"/>
        <v>2</v>
      </c>
      <c r="E40">
        <f t="shared" si="7"/>
        <v>4</v>
      </c>
      <c r="F40">
        <f t="shared" si="7"/>
        <v>1</v>
      </c>
      <c r="G40">
        <f t="shared" si="7"/>
        <v>7</v>
      </c>
      <c r="H40">
        <f t="shared" si="7"/>
        <v>8</v>
      </c>
      <c r="I40">
        <f t="shared" si="7"/>
        <v>6</v>
      </c>
      <c r="J40" s="11">
        <f t="shared" si="8"/>
        <v>1</v>
      </c>
      <c r="K40">
        <f t="shared" si="8"/>
        <v>8</v>
      </c>
      <c r="L40">
        <f t="shared" si="8"/>
        <v>2</v>
      </c>
      <c r="M40">
        <f t="shared" si="8"/>
        <v>7</v>
      </c>
      <c r="N40">
        <f t="shared" si="8"/>
        <v>5</v>
      </c>
      <c r="O40">
        <f t="shared" si="8"/>
        <v>6</v>
      </c>
      <c r="P40">
        <f t="shared" si="8"/>
        <v>3</v>
      </c>
      <c r="Q40">
        <f t="shared" si="8"/>
        <v>4</v>
      </c>
      <c r="R40" s="11">
        <f t="shared" si="9"/>
        <v>1</v>
      </c>
      <c r="S40">
        <f t="shared" si="9"/>
        <v>4</v>
      </c>
      <c r="T40">
        <f t="shared" si="9"/>
        <v>2</v>
      </c>
      <c r="U40">
        <f t="shared" si="9"/>
        <v>5</v>
      </c>
      <c r="V40">
        <f t="shared" si="9"/>
        <v>6</v>
      </c>
      <c r="W40">
        <f t="shared" si="9"/>
        <v>7</v>
      </c>
      <c r="X40">
        <f t="shared" si="9"/>
        <v>8</v>
      </c>
      <c r="Y40">
        <f t="shared" si="9"/>
        <v>3</v>
      </c>
    </row>
    <row r="41" spans="1:25" x14ac:dyDescent="0.3">
      <c r="A41" s="8" t="str">
        <f t="shared" si="6"/>
        <v>Utilities</v>
      </c>
      <c r="B41" t="e">
        <f t="shared" si="7"/>
        <v>#N/A</v>
      </c>
      <c r="C41">
        <f t="shared" si="7"/>
        <v>5</v>
      </c>
      <c r="D41" t="e">
        <f t="shared" si="7"/>
        <v>#N/A</v>
      </c>
      <c r="E41">
        <f t="shared" si="7"/>
        <v>3</v>
      </c>
      <c r="F41">
        <f t="shared" si="7"/>
        <v>1</v>
      </c>
      <c r="G41">
        <f t="shared" si="7"/>
        <v>2</v>
      </c>
      <c r="H41">
        <f t="shared" si="7"/>
        <v>6</v>
      </c>
      <c r="I41">
        <f t="shared" si="7"/>
        <v>4</v>
      </c>
      <c r="J41" s="11" t="e">
        <f t="shared" si="8"/>
        <v>#N/A</v>
      </c>
      <c r="K41">
        <f t="shared" si="8"/>
        <v>5</v>
      </c>
      <c r="L41" t="e">
        <f t="shared" si="8"/>
        <v>#N/A</v>
      </c>
      <c r="M41">
        <f t="shared" si="8"/>
        <v>3</v>
      </c>
      <c r="N41">
        <f t="shared" si="8"/>
        <v>1</v>
      </c>
      <c r="O41">
        <f t="shared" si="8"/>
        <v>2</v>
      </c>
      <c r="P41">
        <f t="shared" si="8"/>
        <v>4</v>
      </c>
      <c r="Q41">
        <f t="shared" si="8"/>
        <v>6</v>
      </c>
      <c r="R41" s="11" t="e">
        <f t="shared" si="9"/>
        <v>#N/A</v>
      </c>
      <c r="S41">
        <f t="shared" si="9"/>
        <v>5</v>
      </c>
      <c r="T41" t="e">
        <f t="shared" si="9"/>
        <v>#N/A</v>
      </c>
      <c r="U41">
        <f t="shared" si="9"/>
        <v>4</v>
      </c>
      <c r="V41">
        <f t="shared" si="9"/>
        <v>1</v>
      </c>
      <c r="W41">
        <f t="shared" si="9"/>
        <v>3</v>
      </c>
      <c r="X41">
        <f t="shared" si="9"/>
        <v>2</v>
      </c>
      <c r="Y41">
        <f t="shared" si="9"/>
        <v>6</v>
      </c>
    </row>
    <row r="42" spans="1:25" x14ac:dyDescent="0.3">
      <c r="A42" s="6"/>
      <c r="B42" s="7" t="s">
        <v>49</v>
      </c>
      <c r="C42" s="4"/>
      <c r="D42" s="4"/>
      <c r="E42" s="4"/>
      <c r="F42" s="4"/>
      <c r="G42" s="4"/>
      <c r="H42" s="4"/>
      <c r="I42" s="4"/>
      <c r="J42" s="5"/>
      <c r="K42" s="4"/>
      <c r="L42" s="4"/>
      <c r="M42" s="4"/>
      <c r="N42" s="4"/>
      <c r="O42" s="4"/>
      <c r="P42" s="4"/>
      <c r="Q42" s="4"/>
      <c r="R42" s="5"/>
      <c r="S42" s="4"/>
      <c r="T42" s="4"/>
      <c r="U42" s="4"/>
      <c r="V42" s="4"/>
      <c r="W42" s="4"/>
      <c r="X42" s="4"/>
      <c r="Y42" s="4"/>
    </row>
    <row r="43" spans="1:25" x14ac:dyDescent="0.3">
      <c r="A43" t="s">
        <v>27</v>
      </c>
      <c r="B43" s="8" t="s">
        <v>4</v>
      </c>
      <c r="C43" s="8" t="s">
        <v>5</v>
      </c>
      <c r="D43" s="8" t="s">
        <v>6</v>
      </c>
      <c r="E43" s="8" t="s">
        <v>7</v>
      </c>
      <c r="F43" s="8" t="s">
        <v>8</v>
      </c>
      <c r="G43" s="8" t="s">
        <v>9</v>
      </c>
      <c r="H43" s="8" t="s">
        <v>10</v>
      </c>
      <c r="I43" s="9" t="s">
        <v>11</v>
      </c>
      <c r="J43" s="10" t="s">
        <v>28</v>
      </c>
      <c r="K43" s="8" t="s">
        <v>29</v>
      </c>
      <c r="L43" s="8" t="s">
        <v>30</v>
      </c>
      <c r="M43" s="8" t="s">
        <v>31</v>
      </c>
      <c r="N43" s="8" t="s">
        <v>32</v>
      </c>
      <c r="O43" s="8" t="s">
        <v>33</v>
      </c>
      <c r="P43" s="8" t="s">
        <v>34</v>
      </c>
      <c r="Q43" s="9" t="s">
        <v>35</v>
      </c>
      <c r="R43" s="10" t="s">
        <v>36</v>
      </c>
      <c r="S43" s="8" t="s">
        <v>37</v>
      </c>
      <c r="T43" s="8" t="s">
        <v>38</v>
      </c>
      <c r="U43" s="8" t="s">
        <v>39</v>
      </c>
      <c r="V43" s="8" t="s">
        <v>40</v>
      </c>
      <c r="W43" s="8" t="s">
        <v>41</v>
      </c>
      <c r="X43" s="8" t="s">
        <v>42</v>
      </c>
      <c r="Y43" s="8" t="s">
        <v>43</v>
      </c>
    </row>
    <row r="44" spans="1:25" x14ac:dyDescent="0.3">
      <c r="A44" s="8" t="str">
        <f>A4</f>
        <v>Energy</v>
      </c>
      <c r="B44">
        <f>B18+B31</f>
        <v>2</v>
      </c>
      <c r="C44">
        <f t="shared" ref="C44:I44" si="10">C18+C31</f>
        <v>4</v>
      </c>
      <c r="D44">
        <f t="shared" si="10"/>
        <v>9</v>
      </c>
      <c r="E44">
        <f t="shared" si="10"/>
        <v>3</v>
      </c>
      <c r="F44">
        <f t="shared" si="10"/>
        <v>9</v>
      </c>
      <c r="G44">
        <f t="shared" si="10"/>
        <v>5</v>
      </c>
      <c r="H44">
        <f t="shared" si="10"/>
        <v>6</v>
      </c>
      <c r="I44">
        <f t="shared" si="10"/>
        <v>7</v>
      </c>
      <c r="J44" s="11">
        <f>J18+J31</f>
        <v>14</v>
      </c>
      <c r="K44">
        <f t="shared" ref="K44:Q44" si="11">K18+K31</f>
        <v>8</v>
      </c>
      <c r="L44">
        <f t="shared" si="11"/>
        <v>17</v>
      </c>
      <c r="M44">
        <f t="shared" si="11"/>
        <v>13</v>
      </c>
      <c r="N44">
        <f t="shared" si="11"/>
        <v>16</v>
      </c>
      <c r="O44">
        <f t="shared" si="11"/>
        <v>13</v>
      </c>
      <c r="P44">
        <f t="shared" si="11"/>
        <v>19</v>
      </c>
      <c r="Q44">
        <f t="shared" si="11"/>
        <v>14</v>
      </c>
      <c r="R44" s="11">
        <f>R18+R31</f>
        <v>5</v>
      </c>
      <c r="S44">
        <f t="shared" ref="S44:Y44" si="12">S18+S31</f>
        <v>8</v>
      </c>
      <c r="T44">
        <f t="shared" si="12"/>
        <v>6</v>
      </c>
      <c r="U44">
        <f t="shared" si="12"/>
        <v>11</v>
      </c>
      <c r="V44">
        <f t="shared" si="12"/>
        <v>10</v>
      </c>
      <c r="W44">
        <f t="shared" si="12"/>
        <v>7</v>
      </c>
      <c r="X44">
        <f t="shared" si="12"/>
        <v>10</v>
      </c>
      <c r="Y44">
        <f t="shared" si="12"/>
        <v>4</v>
      </c>
    </row>
    <row r="45" spans="1:25" x14ac:dyDescent="0.3">
      <c r="A45" s="8" t="str">
        <f t="shared" ref="A45:A54" si="13">A5</f>
        <v>Materials</v>
      </c>
      <c r="B45">
        <f t="shared" ref="B45:Y54" si="14">B19+B32</f>
        <v>7</v>
      </c>
      <c r="C45">
        <f t="shared" si="14"/>
        <v>3</v>
      </c>
      <c r="D45">
        <f t="shared" si="14"/>
        <v>10</v>
      </c>
      <c r="E45">
        <f t="shared" si="14"/>
        <v>5</v>
      </c>
      <c r="F45">
        <f t="shared" si="14"/>
        <v>14</v>
      </c>
      <c r="G45">
        <f t="shared" si="14"/>
        <v>6</v>
      </c>
      <c r="H45">
        <f t="shared" si="14"/>
        <v>12</v>
      </c>
      <c r="I45">
        <f t="shared" si="14"/>
        <v>4</v>
      </c>
      <c r="J45" s="11">
        <f t="shared" si="14"/>
        <v>3</v>
      </c>
      <c r="K45">
        <f t="shared" si="14"/>
        <v>18</v>
      </c>
      <c r="L45">
        <f t="shared" si="14"/>
        <v>4</v>
      </c>
      <c r="M45">
        <f t="shared" si="14"/>
        <v>10</v>
      </c>
      <c r="N45">
        <f t="shared" si="14"/>
        <v>8</v>
      </c>
      <c r="O45">
        <f t="shared" si="14"/>
        <v>13</v>
      </c>
      <c r="P45">
        <f t="shared" si="14"/>
        <v>14</v>
      </c>
      <c r="Q45">
        <f t="shared" si="14"/>
        <v>8</v>
      </c>
      <c r="R45" s="11">
        <f t="shared" si="14"/>
        <v>6</v>
      </c>
      <c r="S45">
        <f t="shared" si="14"/>
        <v>12</v>
      </c>
      <c r="T45">
        <f t="shared" si="14"/>
        <v>7</v>
      </c>
      <c r="U45">
        <f t="shared" si="14"/>
        <v>14</v>
      </c>
      <c r="V45">
        <f t="shared" si="14"/>
        <v>11</v>
      </c>
      <c r="W45">
        <f t="shared" si="14"/>
        <v>15</v>
      </c>
      <c r="X45">
        <f t="shared" si="14"/>
        <v>12</v>
      </c>
      <c r="Y45">
        <f t="shared" si="14"/>
        <v>15</v>
      </c>
    </row>
    <row r="46" spans="1:25" x14ac:dyDescent="0.3">
      <c r="A46" s="8" t="str">
        <f t="shared" si="13"/>
        <v>Industrials</v>
      </c>
      <c r="B46">
        <f t="shared" si="14"/>
        <v>18</v>
      </c>
      <c r="C46">
        <f t="shared" si="14"/>
        <v>10</v>
      </c>
      <c r="D46">
        <f t="shared" si="14"/>
        <v>12</v>
      </c>
      <c r="E46">
        <f t="shared" si="14"/>
        <v>11</v>
      </c>
      <c r="F46">
        <f t="shared" si="14"/>
        <v>11</v>
      </c>
      <c r="G46">
        <f t="shared" si="14"/>
        <v>12</v>
      </c>
      <c r="H46">
        <f t="shared" si="14"/>
        <v>7</v>
      </c>
      <c r="I46">
        <f t="shared" si="14"/>
        <v>5</v>
      </c>
      <c r="J46" s="11">
        <f t="shared" si="14"/>
        <v>13</v>
      </c>
      <c r="K46">
        <f t="shared" si="14"/>
        <v>8</v>
      </c>
      <c r="L46">
        <f t="shared" si="14"/>
        <v>10</v>
      </c>
      <c r="M46">
        <f t="shared" si="14"/>
        <v>3</v>
      </c>
      <c r="N46">
        <f t="shared" si="14"/>
        <v>5</v>
      </c>
      <c r="O46">
        <f t="shared" si="14"/>
        <v>7</v>
      </c>
      <c r="P46">
        <f t="shared" si="14"/>
        <v>16</v>
      </c>
      <c r="Q46">
        <f t="shared" si="14"/>
        <v>6</v>
      </c>
      <c r="R46" s="11">
        <f t="shared" si="14"/>
        <v>6</v>
      </c>
      <c r="S46">
        <f t="shared" si="14"/>
        <v>10</v>
      </c>
      <c r="T46">
        <f t="shared" si="14"/>
        <v>2</v>
      </c>
      <c r="U46">
        <f t="shared" si="14"/>
        <v>8</v>
      </c>
      <c r="V46">
        <f t="shared" si="14"/>
        <v>4</v>
      </c>
      <c r="W46">
        <f t="shared" si="14"/>
        <v>8</v>
      </c>
      <c r="X46">
        <f t="shared" si="14"/>
        <v>14</v>
      </c>
      <c r="Y46">
        <f t="shared" si="14"/>
        <v>8</v>
      </c>
    </row>
    <row r="47" spans="1:25" x14ac:dyDescent="0.3">
      <c r="A47" s="8" t="str">
        <f t="shared" si="13"/>
        <v>Consumer Discretionary</v>
      </c>
      <c r="B47">
        <f t="shared" si="14"/>
        <v>15</v>
      </c>
      <c r="C47">
        <f t="shared" si="14"/>
        <v>5</v>
      </c>
      <c r="D47">
        <f t="shared" si="14"/>
        <v>14</v>
      </c>
      <c r="E47">
        <f t="shared" si="14"/>
        <v>8</v>
      </c>
      <c r="F47">
        <f t="shared" si="14"/>
        <v>11</v>
      </c>
      <c r="G47">
        <f t="shared" si="14"/>
        <v>10</v>
      </c>
      <c r="H47">
        <f t="shared" si="14"/>
        <v>11</v>
      </c>
      <c r="I47">
        <f t="shared" si="14"/>
        <v>10</v>
      </c>
      <c r="J47" s="11">
        <f t="shared" si="14"/>
        <v>15</v>
      </c>
      <c r="K47">
        <f t="shared" si="14"/>
        <v>7</v>
      </c>
      <c r="L47">
        <f t="shared" si="14"/>
        <v>12</v>
      </c>
      <c r="M47">
        <f t="shared" si="14"/>
        <v>10</v>
      </c>
      <c r="N47">
        <f t="shared" si="14"/>
        <v>6</v>
      </c>
      <c r="O47">
        <f t="shared" si="14"/>
        <v>9</v>
      </c>
      <c r="P47">
        <f t="shared" si="14"/>
        <v>6</v>
      </c>
      <c r="Q47">
        <f t="shared" si="14"/>
        <v>2</v>
      </c>
      <c r="R47" s="11">
        <f t="shared" si="14"/>
        <v>9</v>
      </c>
      <c r="S47">
        <f t="shared" si="14"/>
        <v>10</v>
      </c>
      <c r="T47">
        <f t="shared" si="14"/>
        <v>11</v>
      </c>
      <c r="U47">
        <f t="shared" si="14"/>
        <v>5</v>
      </c>
      <c r="V47">
        <f t="shared" si="14"/>
        <v>17</v>
      </c>
      <c r="W47">
        <f t="shared" si="14"/>
        <v>2</v>
      </c>
      <c r="X47">
        <f t="shared" si="14"/>
        <v>13</v>
      </c>
      <c r="Y47">
        <f t="shared" si="14"/>
        <v>14</v>
      </c>
    </row>
    <row r="48" spans="1:25" x14ac:dyDescent="0.3">
      <c r="A48" s="8" t="str">
        <f t="shared" si="13"/>
        <v>Communication Services</v>
      </c>
      <c r="B48">
        <f t="shared" si="14"/>
        <v>4</v>
      </c>
      <c r="C48">
        <f t="shared" si="14"/>
        <v>16</v>
      </c>
      <c r="D48">
        <f t="shared" si="14"/>
        <v>10</v>
      </c>
      <c r="E48">
        <f t="shared" si="14"/>
        <v>12</v>
      </c>
      <c r="F48">
        <f t="shared" si="14"/>
        <v>16</v>
      </c>
      <c r="G48">
        <f t="shared" si="14"/>
        <v>13</v>
      </c>
      <c r="H48">
        <f t="shared" si="14"/>
        <v>19</v>
      </c>
      <c r="I48">
        <f t="shared" si="14"/>
        <v>17</v>
      </c>
      <c r="J48" s="11">
        <f t="shared" si="14"/>
        <v>5</v>
      </c>
      <c r="K48">
        <f t="shared" si="14"/>
        <v>17</v>
      </c>
      <c r="L48">
        <f t="shared" si="14"/>
        <v>10</v>
      </c>
      <c r="M48">
        <f t="shared" si="14"/>
        <v>13</v>
      </c>
      <c r="N48">
        <f t="shared" si="14"/>
        <v>16</v>
      </c>
      <c r="O48">
        <f t="shared" si="14"/>
        <v>13</v>
      </c>
      <c r="P48">
        <f t="shared" si="14"/>
        <v>15</v>
      </c>
      <c r="Q48">
        <f t="shared" si="14"/>
        <v>19</v>
      </c>
      <c r="R48" s="11">
        <f t="shared" si="14"/>
        <v>3</v>
      </c>
      <c r="S48">
        <f t="shared" si="14"/>
        <v>8</v>
      </c>
      <c r="T48">
        <f t="shared" si="14"/>
        <v>5</v>
      </c>
      <c r="U48">
        <f t="shared" si="14"/>
        <v>15</v>
      </c>
      <c r="V48">
        <f t="shared" si="14"/>
        <v>7</v>
      </c>
      <c r="W48">
        <f t="shared" si="14"/>
        <v>16</v>
      </c>
      <c r="X48">
        <f t="shared" si="14"/>
        <v>16</v>
      </c>
      <c r="Y48">
        <f t="shared" si="14"/>
        <v>18</v>
      </c>
    </row>
    <row r="49" spans="1:25" x14ac:dyDescent="0.3">
      <c r="A49" s="8" t="str">
        <f t="shared" si="13"/>
        <v>Information Technology</v>
      </c>
      <c r="B49">
        <f t="shared" si="14"/>
        <v>17</v>
      </c>
      <c r="C49">
        <f t="shared" si="14"/>
        <v>4</v>
      </c>
      <c r="D49">
        <f t="shared" si="14"/>
        <v>17</v>
      </c>
      <c r="E49">
        <f t="shared" si="14"/>
        <v>7</v>
      </c>
      <c r="F49">
        <f t="shared" si="14"/>
        <v>16</v>
      </c>
      <c r="G49">
        <f t="shared" si="14"/>
        <v>9</v>
      </c>
      <c r="H49">
        <f t="shared" si="14"/>
        <v>14</v>
      </c>
      <c r="I49">
        <f t="shared" si="14"/>
        <v>14</v>
      </c>
      <c r="J49" s="11">
        <f t="shared" si="14"/>
        <v>2</v>
      </c>
      <c r="K49">
        <f t="shared" si="14"/>
        <v>4</v>
      </c>
      <c r="L49">
        <f t="shared" si="14"/>
        <v>7</v>
      </c>
      <c r="M49">
        <f t="shared" si="14"/>
        <v>6</v>
      </c>
      <c r="N49">
        <f t="shared" si="14"/>
        <v>13</v>
      </c>
      <c r="O49">
        <f t="shared" si="14"/>
        <v>8</v>
      </c>
      <c r="P49">
        <f t="shared" si="14"/>
        <v>9</v>
      </c>
      <c r="Q49">
        <f t="shared" si="14"/>
        <v>15</v>
      </c>
      <c r="R49" s="11">
        <f t="shared" si="14"/>
        <v>2</v>
      </c>
      <c r="S49">
        <f t="shared" si="14"/>
        <v>3</v>
      </c>
      <c r="T49">
        <f t="shared" si="14"/>
        <v>5</v>
      </c>
      <c r="U49">
        <f t="shared" si="14"/>
        <v>7</v>
      </c>
      <c r="V49">
        <f t="shared" si="14"/>
        <v>7</v>
      </c>
      <c r="W49">
        <f t="shared" si="14"/>
        <v>11</v>
      </c>
      <c r="X49">
        <f t="shared" si="14"/>
        <v>6</v>
      </c>
      <c r="Y49">
        <f t="shared" si="14"/>
        <v>12</v>
      </c>
    </row>
    <row r="50" spans="1:25" x14ac:dyDescent="0.3">
      <c r="A50" s="8" t="str">
        <f t="shared" si="13"/>
        <v>Financials</v>
      </c>
      <c r="B50">
        <f t="shared" si="14"/>
        <v>10</v>
      </c>
      <c r="C50">
        <f t="shared" si="14"/>
        <v>9</v>
      </c>
      <c r="D50">
        <f t="shared" si="14"/>
        <v>10</v>
      </c>
      <c r="E50">
        <f t="shared" si="14"/>
        <v>6</v>
      </c>
      <c r="F50">
        <f t="shared" si="14"/>
        <v>9</v>
      </c>
      <c r="G50">
        <f t="shared" si="14"/>
        <v>5</v>
      </c>
      <c r="H50">
        <f t="shared" si="14"/>
        <v>15</v>
      </c>
      <c r="I50">
        <f t="shared" si="14"/>
        <v>9</v>
      </c>
      <c r="J50" s="11">
        <f t="shared" si="14"/>
        <v>9</v>
      </c>
      <c r="K50">
        <f t="shared" si="14"/>
        <v>4</v>
      </c>
      <c r="L50">
        <f t="shared" si="14"/>
        <v>3</v>
      </c>
      <c r="M50">
        <f t="shared" si="14"/>
        <v>5</v>
      </c>
      <c r="N50">
        <f t="shared" si="14"/>
        <v>3</v>
      </c>
      <c r="O50">
        <f t="shared" si="14"/>
        <v>6</v>
      </c>
      <c r="P50">
        <f t="shared" si="14"/>
        <v>8</v>
      </c>
      <c r="Q50">
        <f t="shared" si="14"/>
        <v>11</v>
      </c>
      <c r="R50" s="11">
        <f t="shared" si="14"/>
        <v>12</v>
      </c>
      <c r="S50">
        <f t="shared" si="14"/>
        <v>14</v>
      </c>
      <c r="T50">
        <f t="shared" si="14"/>
        <v>8</v>
      </c>
      <c r="U50">
        <f t="shared" si="14"/>
        <v>17</v>
      </c>
      <c r="V50">
        <f t="shared" si="14"/>
        <v>6</v>
      </c>
      <c r="W50">
        <f t="shared" si="14"/>
        <v>18</v>
      </c>
      <c r="X50">
        <f t="shared" si="14"/>
        <v>7</v>
      </c>
      <c r="Y50">
        <f t="shared" si="14"/>
        <v>17</v>
      </c>
    </row>
    <row r="51" spans="1:25" x14ac:dyDescent="0.3">
      <c r="A51" s="8" t="str">
        <f t="shared" si="13"/>
        <v>Real Estate</v>
      </c>
      <c r="B51">
        <f t="shared" si="14"/>
        <v>16</v>
      </c>
      <c r="C51">
        <f t="shared" si="14"/>
        <v>15</v>
      </c>
      <c r="D51">
        <f t="shared" si="14"/>
        <v>15</v>
      </c>
      <c r="E51">
        <f t="shared" si="14"/>
        <v>14</v>
      </c>
      <c r="F51">
        <f t="shared" si="14"/>
        <v>14</v>
      </c>
      <c r="G51">
        <f t="shared" si="14"/>
        <v>11</v>
      </c>
      <c r="H51">
        <f t="shared" si="14"/>
        <v>10</v>
      </c>
      <c r="I51">
        <f t="shared" si="14"/>
        <v>8</v>
      </c>
      <c r="J51" s="11">
        <f t="shared" si="14"/>
        <v>11</v>
      </c>
      <c r="K51">
        <f t="shared" si="14"/>
        <v>4</v>
      </c>
      <c r="L51">
        <f t="shared" si="14"/>
        <v>13</v>
      </c>
      <c r="M51">
        <f t="shared" si="14"/>
        <v>10</v>
      </c>
      <c r="N51">
        <f t="shared" si="14"/>
        <v>15</v>
      </c>
      <c r="O51">
        <f t="shared" si="14"/>
        <v>8</v>
      </c>
      <c r="P51">
        <f t="shared" si="14"/>
        <v>17</v>
      </c>
      <c r="Q51">
        <f t="shared" si="14"/>
        <v>10</v>
      </c>
      <c r="R51" s="11">
        <f t="shared" si="14"/>
        <v>13</v>
      </c>
      <c r="S51">
        <f t="shared" si="14"/>
        <v>19</v>
      </c>
      <c r="T51">
        <f t="shared" si="14"/>
        <v>11</v>
      </c>
      <c r="U51">
        <f t="shared" si="14"/>
        <v>11</v>
      </c>
      <c r="V51">
        <f t="shared" si="14"/>
        <v>12</v>
      </c>
      <c r="W51">
        <f t="shared" si="14"/>
        <v>13</v>
      </c>
      <c r="X51">
        <f t="shared" si="14"/>
        <v>6</v>
      </c>
      <c r="Y51">
        <f t="shared" si="14"/>
        <v>11</v>
      </c>
    </row>
    <row r="52" spans="1:25" x14ac:dyDescent="0.3">
      <c r="A52" s="8" t="str">
        <f t="shared" si="13"/>
        <v>Consumer Staples</v>
      </c>
      <c r="B52">
        <f t="shared" si="14"/>
        <v>11</v>
      </c>
      <c r="C52">
        <f t="shared" si="14"/>
        <v>8</v>
      </c>
      <c r="D52">
        <f t="shared" si="14"/>
        <v>16</v>
      </c>
      <c r="E52">
        <f t="shared" si="14"/>
        <v>10</v>
      </c>
      <c r="F52">
        <f t="shared" si="14"/>
        <v>19</v>
      </c>
      <c r="G52">
        <f t="shared" si="14"/>
        <v>7</v>
      </c>
      <c r="H52">
        <f t="shared" si="14"/>
        <v>14</v>
      </c>
      <c r="I52">
        <f t="shared" si="14"/>
        <v>12</v>
      </c>
      <c r="J52" s="11">
        <f t="shared" si="14"/>
        <v>12</v>
      </c>
      <c r="K52">
        <f t="shared" si="14"/>
        <v>8</v>
      </c>
      <c r="L52">
        <f t="shared" si="14"/>
        <v>15</v>
      </c>
      <c r="M52">
        <f t="shared" si="14"/>
        <v>13</v>
      </c>
      <c r="N52">
        <f t="shared" si="14"/>
        <v>19</v>
      </c>
      <c r="O52">
        <f t="shared" si="14"/>
        <v>16</v>
      </c>
      <c r="P52">
        <f t="shared" si="14"/>
        <v>5</v>
      </c>
      <c r="Q52">
        <f t="shared" si="14"/>
        <v>17</v>
      </c>
      <c r="R52" s="11">
        <f t="shared" si="14"/>
        <v>16</v>
      </c>
      <c r="S52">
        <f t="shared" si="14"/>
        <v>12</v>
      </c>
      <c r="T52">
        <f t="shared" si="14"/>
        <v>13</v>
      </c>
      <c r="U52">
        <f t="shared" si="14"/>
        <v>14</v>
      </c>
      <c r="V52">
        <f t="shared" si="14"/>
        <v>9</v>
      </c>
      <c r="W52">
        <f t="shared" si="14"/>
        <v>17</v>
      </c>
      <c r="X52">
        <f t="shared" si="14"/>
        <v>3</v>
      </c>
      <c r="Y52">
        <f t="shared" si="14"/>
        <v>16</v>
      </c>
    </row>
    <row r="53" spans="1:25" x14ac:dyDescent="0.3">
      <c r="A53" s="8" t="str">
        <f t="shared" si="13"/>
        <v>Health Care</v>
      </c>
      <c r="B53">
        <f t="shared" si="14"/>
        <v>10</v>
      </c>
      <c r="C53">
        <f t="shared" si="14"/>
        <v>12</v>
      </c>
      <c r="D53">
        <f t="shared" si="14"/>
        <v>4</v>
      </c>
      <c r="E53">
        <f t="shared" si="14"/>
        <v>13</v>
      </c>
      <c r="F53">
        <f t="shared" si="14"/>
        <v>4</v>
      </c>
      <c r="G53">
        <f t="shared" si="14"/>
        <v>18</v>
      </c>
      <c r="H53">
        <f t="shared" si="14"/>
        <v>18</v>
      </c>
      <c r="I53">
        <f t="shared" si="14"/>
        <v>15</v>
      </c>
      <c r="J53" s="11">
        <f t="shared" si="14"/>
        <v>6</v>
      </c>
      <c r="K53">
        <f t="shared" si="14"/>
        <v>17</v>
      </c>
      <c r="L53">
        <f t="shared" si="14"/>
        <v>8</v>
      </c>
      <c r="M53">
        <f t="shared" si="14"/>
        <v>15</v>
      </c>
      <c r="N53">
        <f t="shared" si="14"/>
        <v>12</v>
      </c>
      <c r="O53">
        <f t="shared" si="14"/>
        <v>14</v>
      </c>
      <c r="P53">
        <f t="shared" si="14"/>
        <v>9</v>
      </c>
      <c r="Q53">
        <f t="shared" si="14"/>
        <v>10</v>
      </c>
      <c r="R53" s="11">
        <f t="shared" si="14"/>
        <v>7</v>
      </c>
      <c r="S53">
        <f t="shared" si="14"/>
        <v>10</v>
      </c>
      <c r="T53">
        <f t="shared" si="14"/>
        <v>10</v>
      </c>
      <c r="U53">
        <f t="shared" si="14"/>
        <v>10</v>
      </c>
      <c r="V53">
        <f t="shared" si="14"/>
        <v>17</v>
      </c>
      <c r="W53">
        <f t="shared" si="14"/>
        <v>14</v>
      </c>
      <c r="X53">
        <f t="shared" si="14"/>
        <v>19</v>
      </c>
      <c r="Y53">
        <f t="shared" si="14"/>
        <v>6</v>
      </c>
    </row>
    <row r="54" spans="1:25" x14ac:dyDescent="0.3">
      <c r="A54" s="8" t="str">
        <f t="shared" si="13"/>
        <v>Utilities</v>
      </c>
      <c r="B54" t="e">
        <f t="shared" si="14"/>
        <v>#N/A</v>
      </c>
      <c r="C54">
        <f t="shared" si="14"/>
        <v>10</v>
      </c>
      <c r="D54" t="e">
        <f t="shared" si="14"/>
        <v>#N/A</v>
      </c>
      <c r="E54">
        <f t="shared" si="14"/>
        <v>6</v>
      </c>
      <c r="F54">
        <f t="shared" si="14"/>
        <v>2</v>
      </c>
      <c r="G54">
        <f t="shared" si="14"/>
        <v>5</v>
      </c>
      <c r="H54">
        <f t="shared" si="14"/>
        <v>9</v>
      </c>
      <c r="I54">
        <f t="shared" si="14"/>
        <v>7</v>
      </c>
      <c r="J54" s="11" t="e">
        <f t="shared" si="14"/>
        <v>#N/A</v>
      </c>
      <c r="K54">
        <f t="shared" si="14"/>
        <v>13</v>
      </c>
      <c r="L54" t="e">
        <f t="shared" si="14"/>
        <v>#N/A</v>
      </c>
      <c r="M54">
        <f t="shared" si="14"/>
        <v>10</v>
      </c>
      <c r="N54">
        <f t="shared" si="14"/>
        <v>2</v>
      </c>
      <c r="O54">
        <f t="shared" si="14"/>
        <v>7</v>
      </c>
      <c r="P54">
        <f t="shared" si="14"/>
        <v>9</v>
      </c>
      <c r="Q54">
        <f t="shared" si="14"/>
        <v>14</v>
      </c>
      <c r="R54" s="11" t="e">
        <f t="shared" si="14"/>
        <v>#N/A</v>
      </c>
      <c r="S54">
        <f t="shared" si="14"/>
        <v>15</v>
      </c>
      <c r="T54" t="e">
        <f t="shared" si="14"/>
        <v>#N/A</v>
      </c>
      <c r="U54">
        <f t="shared" si="14"/>
        <v>11</v>
      </c>
      <c r="V54">
        <f t="shared" si="14"/>
        <v>2</v>
      </c>
      <c r="W54">
        <f t="shared" si="14"/>
        <v>8</v>
      </c>
      <c r="X54">
        <f t="shared" si="14"/>
        <v>11</v>
      </c>
      <c r="Y54">
        <f t="shared" si="14"/>
        <v>17</v>
      </c>
    </row>
    <row r="55" spans="1:25" x14ac:dyDescent="0.3">
      <c r="A55" s="12"/>
      <c r="B55" s="7" t="s">
        <v>50</v>
      </c>
      <c r="C55" s="4"/>
      <c r="D55" s="4"/>
      <c r="E55" s="4"/>
      <c r="F55" s="4"/>
      <c r="G55" s="4"/>
      <c r="H55" s="4"/>
      <c r="I55" s="4"/>
      <c r="J55" s="5"/>
      <c r="K55" s="4"/>
      <c r="L55" s="4"/>
      <c r="M55" s="4"/>
      <c r="N55" s="4"/>
      <c r="O55" s="4"/>
      <c r="P55" s="4"/>
      <c r="Q55" s="4"/>
      <c r="R55" s="5"/>
      <c r="S55" s="4"/>
      <c r="T55" s="4"/>
      <c r="U55" s="4"/>
      <c r="V55" s="4"/>
      <c r="W55" s="4"/>
      <c r="X55" s="4"/>
      <c r="Y55" s="4"/>
    </row>
    <row r="56" spans="1:25" x14ac:dyDescent="0.3">
      <c r="A56" s="12"/>
      <c r="B56" s="13" t="s">
        <v>51</v>
      </c>
      <c r="C56" s="13"/>
      <c r="D56" s="13"/>
      <c r="E56" s="13"/>
      <c r="F56" s="13"/>
      <c r="G56" s="13"/>
      <c r="H56" s="13"/>
      <c r="I56" s="14"/>
      <c r="J56" s="13" t="s">
        <v>52</v>
      </c>
      <c r="K56" s="13"/>
      <c r="L56" s="13"/>
      <c r="M56" s="13"/>
      <c r="N56" s="13"/>
      <c r="O56" s="13"/>
      <c r="P56" s="13"/>
      <c r="Q56" s="14"/>
      <c r="R56" s="5"/>
      <c r="S56" s="4"/>
      <c r="T56" s="4"/>
      <c r="U56" s="4"/>
      <c r="V56" s="4"/>
      <c r="W56" s="4"/>
      <c r="X56" s="4"/>
      <c r="Y56" s="4"/>
    </row>
    <row r="57" spans="1:25" s="15" customFormat="1" x14ac:dyDescent="0.3">
      <c r="A57" s="15" t="s">
        <v>27</v>
      </c>
      <c r="B57" s="8" t="s">
        <v>4</v>
      </c>
      <c r="C57" s="8" t="s">
        <v>5</v>
      </c>
      <c r="D57" s="8" t="s">
        <v>6</v>
      </c>
      <c r="E57" s="8" t="s">
        <v>7</v>
      </c>
      <c r="F57" s="8" t="s">
        <v>8</v>
      </c>
      <c r="G57" s="8" t="s">
        <v>9</v>
      </c>
      <c r="H57" s="8" t="s">
        <v>10</v>
      </c>
      <c r="I57" s="9" t="s">
        <v>11</v>
      </c>
      <c r="J57" s="16" t="s">
        <v>28</v>
      </c>
      <c r="K57" s="17" t="s">
        <v>29</v>
      </c>
      <c r="L57" s="17" t="s">
        <v>30</v>
      </c>
      <c r="M57" s="17" t="s">
        <v>31</v>
      </c>
      <c r="N57" s="17" t="s">
        <v>32</v>
      </c>
      <c r="O57" s="17" t="s">
        <v>33</v>
      </c>
      <c r="P57" s="17" t="s">
        <v>34</v>
      </c>
      <c r="Q57" s="18" t="s">
        <v>35</v>
      </c>
      <c r="R57" s="19"/>
    </row>
    <row r="58" spans="1:25" x14ac:dyDescent="0.3">
      <c r="A58" s="8" t="str">
        <f>A4</f>
        <v>Energy</v>
      </c>
      <c r="B58">
        <f>B44+J44+R44</f>
        <v>21</v>
      </c>
      <c r="C58">
        <f t="shared" ref="C58:I68" si="15">C44+K44+S44</f>
        <v>20</v>
      </c>
      <c r="D58">
        <f t="shared" si="15"/>
        <v>32</v>
      </c>
      <c r="E58">
        <f t="shared" si="15"/>
        <v>27</v>
      </c>
      <c r="F58">
        <f t="shared" si="15"/>
        <v>35</v>
      </c>
      <c r="G58">
        <f t="shared" si="15"/>
        <v>25</v>
      </c>
      <c r="H58">
        <f t="shared" si="15"/>
        <v>35</v>
      </c>
      <c r="I58">
        <f t="shared" si="15"/>
        <v>25</v>
      </c>
      <c r="J58" s="11">
        <f>Table4[[#This Row],[mega_growth]]</f>
        <v>21</v>
      </c>
      <c r="K58">
        <f>Table4[[#This Row],[mega_value]]</f>
        <v>20</v>
      </c>
      <c r="L58">
        <f>Table4[[#This Row],[large_growth]]</f>
        <v>32</v>
      </c>
      <c r="M58">
        <f>Table4[[#This Row],[large_value]]</f>
        <v>27</v>
      </c>
      <c r="N58">
        <f>Table4[[#This Row],[mid_growth]]</f>
        <v>35</v>
      </c>
      <c r="O58">
        <f>Table4[[#This Row],[mid_value]]</f>
        <v>25</v>
      </c>
      <c r="P58">
        <f>Table4[[#This Row],[small_growth]]</f>
        <v>35</v>
      </c>
      <c r="Q58">
        <f>Table4[[#This Row],[small_value]]</f>
        <v>25</v>
      </c>
      <c r="R58" s="11"/>
    </row>
    <row r="59" spans="1:25" x14ac:dyDescent="0.3">
      <c r="A59" s="8" t="str">
        <f t="shared" ref="A59:A68" si="16">A5</f>
        <v>Materials</v>
      </c>
      <c r="B59">
        <f t="shared" ref="B59:B68" si="17">B45+J45+R45</f>
        <v>16</v>
      </c>
      <c r="C59">
        <f t="shared" si="15"/>
        <v>33</v>
      </c>
      <c r="D59">
        <f t="shared" si="15"/>
        <v>21</v>
      </c>
      <c r="E59">
        <f t="shared" si="15"/>
        <v>29</v>
      </c>
      <c r="F59">
        <f t="shared" si="15"/>
        <v>33</v>
      </c>
      <c r="G59">
        <f t="shared" si="15"/>
        <v>34</v>
      </c>
      <c r="H59">
        <f t="shared" si="15"/>
        <v>38</v>
      </c>
      <c r="I59">
        <f t="shared" si="15"/>
        <v>27</v>
      </c>
      <c r="J59" s="11">
        <f>Table4[[#This Row],[mega_growth]]</f>
        <v>16</v>
      </c>
      <c r="K59">
        <f>Table4[[#This Row],[mega_value]]</f>
        <v>33</v>
      </c>
      <c r="L59">
        <f>Table4[[#This Row],[large_growth]]</f>
        <v>21</v>
      </c>
      <c r="M59">
        <f>Table4[[#This Row],[large_value]]</f>
        <v>29</v>
      </c>
      <c r="N59">
        <f>Table4[[#This Row],[mid_growth]]</f>
        <v>33</v>
      </c>
      <c r="O59">
        <f>Table4[[#This Row],[mid_value]]</f>
        <v>34</v>
      </c>
      <c r="P59">
        <f>Table4[[#This Row],[small_growth]]</f>
        <v>38</v>
      </c>
      <c r="Q59">
        <f>Table4[[#This Row],[small_value]]</f>
        <v>27</v>
      </c>
      <c r="R59" s="11"/>
    </row>
    <row r="60" spans="1:25" x14ac:dyDescent="0.3">
      <c r="A60" s="8" t="str">
        <f t="shared" si="16"/>
        <v>Industrials</v>
      </c>
      <c r="B60">
        <f t="shared" si="17"/>
        <v>37</v>
      </c>
      <c r="C60">
        <f t="shared" si="15"/>
        <v>28</v>
      </c>
      <c r="D60">
        <f t="shared" si="15"/>
        <v>24</v>
      </c>
      <c r="E60">
        <f t="shared" si="15"/>
        <v>22</v>
      </c>
      <c r="F60">
        <f t="shared" si="15"/>
        <v>20</v>
      </c>
      <c r="G60">
        <f t="shared" si="15"/>
        <v>27</v>
      </c>
      <c r="H60">
        <f t="shared" si="15"/>
        <v>37</v>
      </c>
      <c r="I60">
        <f t="shared" si="15"/>
        <v>19</v>
      </c>
      <c r="J60" s="11">
        <f>Table4[[#This Row],[mega_growth]]</f>
        <v>37</v>
      </c>
      <c r="K60">
        <f>Table4[[#This Row],[mega_value]]</f>
        <v>28</v>
      </c>
      <c r="L60">
        <f>Table4[[#This Row],[large_growth]]</f>
        <v>24</v>
      </c>
      <c r="M60">
        <f>Table4[[#This Row],[large_value]]</f>
        <v>22</v>
      </c>
      <c r="N60">
        <f>Table4[[#This Row],[mid_growth]]</f>
        <v>20</v>
      </c>
      <c r="O60">
        <f>Table4[[#This Row],[mid_value]]</f>
        <v>27</v>
      </c>
      <c r="P60">
        <f>Table4[[#This Row],[small_growth]]</f>
        <v>37</v>
      </c>
      <c r="Q60">
        <f>Table4[[#This Row],[small_value]]</f>
        <v>19</v>
      </c>
      <c r="R60" s="11"/>
    </row>
    <row r="61" spans="1:25" x14ac:dyDescent="0.3">
      <c r="A61" s="8" t="str">
        <f t="shared" si="16"/>
        <v>Consumer Discretionary</v>
      </c>
      <c r="B61">
        <f t="shared" si="17"/>
        <v>39</v>
      </c>
      <c r="C61">
        <f t="shared" si="15"/>
        <v>22</v>
      </c>
      <c r="D61">
        <f t="shared" si="15"/>
        <v>37</v>
      </c>
      <c r="E61">
        <f t="shared" si="15"/>
        <v>23</v>
      </c>
      <c r="F61">
        <f t="shared" si="15"/>
        <v>34</v>
      </c>
      <c r="G61">
        <f t="shared" si="15"/>
        <v>21</v>
      </c>
      <c r="H61">
        <f t="shared" si="15"/>
        <v>30</v>
      </c>
      <c r="I61">
        <f t="shared" si="15"/>
        <v>26</v>
      </c>
      <c r="J61" s="11">
        <f>Table4[[#This Row],[mega_growth]]</f>
        <v>39</v>
      </c>
      <c r="K61">
        <f>Table4[[#This Row],[mega_value]]</f>
        <v>22</v>
      </c>
      <c r="L61">
        <f>Table4[[#This Row],[large_growth]]</f>
        <v>37</v>
      </c>
      <c r="M61">
        <f>Table4[[#This Row],[large_value]]</f>
        <v>23</v>
      </c>
      <c r="N61">
        <f>Table4[[#This Row],[mid_growth]]</f>
        <v>34</v>
      </c>
      <c r="O61">
        <f>Table4[[#This Row],[mid_value]]</f>
        <v>21</v>
      </c>
      <c r="P61">
        <f>Table4[[#This Row],[small_growth]]</f>
        <v>30</v>
      </c>
      <c r="Q61">
        <f>Table4[[#This Row],[small_value]]</f>
        <v>26</v>
      </c>
      <c r="R61" s="11"/>
    </row>
    <row r="62" spans="1:25" x14ac:dyDescent="0.3">
      <c r="A62" s="8" t="str">
        <f t="shared" si="16"/>
        <v>Communication Services</v>
      </c>
      <c r="B62">
        <f t="shared" si="17"/>
        <v>12</v>
      </c>
      <c r="C62">
        <f t="shared" si="15"/>
        <v>41</v>
      </c>
      <c r="D62">
        <f t="shared" si="15"/>
        <v>25</v>
      </c>
      <c r="E62">
        <f t="shared" si="15"/>
        <v>40</v>
      </c>
      <c r="F62">
        <f t="shared" si="15"/>
        <v>39</v>
      </c>
      <c r="G62">
        <f t="shared" si="15"/>
        <v>42</v>
      </c>
      <c r="H62">
        <f t="shared" si="15"/>
        <v>50</v>
      </c>
      <c r="I62">
        <f t="shared" si="15"/>
        <v>54</v>
      </c>
      <c r="J62" s="11">
        <f>Table4[[#This Row],[mega_growth]]</f>
        <v>12</v>
      </c>
      <c r="K62">
        <f>Table4[[#This Row],[mega_value]]</f>
        <v>41</v>
      </c>
      <c r="L62">
        <f>Table4[[#This Row],[large_growth]]</f>
        <v>25</v>
      </c>
      <c r="M62">
        <f>Table4[[#This Row],[large_value]]</f>
        <v>40</v>
      </c>
      <c r="N62">
        <f>Table4[[#This Row],[mid_growth]]</f>
        <v>39</v>
      </c>
      <c r="O62">
        <f>Table4[[#This Row],[mid_value]]</f>
        <v>42</v>
      </c>
      <c r="P62">
        <f>Table4[[#This Row],[small_growth]]</f>
        <v>50</v>
      </c>
      <c r="Q62">
        <f>Table4[[#This Row],[small_value]]</f>
        <v>54</v>
      </c>
      <c r="R62" s="11"/>
    </row>
    <row r="63" spans="1:25" x14ac:dyDescent="0.3">
      <c r="A63" s="8" t="str">
        <f t="shared" si="16"/>
        <v>Information Technology</v>
      </c>
      <c r="B63">
        <f t="shared" si="17"/>
        <v>21</v>
      </c>
      <c r="C63">
        <f t="shared" si="15"/>
        <v>11</v>
      </c>
      <c r="D63">
        <f t="shared" si="15"/>
        <v>29</v>
      </c>
      <c r="E63">
        <f t="shared" si="15"/>
        <v>20</v>
      </c>
      <c r="F63">
        <f t="shared" si="15"/>
        <v>36</v>
      </c>
      <c r="G63">
        <f t="shared" si="15"/>
        <v>28</v>
      </c>
      <c r="H63">
        <f t="shared" si="15"/>
        <v>29</v>
      </c>
      <c r="I63">
        <f t="shared" si="15"/>
        <v>41</v>
      </c>
      <c r="J63" s="11">
        <f>Table4[[#This Row],[mega_growth]]</f>
        <v>21</v>
      </c>
      <c r="K63">
        <f>Table4[[#This Row],[mega_value]]</f>
        <v>11</v>
      </c>
      <c r="L63">
        <f>Table4[[#This Row],[large_growth]]</f>
        <v>29</v>
      </c>
      <c r="M63">
        <f>Table4[[#This Row],[large_value]]</f>
        <v>20</v>
      </c>
      <c r="N63">
        <f>Table4[[#This Row],[mid_growth]]</f>
        <v>36</v>
      </c>
      <c r="O63">
        <f>Table4[[#This Row],[mid_value]]</f>
        <v>28</v>
      </c>
      <c r="P63">
        <f>Table4[[#This Row],[small_growth]]</f>
        <v>29</v>
      </c>
      <c r="Q63">
        <f>Table4[[#This Row],[small_value]]</f>
        <v>41</v>
      </c>
      <c r="R63" s="11"/>
    </row>
    <row r="64" spans="1:25" x14ac:dyDescent="0.3">
      <c r="A64" s="8" t="str">
        <f t="shared" si="16"/>
        <v>Financials</v>
      </c>
      <c r="B64">
        <f t="shared" si="17"/>
        <v>31</v>
      </c>
      <c r="C64">
        <f t="shared" si="15"/>
        <v>27</v>
      </c>
      <c r="D64">
        <f t="shared" si="15"/>
        <v>21</v>
      </c>
      <c r="E64">
        <f t="shared" si="15"/>
        <v>28</v>
      </c>
      <c r="F64">
        <f t="shared" si="15"/>
        <v>18</v>
      </c>
      <c r="G64">
        <f>G50+O50+W50</f>
        <v>29</v>
      </c>
      <c r="H64">
        <f t="shared" si="15"/>
        <v>30</v>
      </c>
      <c r="I64">
        <f t="shared" si="15"/>
        <v>37</v>
      </c>
      <c r="J64" s="11">
        <f>Table4[[#This Row],[mega_growth]]</f>
        <v>31</v>
      </c>
      <c r="K64">
        <f>Table4[[#This Row],[mega_value]]</f>
        <v>27</v>
      </c>
      <c r="L64">
        <f>Table4[[#This Row],[large_growth]]</f>
        <v>21</v>
      </c>
      <c r="M64">
        <f>Table4[[#This Row],[large_value]]</f>
        <v>28</v>
      </c>
      <c r="N64">
        <f>Table4[[#This Row],[mid_growth]]</f>
        <v>18</v>
      </c>
      <c r="O64">
        <f>Table4[[#This Row],[mid_value]]</f>
        <v>29</v>
      </c>
      <c r="P64">
        <f>Table4[[#This Row],[small_growth]]</f>
        <v>30</v>
      </c>
      <c r="Q64">
        <f>Table4[[#This Row],[small_value]]</f>
        <v>37</v>
      </c>
      <c r="R64" s="11"/>
    </row>
    <row r="65" spans="1:18" x14ac:dyDescent="0.3">
      <c r="A65" s="8" t="str">
        <f t="shared" si="16"/>
        <v>Real Estate</v>
      </c>
      <c r="B65">
        <f t="shared" si="17"/>
        <v>40</v>
      </c>
      <c r="C65">
        <f t="shared" si="15"/>
        <v>38</v>
      </c>
      <c r="D65">
        <f t="shared" si="15"/>
        <v>39</v>
      </c>
      <c r="E65">
        <f t="shared" si="15"/>
        <v>35</v>
      </c>
      <c r="F65">
        <f t="shared" si="15"/>
        <v>41</v>
      </c>
      <c r="G65">
        <f t="shared" si="15"/>
        <v>32</v>
      </c>
      <c r="H65">
        <f t="shared" si="15"/>
        <v>33</v>
      </c>
      <c r="I65">
        <f t="shared" si="15"/>
        <v>29</v>
      </c>
      <c r="J65" s="11">
        <f>Table4[[#This Row],[mega_growth]]</f>
        <v>40</v>
      </c>
      <c r="K65">
        <f>Table4[[#This Row],[mega_value]]</f>
        <v>38</v>
      </c>
      <c r="L65">
        <f>Table4[[#This Row],[large_growth]]</f>
        <v>39</v>
      </c>
      <c r="M65">
        <f>Table4[[#This Row],[large_value]]</f>
        <v>35</v>
      </c>
      <c r="N65">
        <f>Table4[[#This Row],[mid_growth]]</f>
        <v>41</v>
      </c>
      <c r="O65">
        <f>Table4[[#This Row],[mid_value]]</f>
        <v>32</v>
      </c>
      <c r="P65">
        <f>Table4[[#This Row],[small_growth]]</f>
        <v>33</v>
      </c>
      <c r="Q65">
        <f>Table4[[#This Row],[small_value]]</f>
        <v>29</v>
      </c>
      <c r="R65" s="11"/>
    </row>
    <row r="66" spans="1:18" x14ac:dyDescent="0.3">
      <c r="A66" s="8" t="str">
        <f t="shared" si="16"/>
        <v>Consumer Staples</v>
      </c>
      <c r="B66">
        <f t="shared" si="17"/>
        <v>39</v>
      </c>
      <c r="C66">
        <f t="shared" si="15"/>
        <v>28</v>
      </c>
      <c r="D66">
        <f t="shared" si="15"/>
        <v>44</v>
      </c>
      <c r="E66">
        <f t="shared" si="15"/>
        <v>37</v>
      </c>
      <c r="F66">
        <f t="shared" si="15"/>
        <v>47</v>
      </c>
      <c r="G66">
        <f t="shared" si="15"/>
        <v>40</v>
      </c>
      <c r="H66">
        <f t="shared" si="15"/>
        <v>22</v>
      </c>
      <c r="I66">
        <f t="shared" si="15"/>
        <v>45</v>
      </c>
      <c r="J66" s="11">
        <f>Table4[[#This Row],[mega_growth]]</f>
        <v>39</v>
      </c>
      <c r="K66">
        <f>Table4[[#This Row],[mega_value]]</f>
        <v>28</v>
      </c>
      <c r="L66">
        <f>Table4[[#This Row],[large_growth]]</f>
        <v>44</v>
      </c>
      <c r="M66">
        <f>Table4[[#This Row],[large_value]]</f>
        <v>37</v>
      </c>
      <c r="N66">
        <f>Table4[[#This Row],[mid_growth]]</f>
        <v>47</v>
      </c>
      <c r="O66">
        <f>Table4[[#This Row],[mid_value]]</f>
        <v>40</v>
      </c>
      <c r="P66">
        <f>Table4[[#This Row],[small_growth]]</f>
        <v>22</v>
      </c>
      <c r="Q66">
        <f>Table4[[#This Row],[small_value]]</f>
        <v>45</v>
      </c>
      <c r="R66" s="11"/>
    </row>
    <row r="67" spans="1:18" x14ac:dyDescent="0.3">
      <c r="A67" s="8" t="str">
        <f t="shared" si="16"/>
        <v>Health Care</v>
      </c>
      <c r="B67">
        <f t="shared" si="17"/>
        <v>23</v>
      </c>
      <c r="C67">
        <f t="shared" si="15"/>
        <v>39</v>
      </c>
      <c r="D67">
        <f t="shared" si="15"/>
        <v>22</v>
      </c>
      <c r="E67">
        <f t="shared" si="15"/>
        <v>38</v>
      </c>
      <c r="F67">
        <f t="shared" si="15"/>
        <v>33</v>
      </c>
      <c r="G67">
        <f t="shared" si="15"/>
        <v>46</v>
      </c>
      <c r="H67">
        <f t="shared" si="15"/>
        <v>46</v>
      </c>
      <c r="I67">
        <f t="shared" si="15"/>
        <v>31</v>
      </c>
      <c r="J67" s="11">
        <f>Table4[[#This Row],[mega_growth]]</f>
        <v>23</v>
      </c>
      <c r="K67">
        <f>Table4[[#This Row],[mega_value]]</f>
        <v>39</v>
      </c>
      <c r="L67">
        <f>Table4[[#This Row],[large_growth]]</f>
        <v>22</v>
      </c>
      <c r="M67">
        <f>Table4[[#This Row],[large_value]]</f>
        <v>38</v>
      </c>
      <c r="N67">
        <f>Table4[[#This Row],[mid_growth]]</f>
        <v>33</v>
      </c>
      <c r="O67">
        <f>Table4[[#This Row],[mid_value]]</f>
        <v>46</v>
      </c>
      <c r="P67">
        <f>Table4[[#This Row],[small_growth]]</f>
        <v>46</v>
      </c>
      <c r="Q67">
        <f>Table4[[#This Row],[small_value]]</f>
        <v>31</v>
      </c>
      <c r="R67" s="11"/>
    </row>
    <row r="68" spans="1:18" x14ac:dyDescent="0.3">
      <c r="A68" s="8" t="str">
        <f t="shared" si="16"/>
        <v>Utilities</v>
      </c>
      <c r="B68" t="e">
        <f t="shared" si="17"/>
        <v>#N/A</v>
      </c>
      <c r="C68">
        <f t="shared" si="15"/>
        <v>38</v>
      </c>
      <c r="D68" t="e">
        <f t="shared" si="15"/>
        <v>#N/A</v>
      </c>
      <c r="E68">
        <f t="shared" si="15"/>
        <v>27</v>
      </c>
      <c r="F68">
        <f t="shared" si="15"/>
        <v>6</v>
      </c>
      <c r="G68">
        <f t="shared" si="15"/>
        <v>20</v>
      </c>
      <c r="H68">
        <f t="shared" si="15"/>
        <v>29</v>
      </c>
      <c r="I68">
        <f t="shared" si="15"/>
        <v>38</v>
      </c>
      <c r="J68" s="11" t="e">
        <f>Table4[[#This Row],[mega_growth]]</f>
        <v>#N/A</v>
      </c>
      <c r="K68">
        <f>Table4[[#This Row],[mega_value]]</f>
        <v>38</v>
      </c>
      <c r="L68" t="e">
        <f>Table4[[#This Row],[large_growth]]</f>
        <v>#N/A</v>
      </c>
      <c r="M68">
        <f>Table4[[#This Row],[large_value]]</f>
        <v>27</v>
      </c>
      <c r="N68">
        <f>Table4[[#This Row],[mid_growth]]</f>
        <v>6</v>
      </c>
      <c r="O68">
        <f>Table4[[#This Row],[mid_value]]</f>
        <v>20</v>
      </c>
      <c r="P68">
        <f>Table4[[#This Row],[small_growth]]</f>
        <v>29</v>
      </c>
      <c r="Q68">
        <f>Table4[[#This Row],[small_value]]</f>
        <v>38</v>
      </c>
      <c r="R68" s="11"/>
    </row>
  </sheetData>
  <mergeCells count="5">
    <mergeCell ref="B1:I1"/>
    <mergeCell ref="J1:Q1"/>
    <mergeCell ref="R1:Y1"/>
    <mergeCell ref="B56:I56"/>
    <mergeCell ref="J56:Q56"/>
  </mergeCells>
  <pageMargins left="0.75" right="0.75" top="1" bottom="1" header="0.5" footer="0.5"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379E8CD-3840-4F00-805F-1ECA982D83FB}">
            <x14:iconSet iconSet="3Arrows" custom="1">
              <x14:cfvo type="percent">
                <xm:f>0</xm:f>
              </x14:cfvo>
              <x14:cfvo type="percentile">
                <xm:f>10</xm:f>
              </x14:cfvo>
              <x14:cfvo type="percentile">
                <xm:f>90</xm:f>
              </x14:cfvo>
              <x14:cfIcon iconSet="3Arrows" iconId="2"/>
              <x14:cfIcon iconSet="3Arrows" iconId="1"/>
              <x14:cfIcon iconSet="3Arrows" iconId="0"/>
            </x14:iconSet>
          </x14:cfRule>
          <xm:sqref>B44:I54</xm:sqref>
        </x14:conditionalFormatting>
        <x14:conditionalFormatting xmlns:xm="http://schemas.microsoft.com/office/excel/2006/main">
          <x14:cfRule type="iconSet" priority="5" id="{AA375198-3119-4205-8F35-BED9319DDB5B}">
            <x14:iconSet iconSet="3Arrows" custom="1">
              <x14:cfvo type="percent">
                <xm:f>0</xm:f>
              </x14:cfvo>
              <x14:cfvo type="percentile">
                <xm:f>10</xm:f>
              </x14:cfvo>
              <x14:cfvo type="percentile">
                <xm:f>90</xm:f>
              </x14:cfvo>
              <x14:cfIcon iconSet="3Arrows" iconId="2"/>
              <x14:cfIcon iconSet="3Arrows" iconId="1"/>
              <x14:cfIcon iconSet="3Arrows" iconId="0"/>
            </x14:iconSet>
          </x14:cfRule>
          <xm:sqref>B58:I68</xm:sqref>
        </x14:conditionalFormatting>
        <x14:conditionalFormatting xmlns:xm="http://schemas.microsoft.com/office/excel/2006/main">
          <x14:cfRule type="iconSet" priority="3" id="{23C72063-76E7-4D6D-8B15-520AEB6565C4}">
            <x14:iconSet iconSet="3Arrows" custom="1">
              <x14:cfvo type="percent">
                <xm:f>0</xm:f>
              </x14:cfvo>
              <x14:cfvo type="percentile">
                <xm:f>10</xm:f>
              </x14:cfvo>
              <x14:cfvo type="percentile">
                <xm:f>90</xm:f>
              </x14:cfvo>
              <x14:cfIcon iconSet="3Arrows" iconId="2"/>
              <x14:cfIcon iconSet="3Arrows" iconId="1"/>
              <x14:cfIcon iconSet="3Arrows" iconId="0"/>
            </x14:iconSet>
          </x14:cfRule>
          <xm:sqref>J44:Q54</xm:sqref>
        </x14:conditionalFormatting>
        <x14:conditionalFormatting xmlns:xm="http://schemas.microsoft.com/office/excel/2006/main">
          <x14:cfRule type="iconSet" priority="1" id="{47DCFA84-4CE0-4A4E-997E-25248387B190}">
            <x14:iconSet iconSet="3Arrows" custom="1">
              <x14:cfvo type="percent">
                <xm:f>0</xm:f>
              </x14:cfvo>
              <x14:cfvo type="percentile">
                <xm:f>20</xm:f>
              </x14:cfvo>
              <x14:cfvo type="percentile">
                <xm:f>80</xm:f>
              </x14:cfvo>
              <x14:cfIcon iconSet="3Arrows" iconId="2"/>
              <x14:cfIcon iconSet="3Arrows" iconId="1"/>
              <x14:cfIcon iconSet="3Arrows" iconId="0"/>
            </x14:iconSet>
          </x14:cfRule>
          <xm:sqref>J58:Q68</xm:sqref>
        </x14:conditionalFormatting>
        <x14:conditionalFormatting xmlns:xm="http://schemas.microsoft.com/office/excel/2006/main">
          <x14:cfRule type="iconSet" priority="2" id="{5EF502AE-5EC3-4B00-9C96-5CA9037B8251}">
            <x14:iconSet iconSet="3Arrows" custom="1">
              <x14:cfvo type="percent">
                <xm:f>0</xm:f>
              </x14:cfvo>
              <x14:cfvo type="percentile">
                <xm:f>10</xm:f>
              </x14:cfvo>
              <x14:cfvo type="percentile">
                <xm:f>90</xm:f>
              </x14:cfvo>
              <x14:cfIcon iconSet="3Arrows" iconId="2"/>
              <x14:cfIcon iconSet="3Arrows" iconId="1"/>
              <x14:cfIcon iconSet="3Arrows" iconId="0"/>
            </x14:iconSet>
          </x14:cfRule>
          <xm:sqref>R44:Y54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8"/>
  <sheetViews>
    <sheetView tabSelected="1" topLeftCell="A49" workbookViewId="0">
      <selection activeCell="L65" sqref="L65"/>
    </sheetView>
  </sheetViews>
  <sheetFormatPr defaultRowHeight="14.4" x14ac:dyDescent="0.3"/>
  <sheetData>
    <row r="1" spans="1:25" x14ac:dyDescent="0.3">
      <c r="A1" s="1"/>
      <c r="B1" s="2" t="s">
        <v>0</v>
      </c>
      <c r="C1" s="2"/>
      <c r="D1" s="2"/>
      <c r="E1" s="2"/>
      <c r="F1" s="2"/>
      <c r="G1" s="2"/>
      <c r="H1" s="2"/>
      <c r="I1" s="2"/>
      <c r="J1" s="2" t="s">
        <v>1</v>
      </c>
      <c r="K1" s="2"/>
      <c r="L1" s="2"/>
      <c r="M1" s="2"/>
      <c r="N1" s="2"/>
      <c r="O1" s="2"/>
      <c r="P1" s="2"/>
      <c r="Q1" s="2"/>
      <c r="R1" s="2" t="s">
        <v>2</v>
      </c>
      <c r="S1" s="2"/>
      <c r="T1" s="2"/>
      <c r="U1" s="2"/>
      <c r="V1" s="2"/>
      <c r="W1" s="2"/>
      <c r="X1" s="2"/>
      <c r="Y1" s="2"/>
    </row>
    <row r="2" spans="1:25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</row>
    <row r="3" spans="1:25" x14ac:dyDescent="0.3">
      <c r="A3" s="1" t="s">
        <v>12</v>
      </c>
    </row>
    <row r="4" spans="1:25" x14ac:dyDescent="0.3">
      <c r="A4" s="1" t="s">
        <v>13</v>
      </c>
      <c r="B4">
        <v>6.5022236298984727E-4</v>
      </c>
      <c r="C4">
        <v>8.7196325427787921E-3</v>
      </c>
      <c r="D4">
        <v>1.039266304868945E-3</v>
      </c>
      <c r="E4">
        <v>7.749223683391219E-3</v>
      </c>
      <c r="F4">
        <v>4.8514054678248228E-3</v>
      </c>
      <c r="G4">
        <v>3.248501054633964E-3</v>
      </c>
      <c r="H4">
        <v>5.9129269470088704E-3</v>
      </c>
      <c r="I4">
        <v>4.6381248802024166E-3</v>
      </c>
      <c r="J4">
        <v>4.45241929134171E-4</v>
      </c>
      <c r="K4">
        <v>4.4480093720982456E-3</v>
      </c>
      <c r="L4">
        <v>7.4472723250419476E-4</v>
      </c>
      <c r="M4">
        <v>4.5873926755824069E-3</v>
      </c>
      <c r="N4">
        <v>3.891926801659608E-3</v>
      </c>
      <c r="O4">
        <v>4.4019319833260018E-3</v>
      </c>
      <c r="P4">
        <v>5.3100027043405367E-3</v>
      </c>
      <c r="Q4">
        <v>4.5342782582097722E-3</v>
      </c>
      <c r="R4">
        <v>9.3777346993962078E-4</v>
      </c>
      <c r="S4">
        <v>5.4430361607627504E-3</v>
      </c>
      <c r="T4">
        <v>1.601892707354619E-3</v>
      </c>
      <c r="U4">
        <v>4.8115953024431713E-3</v>
      </c>
      <c r="V4">
        <v>5.3177970056382433E-3</v>
      </c>
      <c r="W4">
        <v>3.2771291199655919E-3</v>
      </c>
      <c r="X4">
        <v>8.9224620080147112E-3</v>
      </c>
      <c r="Y4">
        <v>7.7376530430916194E-3</v>
      </c>
    </row>
    <row r="5" spans="1:25" x14ac:dyDescent="0.3">
      <c r="A5" s="1" t="s">
        <v>14</v>
      </c>
      <c r="B5">
        <v>6.9707638457885393E-4</v>
      </c>
      <c r="C5">
        <v>1.3331021817981441E-3</v>
      </c>
      <c r="D5">
        <v>6.2928946042264337E-4</v>
      </c>
      <c r="E5">
        <v>2.392535362398245E-3</v>
      </c>
      <c r="F5">
        <v>9.4316321135528224E-4</v>
      </c>
      <c r="G5">
        <v>6.2999176752940892E-3</v>
      </c>
      <c r="H5">
        <v>5.0790702464415091E-4</v>
      </c>
      <c r="I5">
        <v>5.3673127032741056E-3</v>
      </c>
      <c r="J5">
        <v>5.4739801284182169E-3</v>
      </c>
      <c r="K5">
        <v>1.0392337898401599E-3</v>
      </c>
      <c r="L5">
        <v>5.1795915140023701E-3</v>
      </c>
      <c r="M5">
        <v>4.2846498416855344E-3</v>
      </c>
      <c r="N5">
        <v>9.0520633683051233E-3</v>
      </c>
      <c r="O5">
        <v>1.4255133929814499E-2</v>
      </c>
      <c r="P5">
        <v>4.8720591474111213E-3</v>
      </c>
      <c r="Q5">
        <v>1.8813972333182501E-2</v>
      </c>
      <c r="R5">
        <v>2.746493466676098E-3</v>
      </c>
      <c r="S5">
        <v>3.478189997749592E-5</v>
      </c>
      <c r="T5">
        <v>2.568142015344642E-3</v>
      </c>
      <c r="U5">
        <v>-2.0241992501761799E-4</v>
      </c>
      <c r="V5">
        <v>3.7020891831196731E-3</v>
      </c>
      <c r="W5">
        <v>-2.1530376367614669E-3</v>
      </c>
      <c r="X5">
        <v>2.6235292309206839E-3</v>
      </c>
      <c r="Y5">
        <v>-1.0777343809777939E-3</v>
      </c>
    </row>
    <row r="6" spans="1:25" x14ac:dyDescent="0.3">
      <c r="A6" s="1" t="s">
        <v>15</v>
      </c>
      <c r="B6">
        <v>-5.5859063794301946E-4</v>
      </c>
      <c r="C6">
        <v>8.0095145072691613E-3</v>
      </c>
      <c r="D6">
        <v>4.1194338161708278E-4</v>
      </c>
      <c r="E6">
        <v>8.2216218806406179E-3</v>
      </c>
      <c r="F6">
        <v>6.8527401577530636E-3</v>
      </c>
      <c r="G6">
        <v>8.9111620281401988E-3</v>
      </c>
      <c r="H6">
        <v>9.5559531038091772E-3</v>
      </c>
      <c r="I6">
        <v>1.4820803187256841E-2</v>
      </c>
      <c r="J6">
        <v>5.7274560977486327E-3</v>
      </c>
      <c r="K6">
        <v>3.5919198488247518E-2</v>
      </c>
      <c r="L6">
        <v>1.1730412558877631E-2</v>
      </c>
      <c r="M6">
        <v>3.9834667774237838E-2</v>
      </c>
      <c r="N6">
        <v>6.0936475091808592E-2</v>
      </c>
      <c r="O6">
        <v>4.8183226848361398E-2</v>
      </c>
      <c r="P6">
        <v>6.2813414799323466E-2</v>
      </c>
      <c r="Q6">
        <v>7.2453944831644287E-2</v>
      </c>
      <c r="R6">
        <v>4.7851201748110557E-3</v>
      </c>
      <c r="S6">
        <v>1.149012424566806E-2</v>
      </c>
      <c r="T6">
        <v>8.305693342565118E-3</v>
      </c>
      <c r="U6">
        <v>1.211438881463219E-2</v>
      </c>
      <c r="V6">
        <v>3.2566932090035437E-2</v>
      </c>
      <c r="W6">
        <v>1.421732541230474E-2</v>
      </c>
      <c r="X6">
        <v>4.0827662685043113E-2</v>
      </c>
      <c r="Y6">
        <v>3.0708835961961389E-2</v>
      </c>
    </row>
    <row r="7" spans="1:25" x14ac:dyDescent="0.3">
      <c r="A7" s="1" t="s">
        <v>16</v>
      </c>
      <c r="B7">
        <v>-2.406894260144888E-3</v>
      </c>
      <c r="C7">
        <v>1.5632104813079E-3</v>
      </c>
      <c r="D7">
        <v>-1.296631419470473E-3</v>
      </c>
      <c r="E7">
        <v>2.2233638692056678E-3</v>
      </c>
      <c r="F7">
        <v>4.8853979105943071E-3</v>
      </c>
      <c r="G7">
        <v>4.9317317981510287E-3</v>
      </c>
      <c r="H7">
        <v>4.1889604443217359E-3</v>
      </c>
      <c r="I7">
        <v>8.070914013779823E-3</v>
      </c>
      <c r="J7">
        <v>3.2952082913388768E-2</v>
      </c>
      <c r="K7">
        <v>1.087073807445459E-2</v>
      </c>
      <c r="L7">
        <v>3.5641110787861217E-2</v>
      </c>
      <c r="M7">
        <v>1.117797428294161E-2</v>
      </c>
      <c r="N7">
        <v>3.5805593076915249E-2</v>
      </c>
      <c r="O7">
        <v>2.3816001913466809E-2</v>
      </c>
      <c r="P7">
        <v>5.0541670463217357E-2</v>
      </c>
      <c r="Q7">
        <v>4.4870831408275427E-2</v>
      </c>
      <c r="R7">
        <v>4.7745797822865123E-2</v>
      </c>
      <c r="S7">
        <v>4.1705650922679756E-3</v>
      </c>
      <c r="T7">
        <v>4.4286784189278942E-2</v>
      </c>
      <c r="U7">
        <v>4.8735278509939549E-3</v>
      </c>
      <c r="V7">
        <v>1.0587809469968819E-2</v>
      </c>
      <c r="W7">
        <v>1.2615764563026891E-2</v>
      </c>
      <c r="X7">
        <v>2.7198888289894269E-2</v>
      </c>
      <c r="Y7">
        <v>4.9091117010897712E-3</v>
      </c>
    </row>
    <row r="8" spans="1:25" x14ac:dyDescent="0.3">
      <c r="A8" s="1" t="s">
        <v>17</v>
      </c>
      <c r="B8">
        <v>6.9123129327505629E-3</v>
      </c>
      <c r="C8">
        <v>8.4471336832151129E-4</v>
      </c>
      <c r="D8">
        <v>5.7639107657694753E-3</v>
      </c>
      <c r="E8">
        <v>1.264022043747265E-3</v>
      </c>
      <c r="F8">
        <v>1.655110791586097E-4</v>
      </c>
      <c r="G8">
        <v>4.1453590402604608E-4</v>
      </c>
      <c r="H8">
        <v>-1.225981663072448E-3</v>
      </c>
      <c r="I8">
        <v>3.878522610634816E-4</v>
      </c>
      <c r="J8">
        <v>5.7462582144975238E-2</v>
      </c>
      <c r="K8">
        <v>4.7500484820665297E-3</v>
      </c>
      <c r="L8">
        <v>4.786807031487289E-2</v>
      </c>
      <c r="M8">
        <v>6.9941389679178487E-3</v>
      </c>
      <c r="N8">
        <v>6.6352864893359587E-3</v>
      </c>
      <c r="O8">
        <v>2.683555714215457E-3</v>
      </c>
      <c r="P8">
        <v>1.372751956528288E-3</v>
      </c>
      <c r="Q8">
        <v>2.6444875104650691E-3</v>
      </c>
      <c r="R8">
        <v>7.5709004702908728E-2</v>
      </c>
      <c r="S8">
        <v>1.1853006051298651E-3</v>
      </c>
      <c r="T8">
        <v>6.7864876162239435E-2</v>
      </c>
      <c r="U8">
        <v>3.0964562655713671E-5</v>
      </c>
      <c r="V8">
        <v>7.993860226815367E-3</v>
      </c>
      <c r="W8">
        <v>-2.6098469124369588E-4</v>
      </c>
      <c r="X8">
        <v>1.8241820394844719E-4</v>
      </c>
      <c r="Y8">
        <v>-1.921331671770941E-3</v>
      </c>
    </row>
    <row r="9" spans="1:25" x14ac:dyDescent="0.3">
      <c r="A9" s="1" t="s">
        <v>18</v>
      </c>
      <c r="B9">
        <v>2.916677302989632E-3</v>
      </c>
      <c r="C9">
        <v>6.9467087243599169E-3</v>
      </c>
      <c r="D9">
        <v>4.3518760293767712E-3</v>
      </c>
      <c r="E9">
        <v>6.2885066068961047E-3</v>
      </c>
      <c r="F9">
        <v>-2.166793130505286E-3</v>
      </c>
      <c r="G9">
        <v>3.8869264537737848E-3</v>
      </c>
      <c r="H9">
        <v>3.8591094767900982E-3</v>
      </c>
      <c r="I9">
        <v>8.6748543462682225E-4</v>
      </c>
      <c r="J9">
        <v>0.17518242933176331</v>
      </c>
      <c r="K9">
        <v>4.5954953950635612E-2</v>
      </c>
      <c r="L9">
        <v>0.1753396918432413</v>
      </c>
      <c r="M9">
        <v>3.9409728872225422E-2</v>
      </c>
      <c r="N9">
        <v>6.9626848245866596E-2</v>
      </c>
      <c r="O9">
        <v>1.458064901028595E-2</v>
      </c>
      <c r="P9">
        <v>0.10811894554923129</v>
      </c>
      <c r="Q9">
        <v>1.055305692354898E-2</v>
      </c>
      <c r="R9">
        <v>0.20679087613029989</v>
      </c>
      <c r="S9">
        <v>3.7366518108729797E-2</v>
      </c>
      <c r="T9">
        <v>0.20266262900772411</v>
      </c>
      <c r="U9">
        <v>3.0573550211321649E-2</v>
      </c>
      <c r="V9">
        <v>5.9644576149841179E-2</v>
      </c>
      <c r="W9">
        <v>2.8559066056913101E-3</v>
      </c>
      <c r="X9">
        <v>7.2086266373547661E-2</v>
      </c>
      <c r="Y9">
        <v>5.4777874357678268E-3</v>
      </c>
    </row>
    <row r="10" spans="1:25" x14ac:dyDescent="0.3">
      <c r="A10" s="1" t="s">
        <v>19</v>
      </c>
      <c r="B10">
        <v>7.6663143109441574E-4</v>
      </c>
      <c r="C10">
        <v>1.334558162958323E-2</v>
      </c>
      <c r="D10">
        <v>1.0563669201702321E-3</v>
      </c>
      <c r="E10">
        <v>1.3426902150803589E-2</v>
      </c>
      <c r="F10">
        <v>3.5631112170029311E-3</v>
      </c>
      <c r="G10">
        <v>1.426933703869715E-2</v>
      </c>
      <c r="H10">
        <v>9.1290203614475358E-4</v>
      </c>
      <c r="I10">
        <v>1.258740102156141E-2</v>
      </c>
      <c r="J10">
        <v>1.4324087277136899E-2</v>
      </c>
      <c r="K10">
        <v>7.4702356076232018E-2</v>
      </c>
      <c r="L10">
        <v>1.740154678346225E-2</v>
      </c>
      <c r="M10">
        <v>7.0572751688343427E-2</v>
      </c>
      <c r="N10">
        <v>3.5257621864401227E-2</v>
      </c>
      <c r="O10">
        <v>6.240056288875049E-2</v>
      </c>
      <c r="P10">
        <v>2.0601338265361771E-2</v>
      </c>
      <c r="Q10">
        <v>5.5547621796410908E-2</v>
      </c>
      <c r="R10">
        <v>7.4063642741138067E-3</v>
      </c>
      <c r="S10">
        <v>1.94930271689162E-3</v>
      </c>
      <c r="T10">
        <v>8.2200696017362407E-3</v>
      </c>
      <c r="U10">
        <v>-1.4604472574271581E-3</v>
      </c>
      <c r="V10">
        <v>9.6971776029856887E-3</v>
      </c>
      <c r="W10">
        <v>-1.0964035380087439E-2</v>
      </c>
      <c r="X10">
        <v>7.5620348789837326E-3</v>
      </c>
      <c r="Y10">
        <v>-9.1088202193948861E-3</v>
      </c>
    </row>
    <row r="11" spans="1:25" x14ac:dyDescent="0.3">
      <c r="A11" s="1" t="s">
        <v>20</v>
      </c>
      <c r="B11">
        <v>-2.413460507891257E-4</v>
      </c>
      <c r="C11">
        <v>-9.2901166182549584E-5</v>
      </c>
      <c r="D11">
        <v>8.4457560706693757E-5</v>
      </c>
      <c r="E11">
        <v>6.9623533850659061E-4</v>
      </c>
      <c r="F11">
        <v>2.851628398096823E-3</v>
      </c>
      <c r="G11">
        <v>3.1863026675638621E-3</v>
      </c>
      <c r="H11">
        <v>9.2647192619386173E-4</v>
      </c>
      <c r="I11">
        <v>3.0287734780640881E-3</v>
      </c>
      <c r="J11">
        <v>2.0499044943009682E-3</v>
      </c>
      <c r="K11">
        <v>2.850682929849766E-3</v>
      </c>
      <c r="L11">
        <v>2.7062535794571039E-3</v>
      </c>
      <c r="M11">
        <v>6.3453538384484831E-3</v>
      </c>
      <c r="N11">
        <v>1.1011644708009969E-2</v>
      </c>
      <c r="O11">
        <v>1.782291593887568E-2</v>
      </c>
      <c r="P11">
        <v>7.0215761160808948E-3</v>
      </c>
      <c r="Q11">
        <v>1.400547443130748E-2</v>
      </c>
      <c r="R11">
        <v>1.644459555647493E-4</v>
      </c>
      <c r="S11">
        <v>-5.4303772162984194E-4</v>
      </c>
      <c r="T11">
        <v>4.2755589909583791E-4</v>
      </c>
      <c r="U11">
        <v>-1.589662232818843E-4</v>
      </c>
      <c r="V11">
        <v>2.2450020986724769E-4</v>
      </c>
      <c r="W11">
        <v>3.0552488545501858E-3</v>
      </c>
      <c r="X11">
        <v>1.557720048914275E-3</v>
      </c>
      <c r="Y11">
        <v>5.0590376596590062E-5</v>
      </c>
    </row>
    <row r="12" spans="1:25" x14ac:dyDescent="0.3">
      <c r="A12" s="1" t="s">
        <v>21</v>
      </c>
      <c r="B12">
        <v>-6.6010453163922877E-5</v>
      </c>
      <c r="C12">
        <v>4.7390443683389934E-3</v>
      </c>
      <c r="D12">
        <v>-7.7379173571490655E-5</v>
      </c>
      <c r="E12">
        <v>4.3930249042209582E-3</v>
      </c>
      <c r="F12">
        <v>-1.5012229818731949E-4</v>
      </c>
      <c r="G12">
        <v>3.5560775079936718E-3</v>
      </c>
      <c r="H12">
        <v>4.4003596478120862E-4</v>
      </c>
      <c r="I12">
        <v>1.2467292220442699E-3</v>
      </c>
      <c r="J12">
        <v>5.8101783492665194E-3</v>
      </c>
      <c r="K12">
        <v>1.4379397929625001E-2</v>
      </c>
      <c r="L12">
        <v>5.3848361998506244E-3</v>
      </c>
      <c r="M12">
        <v>1.2925712955784031E-2</v>
      </c>
      <c r="N12">
        <v>8.8291229656547359E-4</v>
      </c>
      <c r="O12">
        <v>1.063300421270826E-2</v>
      </c>
      <c r="P12">
        <v>1.1488125625692611E-2</v>
      </c>
      <c r="Q12">
        <v>4.9462864010506669E-3</v>
      </c>
      <c r="R12">
        <v>1.783805836924232E-3</v>
      </c>
      <c r="S12">
        <v>6.3347759787795426E-3</v>
      </c>
      <c r="T12">
        <v>1.7801406340085799E-3</v>
      </c>
      <c r="U12">
        <v>3.9659570533034007E-3</v>
      </c>
      <c r="V12">
        <v>1.6011614074858431E-3</v>
      </c>
      <c r="W12">
        <v>-5.5446863702458471E-3</v>
      </c>
      <c r="X12">
        <v>1.2596063316899379E-2</v>
      </c>
      <c r="Y12">
        <v>2.4984974667310151E-3</v>
      </c>
    </row>
    <row r="13" spans="1:25" x14ac:dyDescent="0.3">
      <c r="A13" s="1" t="s">
        <v>22</v>
      </c>
      <c r="B13">
        <v>1.5520004458805621E-3</v>
      </c>
      <c r="C13">
        <v>4.8155042479912221E-3</v>
      </c>
      <c r="D13">
        <v>2.3216733301658862E-3</v>
      </c>
      <c r="E13">
        <v>4.1155709680969921E-3</v>
      </c>
      <c r="F13">
        <v>7.286813640432141E-3</v>
      </c>
      <c r="G13">
        <v>1.4984757826974331E-3</v>
      </c>
      <c r="H13">
        <v>7.7444576528034248E-4</v>
      </c>
      <c r="I13">
        <v>2.133657819060671E-3</v>
      </c>
      <c r="J13">
        <v>2.3594587365108721E-2</v>
      </c>
      <c r="K13">
        <v>2.462085870230735E-2</v>
      </c>
      <c r="L13">
        <v>2.284624067866747E-2</v>
      </c>
      <c r="M13">
        <v>2.2819754915728019E-2</v>
      </c>
      <c r="N13">
        <v>2.2526830568326869E-2</v>
      </c>
      <c r="O13">
        <v>1.586234812316871E-2</v>
      </c>
      <c r="P13">
        <v>4.1309256877461967E-2</v>
      </c>
      <c r="Q13">
        <v>1.7736754307681981E-2</v>
      </c>
      <c r="R13">
        <v>3.0019979982096118E-2</v>
      </c>
      <c r="S13">
        <v>3.7259794949526821E-3</v>
      </c>
      <c r="T13">
        <v>2.548482843991088E-2</v>
      </c>
      <c r="U13">
        <v>3.0524661936393209E-3</v>
      </c>
      <c r="V13">
        <v>9.0963592222850461E-4</v>
      </c>
      <c r="W13">
        <v>-4.1338826505928587E-4</v>
      </c>
      <c r="X13">
        <v>2.7390453026994439E-3</v>
      </c>
      <c r="Y13">
        <v>4.1858722163872087E-3</v>
      </c>
    </row>
    <row r="14" spans="1:25" x14ac:dyDescent="0.3">
      <c r="A14" s="1" t="s">
        <v>23</v>
      </c>
      <c r="C14">
        <v>2.2682740147483942E-3</v>
      </c>
      <c r="E14">
        <v>3.3159513654864459E-3</v>
      </c>
      <c r="F14">
        <v>7.9320963539907668E-4</v>
      </c>
      <c r="G14">
        <v>6.9572906782013628E-3</v>
      </c>
      <c r="H14">
        <v>1.1294725098011469E-3</v>
      </c>
      <c r="I14">
        <v>3.0578341767117929E-3</v>
      </c>
      <c r="K14">
        <v>3.2456168752006708E-3</v>
      </c>
      <c r="M14">
        <v>7.1408777645257434E-3</v>
      </c>
      <c r="N14">
        <v>5.5946208421661066E-3</v>
      </c>
      <c r="O14">
        <v>1.7862167487841411E-2</v>
      </c>
      <c r="P14">
        <v>4.3506413598593894E-3</v>
      </c>
      <c r="Q14">
        <v>6.1552395645130126E-3</v>
      </c>
      <c r="S14">
        <v>-7.1074609899571988E-4</v>
      </c>
      <c r="U14">
        <v>2.196823307201894E-4</v>
      </c>
      <c r="V14">
        <v>3.194527122600605E-3</v>
      </c>
      <c r="W14">
        <v>8.9562542531344033E-4</v>
      </c>
      <c r="X14">
        <v>1.489667551608693E-3</v>
      </c>
      <c r="Y14">
        <v>-1.3618685081641E-3</v>
      </c>
    </row>
    <row r="15" spans="1:25" x14ac:dyDescent="0.3">
      <c r="A15" s="3" t="s">
        <v>25</v>
      </c>
      <c r="B15" s="4"/>
      <c r="C15" s="4"/>
      <c r="D15" s="4"/>
      <c r="E15" s="4"/>
      <c r="F15" s="4"/>
      <c r="G15" s="4"/>
      <c r="H15" s="4"/>
      <c r="I15" s="4"/>
      <c r="J15" s="5"/>
      <c r="K15" s="4"/>
      <c r="L15" s="4"/>
      <c r="M15" s="4"/>
      <c r="N15" s="4"/>
      <c r="O15" s="4"/>
      <c r="P15" s="4"/>
      <c r="Q15" s="4"/>
      <c r="R15" s="5"/>
      <c r="S15" s="4"/>
      <c r="T15" s="4"/>
      <c r="U15" s="4"/>
      <c r="V15" s="4"/>
      <c r="W15" s="4"/>
      <c r="X15" s="4"/>
      <c r="Y15" s="4"/>
    </row>
    <row r="16" spans="1:25" x14ac:dyDescent="0.3">
      <c r="A16" s="6"/>
      <c r="B16" s="7" t="s">
        <v>26</v>
      </c>
      <c r="C16" s="4"/>
      <c r="D16" s="4"/>
      <c r="E16" s="4"/>
      <c r="F16" s="4"/>
      <c r="G16" s="4"/>
      <c r="H16" s="4"/>
      <c r="I16" s="4"/>
      <c r="J16" s="5"/>
      <c r="K16" s="4"/>
      <c r="L16" s="4"/>
      <c r="M16" s="4"/>
      <c r="N16" s="4"/>
      <c r="O16" s="4"/>
      <c r="P16" s="4"/>
      <c r="Q16" s="4"/>
      <c r="R16" s="5"/>
      <c r="S16" s="4"/>
      <c r="T16" s="4"/>
      <c r="U16" s="4"/>
      <c r="V16" s="4"/>
      <c r="W16" s="4"/>
      <c r="X16" s="4"/>
      <c r="Y16" s="4"/>
    </row>
    <row r="17" spans="1:25" x14ac:dyDescent="0.3">
      <c r="A17" t="s">
        <v>27</v>
      </c>
      <c r="B17" s="8" t="s">
        <v>4</v>
      </c>
      <c r="C17" s="8" t="s">
        <v>5</v>
      </c>
      <c r="D17" s="8" t="s">
        <v>6</v>
      </c>
      <c r="E17" s="8" t="s">
        <v>7</v>
      </c>
      <c r="F17" s="8" t="s">
        <v>8</v>
      </c>
      <c r="G17" s="8" t="s">
        <v>9</v>
      </c>
      <c r="H17" s="8" t="s">
        <v>10</v>
      </c>
      <c r="I17" s="9" t="s">
        <v>11</v>
      </c>
      <c r="J17" s="10" t="s">
        <v>28</v>
      </c>
      <c r="K17" s="8" t="s">
        <v>29</v>
      </c>
      <c r="L17" s="8" t="s">
        <v>30</v>
      </c>
      <c r="M17" s="8" t="s">
        <v>31</v>
      </c>
      <c r="N17" s="8" t="s">
        <v>32</v>
      </c>
      <c r="O17" s="8" t="s">
        <v>33</v>
      </c>
      <c r="P17" s="8" t="s">
        <v>34</v>
      </c>
      <c r="Q17" s="9" t="s">
        <v>35</v>
      </c>
      <c r="R17" s="10" t="s">
        <v>36</v>
      </c>
      <c r="S17" s="8" t="s">
        <v>37</v>
      </c>
      <c r="T17" s="8" t="s">
        <v>38</v>
      </c>
      <c r="U17" s="8" t="s">
        <v>39</v>
      </c>
      <c r="V17" s="8" t="s">
        <v>40</v>
      </c>
      <c r="W17" s="8" t="s">
        <v>41</v>
      </c>
      <c r="X17" s="8" t="s">
        <v>42</v>
      </c>
      <c r="Y17" s="8" t="s">
        <v>43</v>
      </c>
    </row>
    <row r="18" spans="1:25" x14ac:dyDescent="0.3">
      <c r="A18" s="8" t="str">
        <f>A4</f>
        <v>Energy</v>
      </c>
      <c r="B18">
        <f>RANK(B4,B$4:B$14, 0)</f>
        <v>6</v>
      </c>
      <c r="C18">
        <f t="shared" ref="C18:Y18" si="0">RANK(C4,C$4:C$14, 0)</f>
        <v>2</v>
      </c>
      <c r="D18">
        <f t="shared" si="0"/>
        <v>5</v>
      </c>
      <c r="E18">
        <f t="shared" si="0"/>
        <v>3</v>
      </c>
      <c r="F18">
        <f t="shared" si="0"/>
        <v>4</v>
      </c>
      <c r="G18">
        <f t="shared" si="0"/>
        <v>8</v>
      </c>
      <c r="H18">
        <f t="shared" si="0"/>
        <v>2</v>
      </c>
      <c r="I18">
        <f t="shared" si="0"/>
        <v>5</v>
      </c>
      <c r="J18" s="11">
        <f t="shared" si="0"/>
        <v>10</v>
      </c>
      <c r="K18">
        <f t="shared" si="0"/>
        <v>8</v>
      </c>
      <c r="L18">
        <f t="shared" si="0"/>
        <v>10</v>
      </c>
      <c r="M18">
        <f t="shared" si="0"/>
        <v>10</v>
      </c>
      <c r="N18">
        <f t="shared" si="0"/>
        <v>10</v>
      </c>
      <c r="O18">
        <f t="shared" si="0"/>
        <v>10</v>
      </c>
      <c r="P18">
        <f t="shared" si="0"/>
        <v>8</v>
      </c>
      <c r="Q18">
        <f t="shared" si="0"/>
        <v>10</v>
      </c>
      <c r="R18" s="11">
        <f t="shared" si="0"/>
        <v>9</v>
      </c>
      <c r="S18">
        <f t="shared" si="0"/>
        <v>4</v>
      </c>
      <c r="T18">
        <f t="shared" si="0"/>
        <v>9</v>
      </c>
      <c r="U18">
        <f t="shared" si="0"/>
        <v>4</v>
      </c>
      <c r="V18">
        <f t="shared" si="0"/>
        <v>6</v>
      </c>
      <c r="W18">
        <f t="shared" si="0"/>
        <v>3</v>
      </c>
      <c r="X18">
        <f t="shared" si="0"/>
        <v>5</v>
      </c>
      <c r="Y18">
        <f t="shared" si="0"/>
        <v>2</v>
      </c>
    </row>
    <row r="19" spans="1:25" x14ac:dyDescent="0.3">
      <c r="A19" s="8" t="str">
        <f t="shared" ref="A19:A28" si="1">A5</f>
        <v>Materials</v>
      </c>
      <c r="B19">
        <f t="shared" ref="B19:Y28" si="2">RANK(B5,B$4:B$14, 0)</f>
        <v>5</v>
      </c>
      <c r="C19">
        <f t="shared" si="2"/>
        <v>9</v>
      </c>
      <c r="D19">
        <f t="shared" si="2"/>
        <v>6</v>
      </c>
      <c r="E19">
        <f t="shared" si="2"/>
        <v>8</v>
      </c>
      <c r="F19">
        <f t="shared" si="2"/>
        <v>7</v>
      </c>
      <c r="G19">
        <f t="shared" si="2"/>
        <v>4</v>
      </c>
      <c r="H19">
        <f t="shared" si="2"/>
        <v>9</v>
      </c>
      <c r="I19">
        <f t="shared" si="2"/>
        <v>4</v>
      </c>
      <c r="J19" s="11">
        <f t="shared" si="2"/>
        <v>8</v>
      </c>
      <c r="K19">
        <f t="shared" si="2"/>
        <v>11</v>
      </c>
      <c r="L19">
        <f t="shared" si="2"/>
        <v>8</v>
      </c>
      <c r="M19">
        <f t="shared" si="2"/>
        <v>11</v>
      </c>
      <c r="N19">
        <f t="shared" si="2"/>
        <v>7</v>
      </c>
      <c r="O19">
        <f t="shared" si="2"/>
        <v>8</v>
      </c>
      <c r="P19">
        <f t="shared" si="2"/>
        <v>9</v>
      </c>
      <c r="Q19">
        <f t="shared" si="2"/>
        <v>4</v>
      </c>
      <c r="R19" s="11">
        <f t="shared" si="2"/>
        <v>7</v>
      </c>
      <c r="S19">
        <f t="shared" si="2"/>
        <v>9</v>
      </c>
      <c r="T19">
        <f t="shared" si="2"/>
        <v>7</v>
      </c>
      <c r="U19">
        <f t="shared" si="2"/>
        <v>10</v>
      </c>
      <c r="V19">
        <f t="shared" si="2"/>
        <v>7</v>
      </c>
      <c r="W19">
        <f t="shared" si="2"/>
        <v>9</v>
      </c>
      <c r="X19">
        <f t="shared" si="2"/>
        <v>8</v>
      </c>
      <c r="Y19">
        <f t="shared" si="2"/>
        <v>8</v>
      </c>
    </row>
    <row r="20" spans="1:25" x14ac:dyDescent="0.3">
      <c r="A20" s="8" t="str">
        <f t="shared" si="1"/>
        <v>Industrials</v>
      </c>
      <c r="B20">
        <f t="shared" si="2"/>
        <v>9</v>
      </c>
      <c r="C20">
        <f t="shared" si="2"/>
        <v>3</v>
      </c>
      <c r="D20">
        <f t="shared" si="2"/>
        <v>7</v>
      </c>
      <c r="E20">
        <f t="shared" si="2"/>
        <v>2</v>
      </c>
      <c r="F20">
        <f t="shared" si="2"/>
        <v>2</v>
      </c>
      <c r="G20">
        <f t="shared" si="2"/>
        <v>2</v>
      </c>
      <c r="H20">
        <f t="shared" si="2"/>
        <v>1</v>
      </c>
      <c r="I20">
        <f t="shared" si="2"/>
        <v>1</v>
      </c>
      <c r="J20" s="11">
        <f t="shared" si="2"/>
        <v>7</v>
      </c>
      <c r="K20">
        <f t="shared" si="2"/>
        <v>3</v>
      </c>
      <c r="L20">
        <f t="shared" si="2"/>
        <v>6</v>
      </c>
      <c r="M20">
        <f t="shared" si="2"/>
        <v>2</v>
      </c>
      <c r="N20">
        <f t="shared" si="2"/>
        <v>2</v>
      </c>
      <c r="O20">
        <f t="shared" si="2"/>
        <v>2</v>
      </c>
      <c r="P20">
        <f t="shared" si="2"/>
        <v>2</v>
      </c>
      <c r="Q20">
        <f t="shared" si="2"/>
        <v>1</v>
      </c>
      <c r="R20" s="11">
        <f t="shared" si="2"/>
        <v>6</v>
      </c>
      <c r="S20">
        <f t="shared" si="2"/>
        <v>2</v>
      </c>
      <c r="T20">
        <f t="shared" si="2"/>
        <v>5</v>
      </c>
      <c r="U20">
        <f t="shared" si="2"/>
        <v>2</v>
      </c>
      <c r="V20">
        <f t="shared" si="2"/>
        <v>2</v>
      </c>
      <c r="W20">
        <f t="shared" si="2"/>
        <v>1</v>
      </c>
      <c r="X20">
        <f t="shared" si="2"/>
        <v>2</v>
      </c>
      <c r="Y20">
        <f t="shared" si="2"/>
        <v>1</v>
      </c>
    </row>
    <row r="21" spans="1:25" x14ac:dyDescent="0.3">
      <c r="A21" s="8" t="str">
        <f t="shared" si="1"/>
        <v>Consumer Discretionary</v>
      </c>
      <c r="B21">
        <f t="shared" si="2"/>
        <v>10</v>
      </c>
      <c r="C21">
        <f t="shared" si="2"/>
        <v>8</v>
      </c>
      <c r="D21">
        <f t="shared" si="2"/>
        <v>10</v>
      </c>
      <c r="E21">
        <f t="shared" si="2"/>
        <v>9</v>
      </c>
      <c r="F21">
        <f t="shared" si="2"/>
        <v>3</v>
      </c>
      <c r="G21">
        <f t="shared" si="2"/>
        <v>5</v>
      </c>
      <c r="H21">
        <f t="shared" si="2"/>
        <v>3</v>
      </c>
      <c r="I21">
        <f t="shared" si="2"/>
        <v>3</v>
      </c>
      <c r="J21" s="11">
        <f t="shared" si="2"/>
        <v>3</v>
      </c>
      <c r="K21">
        <f t="shared" si="2"/>
        <v>6</v>
      </c>
      <c r="L21">
        <f t="shared" si="2"/>
        <v>3</v>
      </c>
      <c r="M21">
        <f t="shared" si="2"/>
        <v>6</v>
      </c>
      <c r="N21">
        <f t="shared" si="2"/>
        <v>3</v>
      </c>
      <c r="O21">
        <f t="shared" si="2"/>
        <v>3</v>
      </c>
      <c r="P21">
        <f t="shared" si="2"/>
        <v>3</v>
      </c>
      <c r="Q21">
        <f t="shared" si="2"/>
        <v>3</v>
      </c>
      <c r="R21" s="11">
        <f t="shared" si="2"/>
        <v>3</v>
      </c>
      <c r="S21">
        <f t="shared" si="2"/>
        <v>5</v>
      </c>
      <c r="T21">
        <f t="shared" si="2"/>
        <v>3</v>
      </c>
      <c r="U21">
        <f t="shared" si="2"/>
        <v>3</v>
      </c>
      <c r="V21">
        <f t="shared" si="2"/>
        <v>3</v>
      </c>
      <c r="W21">
        <f t="shared" si="2"/>
        <v>2</v>
      </c>
      <c r="X21">
        <f t="shared" si="2"/>
        <v>3</v>
      </c>
      <c r="Y21">
        <f>RANK(Y7,Y$4:Y$14, 0)</f>
        <v>4</v>
      </c>
    </row>
    <row r="22" spans="1:25" x14ac:dyDescent="0.3">
      <c r="A22" s="8" t="str">
        <f t="shared" si="1"/>
        <v>Communication Services</v>
      </c>
      <c r="B22">
        <f t="shared" si="2"/>
        <v>1</v>
      </c>
      <c r="C22">
        <f t="shared" si="2"/>
        <v>10</v>
      </c>
      <c r="D22">
        <f t="shared" si="2"/>
        <v>1</v>
      </c>
      <c r="E22">
        <f t="shared" si="2"/>
        <v>10</v>
      </c>
      <c r="F22">
        <f t="shared" si="2"/>
        <v>9</v>
      </c>
      <c r="G22">
        <f t="shared" si="2"/>
        <v>11</v>
      </c>
      <c r="H22">
        <f t="shared" si="2"/>
        <v>11</v>
      </c>
      <c r="I22">
        <f t="shared" si="2"/>
        <v>11</v>
      </c>
      <c r="J22" s="11">
        <f t="shared" si="2"/>
        <v>2</v>
      </c>
      <c r="K22">
        <f t="shared" si="2"/>
        <v>7</v>
      </c>
      <c r="L22">
        <f t="shared" si="2"/>
        <v>2</v>
      </c>
      <c r="M22">
        <f t="shared" si="2"/>
        <v>8</v>
      </c>
      <c r="N22">
        <f t="shared" si="2"/>
        <v>8</v>
      </c>
      <c r="O22">
        <f t="shared" si="2"/>
        <v>11</v>
      </c>
      <c r="P22">
        <f t="shared" si="2"/>
        <v>11</v>
      </c>
      <c r="Q22">
        <f t="shared" si="2"/>
        <v>11</v>
      </c>
      <c r="R22" s="11">
        <f t="shared" si="2"/>
        <v>2</v>
      </c>
      <c r="S22">
        <f t="shared" si="2"/>
        <v>8</v>
      </c>
      <c r="T22">
        <f t="shared" si="2"/>
        <v>2</v>
      </c>
      <c r="U22">
        <f t="shared" si="2"/>
        <v>8</v>
      </c>
      <c r="V22">
        <f t="shared" si="2"/>
        <v>5</v>
      </c>
      <c r="W22">
        <f t="shared" si="2"/>
        <v>7</v>
      </c>
      <c r="X22">
        <f t="shared" si="2"/>
        <v>11</v>
      </c>
      <c r="Y22">
        <f t="shared" si="2"/>
        <v>10</v>
      </c>
    </row>
    <row r="23" spans="1:25" x14ac:dyDescent="0.3">
      <c r="A23" s="8" t="str">
        <f t="shared" si="1"/>
        <v>Information Technology</v>
      </c>
      <c r="B23">
        <f t="shared" si="2"/>
        <v>2</v>
      </c>
      <c r="C23">
        <f t="shared" si="2"/>
        <v>4</v>
      </c>
      <c r="D23">
        <f t="shared" si="2"/>
        <v>2</v>
      </c>
      <c r="E23">
        <f t="shared" si="2"/>
        <v>4</v>
      </c>
      <c r="F23">
        <f t="shared" si="2"/>
        <v>11</v>
      </c>
      <c r="G23">
        <f t="shared" si="2"/>
        <v>6</v>
      </c>
      <c r="H23">
        <f t="shared" si="2"/>
        <v>4</v>
      </c>
      <c r="I23">
        <f t="shared" si="2"/>
        <v>10</v>
      </c>
      <c r="J23" s="11">
        <f t="shared" si="2"/>
        <v>1</v>
      </c>
      <c r="K23">
        <f t="shared" si="2"/>
        <v>2</v>
      </c>
      <c r="L23">
        <f t="shared" si="2"/>
        <v>1</v>
      </c>
      <c r="M23">
        <f t="shared" si="2"/>
        <v>3</v>
      </c>
      <c r="N23">
        <f t="shared" si="2"/>
        <v>1</v>
      </c>
      <c r="O23">
        <f t="shared" si="2"/>
        <v>7</v>
      </c>
      <c r="P23">
        <f t="shared" si="2"/>
        <v>1</v>
      </c>
      <c r="Q23">
        <f t="shared" si="2"/>
        <v>7</v>
      </c>
      <c r="R23" s="11">
        <f t="shared" si="2"/>
        <v>1</v>
      </c>
      <c r="S23">
        <f t="shared" si="2"/>
        <v>1</v>
      </c>
      <c r="T23">
        <f t="shared" si="2"/>
        <v>1</v>
      </c>
      <c r="U23">
        <f t="shared" si="2"/>
        <v>1</v>
      </c>
      <c r="V23">
        <f t="shared" si="2"/>
        <v>1</v>
      </c>
      <c r="W23">
        <f t="shared" si="2"/>
        <v>5</v>
      </c>
      <c r="X23">
        <f t="shared" si="2"/>
        <v>1</v>
      </c>
      <c r="Y23">
        <f t="shared" si="2"/>
        <v>3</v>
      </c>
    </row>
    <row r="24" spans="1:25" x14ac:dyDescent="0.3">
      <c r="A24" s="8" t="str">
        <f t="shared" si="1"/>
        <v>Financials</v>
      </c>
      <c r="B24">
        <f t="shared" si="2"/>
        <v>4</v>
      </c>
      <c r="C24">
        <f t="shared" si="2"/>
        <v>1</v>
      </c>
      <c r="D24">
        <f t="shared" si="2"/>
        <v>4</v>
      </c>
      <c r="E24">
        <f t="shared" si="2"/>
        <v>1</v>
      </c>
      <c r="F24">
        <f t="shared" si="2"/>
        <v>5</v>
      </c>
      <c r="G24">
        <f t="shared" si="2"/>
        <v>1</v>
      </c>
      <c r="H24">
        <f t="shared" si="2"/>
        <v>7</v>
      </c>
      <c r="I24">
        <f t="shared" si="2"/>
        <v>2</v>
      </c>
      <c r="J24" s="11">
        <f t="shared" si="2"/>
        <v>5</v>
      </c>
      <c r="K24">
        <f t="shared" si="2"/>
        <v>1</v>
      </c>
      <c r="L24">
        <f t="shared" si="2"/>
        <v>5</v>
      </c>
      <c r="M24">
        <f t="shared" si="2"/>
        <v>1</v>
      </c>
      <c r="N24">
        <f t="shared" si="2"/>
        <v>4</v>
      </c>
      <c r="O24">
        <f t="shared" si="2"/>
        <v>1</v>
      </c>
      <c r="P24">
        <f t="shared" si="2"/>
        <v>5</v>
      </c>
      <c r="Q24">
        <f t="shared" si="2"/>
        <v>2</v>
      </c>
      <c r="R24" s="11">
        <f t="shared" si="2"/>
        <v>5</v>
      </c>
      <c r="S24">
        <f t="shared" si="2"/>
        <v>7</v>
      </c>
      <c r="T24">
        <f t="shared" si="2"/>
        <v>6</v>
      </c>
      <c r="U24">
        <f t="shared" si="2"/>
        <v>11</v>
      </c>
      <c r="V24">
        <f t="shared" si="2"/>
        <v>4</v>
      </c>
      <c r="W24">
        <f t="shared" si="2"/>
        <v>11</v>
      </c>
      <c r="X24">
        <f t="shared" si="2"/>
        <v>6</v>
      </c>
      <c r="Y24">
        <f t="shared" si="2"/>
        <v>11</v>
      </c>
    </row>
    <row r="25" spans="1:25" x14ac:dyDescent="0.3">
      <c r="A25" s="8" t="str">
        <f t="shared" si="1"/>
        <v>Real Estate</v>
      </c>
      <c r="B25">
        <f t="shared" si="2"/>
        <v>8</v>
      </c>
      <c r="C25">
        <f t="shared" si="2"/>
        <v>11</v>
      </c>
      <c r="D25">
        <f t="shared" si="2"/>
        <v>8</v>
      </c>
      <c r="E25">
        <f t="shared" si="2"/>
        <v>11</v>
      </c>
      <c r="F25">
        <f t="shared" si="2"/>
        <v>6</v>
      </c>
      <c r="G25">
        <f t="shared" si="2"/>
        <v>9</v>
      </c>
      <c r="H25">
        <f t="shared" si="2"/>
        <v>6</v>
      </c>
      <c r="I25">
        <f t="shared" si="2"/>
        <v>7</v>
      </c>
      <c r="J25" s="11">
        <f t="shared" si="2"/>
        <v>9</v>
      </c>
      <c r="K25">
        <f t="shared" si="2"/>
        <v>10</v>
      </c>
      <c r="L25">
        <f t="shared" si="2"/>
        <v>9</v>
      </c>
      <c r="M25">
        <f t="shared" si="2"/>
        <v>9</v>
      </c>
      <c r="N25">
        <f t="shared" si="2"/>
        <v>6</v>
      </c>
      <c r="O25">
        <f t="shared" si="2"/>
        <v>5</v>
      </c>
      <c r="P25">
        <f t="shared" si="2"/>
        <v>7</v>
      </c>
      <c r="Q25">
        <f t="shared" si="2"/>
        <v>6</v>
      </c>
      <c r="R25" s="11">
        <f t="shared" si="2"/>
        <v>10</v>
      </c>
      <c r="S25">
        <f t="shared" si="2"/>
        <v>10</v>
      </c>
      <c r="T25">
        <f t="shared" si="2"/>
        <v>10</v>
      </c>
      <c r="U25">
        <f t="shared" si="2"/>
        <v>9</v>
      </c>
      <c r="V25">
        <f t="shared" si="2"/>
        <v>11</v>
      </c>
      <c r="W25">
        <f t="shared" si="2"/>
        <v>4</v>
      </c>
      <c r="X25">
        <f t="shared" si="2"/>
        <v>9</v>
      </c>
      <c r="Y25">
        <f t="shared" si="2"/>
        <v>7</v>
      </c>
    </row>
    <row r="26" spans="1:25" x14ac:dyDescent="0.3">
      <c r="A26" s="8" t="str">
        <f t="shared" si="1"/>
        <v>Consumer Staples</v>
      </c>
      <c r="B26">
        <f t="shared" si="2"/>
        <v>7</v>
      </c>
      <c r="C26">
        <f t="shared" si="2"/>
        <v>6</v>
      </c>
      <c r="D26">
        <f t="shared" si="2"/>
        <v>9</v>
      </c>
      <c r="E26">
        <f t="shared" si="2"/>
        <v>5</v>
      </c>
      <c r="F26">
        <f t="shared" si="2"/>
        <v>10</v>
      </c>
      <c r="G26">
        <f t="shared" si="2"/>
        <v>7</v>
      </c>
      <c r="H26">
        <f t="shared" si="2"/>
        <v>10</v>
      </c>
      <c r="I26">
        <f t="shared" si="2"/>
        <v>9</v>
      </c>
      <c r="J26" s="11">
        <f t="shared" si="2"/>
        <v>6</v>
      </c>
      <c r="K26">
        <f t="shared" si="2"/>
        <v>5</v>
      </c>
      <c r="L26">
        <f t="shared" si="2"/>
        <v>7</v>
      </c>
      <c r="M26">
        <f t="shared" si="2"/>
        <v>5</v>
      </c>
      <c r="N26">
        <f t="shared" si="2"/>
        <v>11</v>
      </c>
      <c r="O26">
        <f t="shared" si="2"/>
        <v>9</v>
      </c>
      <c r="P26">
        <f t="shared" si="2"/>
        <v>6</v>
      </c>
      <c r="Q26">
        <f t="shared" si="2"/>
        <v>9</v>
      </c>
      <c r="R26" s="11">
        <f t="shared" si="2"/>
        <v>8</v>
      </c>
      <c r="S26">
        <f t="shared" si="2"/>
        <v>3</v>
      </c>
      <c r="T26">
        <f t="shared" si="2"/>
        <v>8</v>
      </c>
      <c r="U26">
        <f t="shared" si="2"/>
        <v>5</v>
      </c>
      <c r="V26">
        <f t="shared" si="2"/>
        <v>9</v>
      </c>
      <c r="W26">
        <f t="shared" si="2"/>
        <v>10</v>
      </c>
      <c r="X26">
        <f t="shared" si="2"/>
        <v>4</v>
      </c>
      <c r="Y26">
        <f t="shared" si="2"/>
        <v>6</v>
      </c>
    </row>
    <row r="27" spans="1:25" x14ac:dyDescent="0.3">
      <c r="A27" s="8" t="str">
        <f t="shared" si="1"/>
        <v>Health Care</v>
      </c>
      <c r="B27">
        <f t="shared" si="2"/>
        <v>3</v>
      </c>
      <c r="C27">
        <f t="shared" si="2"/>
        <v>5</v>
      </c>
      <c r="D27">
        <f t="shared" si="2"/>
        <v>3</v>
      </c>
      <c r="E27">
        <f t="shared" si="2"/>
        <v>6</v>
      </c>
      <c r="F27">
        <f t="shared" si="2"/>
        <v>1</v>
      </c>
      <c r="G27">
        <f t="shared" si="2"/>
        <v>10</v>
      </c>
      <c r="H27">
        <f t="shared" si="2"/>
        <v>8</v>
      </c>
      <c r="I27">
        <f t="shared" si="2"/>
        <v>8</v>
      </c>
      <c r="J27" s="11">
        <f t="shared" si="2"/>
        <v>4</v>
      </c>
      <c r="K27">
        <f t="shared" si="2"/>
        <v>4</v>
      </c>
      <c r="L27">
        <f t="shared" si="2"/>
        <v>4</v>
      </c>
      <c r="M27">
        <f t="shared" si="2"/>
        <v>4</v>
      </c>
      <c r="N27">
        <f t="shared" si="2"/>
        <v>5</v>
      </c>
      <c r="O27">
        <f t="shared" si="2"/>
        <v>6</v>
      </c>
      <c r="P27">
        <f t="shared" si="2"/>
        <v>4</v>
      </c>
      <c r="Q27">
        <f t="shared" si="2"/>
        <v>5</v>
      </c>
      <c r="R27" s="11">
        <f t="shared" si="2"/>
        <v>4</v>
      </c>
      <c r="S27">
        <f t="shared" si="2"/>
        <v>6</v>
      </c>
      <c r="T27">
        <f t="shared" si="2"/>
        <v>4</v>
      </c>
      <c r="U27">
        <f t="shared" si="2"/>
        <v>6</v>
      </c>
      <c r="V27">
        <f t="shared" si="2"/>
        <v>10</v>
      </c>
      <c r="W27">
        <f t="shared" si="2"/>
        <v>8</v>
      </c>
      <c r="X27">
        <f t="shared" si="2"/>
        <v>7</v>
      </c>
      <c r="Y27">
        <f t="shared" si="2"/>
        <v>5</v>
      </c>
    </row>
    <row r="28" spans="1:25" x14ac:dyDescent="0.3">
      <c r="A28" s="8" t="str">
        <f t="shared" si="1"/>
        <v>Utilities</v>
      </c>
      <c r="B28" t="e">
        <f t="shared" si="2"/>
        <v>#N/A</v>
      </c>
      <c r="C28">
        <f t="shared" si="2"/>
        <v>7</v>
      </c>
      <c r="D28" t="e">
        <f t="shared" si="2"/>
        <v>#N/A</v>
      </c>
      <c r="E28">
        <f t="shared" si="2"/>
        <v>7</v>
      </c>
      <c r="F28">
        <f t="shared" si="2"/>
        <v>8</v>
      </c>
      <c r="G28">
        <f t="shared" si="2"/>
        <v>3</v>
      </c>
      <c r="H28">
        <f t="shared" si="2"/>
        <v>5</v>
      </c>
      <c r="I28">
        <f t="shared" si="2"/>
        <v>6</v>
      </c>
      <c r="J28" s="11" t="e">
        <f t="shared" si="2"/>
        <v>#N/A</v>
      </c>
      <c r="K28">
        <f t="shared" si="2"/>
        <v>9</v>
      </c>
      <c r="L28" t="e">
        <f t="shared" si="2"/>
        <v>#N/A</v>
      </c>
      <c r="M28">
        <f t="shared" si="2"/>
        <v>7</v>
      </c>
      <c r="N28">
        <f t="shared" si="2"/>
        <v>9</v>
      </c>
      <c r="O28">
        <f t="shared" si="2"/>
        <v>4</v>
      </c>
      <c r="P28">
        <f t="shared" si="2"/>
        <v>10</v>
      </c>
      <c r="Q28">
        <f t="shared" si="2"/>
        <v>8</v>
      </c>
      <c r="R28" s="11" t="e">
        <f t="shared" si="2"/>
        <v>#N/A</v>
      </c>
      <c r="S28">
        <f t="shared" si="2"/>
        <v>11</v>
      </c>
      <c r="T28" t="e">
        <f t="shared" si="2"/>
        <v>#N/A</v>
      </c>
      <c r="U28">
        <f t="shared" si="2"/>
        <v>7</v>
      </c>
      <c r="V28">
        <f t="shared" si="2"/>
        <v>8</v>
      </c>
      <c r="W28">
        <f t="shared" si="2"/>
        <v>6</v>
      </c>
      <c r="X28">
        <f t="shared" si="2"/>
        <v>10</v>
      </c>
      <c r="Y28">
        <f t="shared" si="2"/>
        <v>9</v>
      </c>
    </row>
    <row r="29" spans="1:25" x14ac:dyDescent="0.3">
      <c r="A29" s="6"/>
      <c r="B29" s="7" t="s">
        <v>44</v>
      </c>
      <c r="C29" s="4"/>
      <c r="D29" s="4"/>
      <c r="E29" s="4"/>
      <c r="F29" s="4"/>
      <c r="G29" s="4"/>
      <c r="H29" s="4"/>
      <c r="I29" s="4"/>
      <c r="J29" s="5"/>
      <c r="K29" s="4"/>
      <c r="L29" s="4"/>
      <c r="M29" s="4"/>
      <c r="N29" s="4"/>
      <c r="O29" s="4"/>
      <c r="P29" s="4"/>
      <c r="Q29" s="4"/>
      <c r="R29" s="5"/>
      <c r="S29" s="4"/>
      <c r="T29" s="4"/>
      <c r="U29" s="4"/>
      <c r="V29" s="4"/>
      <c r="W29" s="4"/>
      <c r="X29" s="4"/>
      <c r="Y29" s="4"/>
    </row>
    <row r="30" spans="1:25" x14ac:dyDescent="0.3">
      <c r="A30" t="s">
        <v>27</v>
      </c>
      <c r="B30" s="8" t="s">
        <v>4</v>
      </c>
      <c r="C30" s="8" t="s">
        <v>5</v>
      </c>
      <c r="D30" s="8" t="s">
        <v>6</v>
      </c>
      <c r="E30" s="8" t="s">
        <v>7</v>
      </c>
      <c r="F30" s="8" t="s">
        <v>8</v>
      </c>
      <c r="G30" s="8" t="s">
        <v>9</v>
      </c>
      <c r="H30" s="8" t="s">
        <v>10</v>
      </c>
      <c r="I30" s="9" t="s">
        <v>11</v>
      </c>
      <c r="J30" s="10" t="s">
        <v>36</v>
      </c>
      <c r="K30" s="8" t="s">
        <v>37</v>
      </c>
      <c r="L30" s="8" t="s">
        <v>38</v>
      </c>
      <c r="M30" s="8" t="s">
        <v>39</v>
      </c>
      <c r="N30" s="8" t="s">
        <v>45</v>
      </c>
      <c r="O30" s="8" t="s">
        <v>46</v>
      </c>
      <c r="P30" s="8" t="s">
        <v>47</v>
      </c>
      <c r="Q30" s="9" t="s">
        <v>48</v>
      </c>
      <c r="R30" s="10" t="s">
        <v>28</v>
      </c>
      <c r="S30" s="8" t="s">
        <v>29</v>
      </c>
      <c r="T30" s="8" t="s">
        <v>30</v>
      </c>
      <c r="U30" s="8" t="s">
        <v>31</v>
      </c>
      <c r="V30" s="8" t="s">
        <v>40</v>
      </c>
      <c r="W30" s="8" t="s">
        <v>41</v>
      </c>
      <c r="X30" s="8" t="s">
        <v>42</v>
      </c>
      <c r="Y30" s="8" t="s">
        <v>43</v>
      </c>
    </row>
    <row r="31" spans="1:25" x14ac:dyDescent="0.3">
      <c r="A31" s="8" t="str">
        <f>A4</f>
        <v>Energy</v>
      </c>
      <c r="B31">
        <f>RANK(B4,$B4:$I4, 0)</f>
        <v>8</v>
      </c>
      <c r="C31">
        <f t="shared" ref="C31:I31" si="3">RANK(C4,$B4:$I4, 0)</f>
        <v>1</v>
      </c>
      <c r="D31">
        <f t="shared" si="3"/>
        <v>7</v>
      </c>
      <c r="E31">
        <f t="shared" si="3"/>
        <v>2</v>
      </c>
      <c r="F31">
        <f t="shared" si="3"/>
        <v>4</v>
      </c>
      <c r="G31">
        <f t="shared" si="3"/>
        <v>6</v>
      </c>
      <c r="H31">
        <f t="shared" si="3"/>
        <v>3</v>
      </c>
      <c r="I31">
        <f t="shared" si="3"/>
        <v>5</v>
      </c>
      <c r="J31" s="11">
        <f>RANK(J4,$J4:$Q4, 0)</f>
        <v>8</v>
      </c>
      <c r="K31">
        <f t="shared" ref="K31:Q31" si="4">RANK(K4,$J4:$Q4, 0)</f>
        <v>4</v>
      </c>
      <c r="L31">
        <f t="shared" si="4"/>
        <v>7</v>
      </c>
      <c r="M31">
        <f t="shared" si="4"/>
        <v>2</v>
      </c>
      <c r="N31">
        <f t="shared" si="4"/>
        <v>6</v>
      </c>
      <c r="O31">
        <f t="shared" si="4"/>
        <v>5</v>
      </c>
      <c r="P31">
        <f t="shared" si="4"/>
        <v>1</v>
      </c>
      <c r="Q31">
        <f t="shared" si="4"/>
        <v>3</v>
      </c>
      <c r="R31" s="11">
        <f>RANK(R4,$R4:$Y4, 0)</f>
        <v>8</v>
      </c>
      <c r="S31">
        <f t="shared" ref="S31:Y31" si="5">RANK(S4,$R4:$Y4, 0)</f>
        <v>3</v>
      </c>
      <c r="T31">
        <f t="shared" si="5"/>
        <v>7</v>
      </c>
      <c r="U31">
        <f t="shared" si="5"/>
        <v>5</v>
      </c>
      <c r="V31">
        <f t="shared" si="5"/>
        <v>4</v>
      </c>
      <c r="W31">
        <f t="shared" si="5"/>
        <v>6</v>
      </c>
      <c r="X31">
        <f t="shared" si="5"/>
        <v>1</v>
      </c>
      <c r="Y31">
        <f t="shared" si="5"/>
        <v>2</v>
      </c>
    </row>
    <row r="32" spans="1:25" x14ac:dyDescent="0.3">
      <c r="A32" s="8" t="str">
        <f t="shared" ref="A32:A41" si="6">A5</f>
        <v>Materials</v>
      </c>
      <c r="B32">
        <f t="shared" ref="B32:I41" si="7">RANK(B5,$B5:$I5, 0)</f>
        <v>6</v>
      </c>
      <c r="C32">
        <f t="shared" si="7"/>
        <v>4</v>
      </c>
      <c r="D32">
        <f t="shared" si="7"/>
        <v>7</v>
      </c>
      <c r="E32">
        <f t="shared" si="7"/>
        <v>3</v>
      </c>
      <c r="F32">
        <f t="shared" si="7"/>
        <v>5</v>
      </c>
      <c r="G32">
        <f t="shared" si="7"/>
        <v>1</v>
      </c>
      <c r="H32">
        <f t="shared" si="7"/>
        <v>8</v>
      </c>
      <c r="I32">
        <f t="shared" si="7"/>
        <v>2</v>
      </c>
      <c r="J32" s="11">
        <f t="shared" ref="J32:Q41" si="8">RANK(J5,$J5:$Q5, 0)</f>
        <v>4</v>
      </c>
      <c r="K32">
        <f t="shared" si="8"/>
        <v>8</v>
      </c>
      <c r="L32">
        <f t="shared" si="8"/>
        <v>5</v>
      </c>
      <c r="M32">
        <f t="shared" si="8"/>
        <v>7</v>
      </c>
      <c r="N32">
        <f t="shared" si="8"/>
        <v>3</v>
      </c>
      <c r="O32">
        <f t="shared" si="8"/>
        <v>2</v>
      </c>
      <c r="P32">
        <f t="shared" si="8"/>
        <v>6</v>
      </c>
      <c r="Q32">
        <f t="shared" si="8"/>
        <v>1</v>
      </c>
      <c r="R32" s="11">
        <f t="shared" ref="R32:Y41" si="9">RANK(R5,$R5:$Y5, 0)</f>
        <v>2</v>
      </c>
      <c r="S32">
        <f t="shared" si="9"/>
        <v>5</v>
      </c>
      <c r="T32">
        <f t="shared" si="9"/>
        <v>4</v>
      </c>
      <c r="U32">
        <f t="shared" si="9"/>
        <v>6</v>
      </c>
      <c r="V32">
        <f t="shared" si="9"/>
        <v>1</v>
      </c>
      <c r="W32">
        <f>RANK(W5,$R5:$Y5, 0)</f>
        <v>8</v>
      </c>
      <c r="X32">
        <f t="shared" si="9"/>
        <v>3</v>
      </c>
      <c r="Y32">
        <f t="shared" si="9"/>
        <v>7</v>
      </c>
    </row>
    <row r="33" spans="1:25" x14ac:dyDescent="0.3">
      <c r="A33" s="8" t="str">
        <f t="shared" si="6"/>
        <v>Industrials</v>
      </c>
      <c r="B33">
        <f t="shared" si="7"/>
        <v>8</v>
      </c>
      <c r="C33">
        <f t="shared" si="7"/>
        <v>5</v>
      </c>
      <c r="D33">
        <f t="shared" si="7"/>
        <v>7</v>
      </c>
      <c r="E33">
        <f t="shared" si="7"/>
        <v>4</v>
      </c>
      <c r="F33">
        <f t="shared" si="7"/>
        <v>6</v>
      </c>
      <c r="G33">
        <f t="shared" si="7"/>
        <v>3</v>
      </c>
      <c r="H33">
        <f t="shared" si="7"/>
        <v>2</v>
      </c>
      <c r="I33">
        <f t="shared" si="7"/>
        <v>1</v>
      </c>
      <c r="J33" s="11">
        <f t="shared" si="8"/>
        <v>8</v>
      </c>
      <c r="K33">
        <f t="shared" si="8"/>
        <v>6</v>
      </c>
      <c r="L33">
        <f t="shared" si="8"/>
        <v>7</v>
      </c>
      <c r="M33">
        <f t="shared" si="8"/>
        <v>5</v>
      </c>
      <c r="N33">
        <f t="shared" si="8"/>
        <v>3</v>
      </c>
      <c r="O33">
        <f t="shared" si="8"/>
        <v>4</v>
      </c>
      <c r="P33">
        <f t="shared" si="8"/>
        <v>2</v>
      </c>
      <c r="Q33">
        <f t="shared" si="8"/>
        <v>1</v>
      </c>
      <c r="R33" s="11">
        <f t="shared" si="9"/>
        <v>8</v>
      </c>
      <c r="S33">
        <f t="shared" si="9"/>
        <v>6</v>
      </c>
      <c r="T33">
        <f t="shared" si="9"/>
        <v>7</v>
      </c>
      <c r="U33">
        <f t="shared" si="9"/>
        <v>5</v>
      </c>
      <c r="V33">
        <f t="shared" si="9"/>
        <v>2</v>
      </c>
      <c r="W33">
        <f t="shared" si="9"/>
        <v>4</v>
      </c>
      <c r="X33">
        <f t="shared" si="9"/>
        <v>1</v>
      </c>
      <c r="Y33">
        <f t="shared" si="9"/>
        <v>3</v>
      </c>
    </row>
    <row r="34" spans="1:25" x14ac:dyDescent="0.3">
      <c r="A34" s="8" t="str">
        <f t="shared" si="6"/>
        <v>Consumer Discretionary</v>
      </c>
      <c r="B34">
        <f t="shared" si="7"/>
        <v>8</v>
      </c>
      <c r="C34">
        <f t="shared" si="7"/>
        <v>6</v>
      </c>
      <c r="D34">
        <f t="shared" si="7"/>
        <v>7</v>
      </c>
      <c r="E34">
        <f t="shared" si="7"/>
        <v>5</v>
      </c>
      <c r="F34">
        <f t="shared" si="7"/>
        <v>3</v>
      </c>
      <c r="G34">
        <f t="shared" si="7"/>
        <v>2</v>
      </c>
      <c r="H34">
        <f t="shared" si="7"/>
        <v>4</v>
      </c>
      <c r="I34">
        <f t="shared" si="7"/>
        <v>1</v>
      </c>
      <c r="J34" s="11">
        <f t="shared" si="8"/>
        <v>5</v>
      </c>
      <c r="K34">
        <f t="shared" si="8"/>
        <v>8</v>
      </c>
      <c r="L34">
        <f t="shared" si="8"/>
        <v>4</v>
      </c>
      <c r="M34">
        <f t="shared" si="8"/>
        <v>7</v>
      </c>
      <c r="N34">
        <f t="shared" si="8"/>
        <v>3</v>
      </c>
      <c r="O34">
        <f t="shared" si="8"/>
        <v>6</v>
      </c>
      <c r="P34">
        <f t="shared" si="8"/>
        <v>1</v>
      </c>
      <c r="Q34">
        <f t="shared" si="8"/>
        <v>2</v>
      </c>
      <c r="R34" s="11">
        <f t="shared" si="9"/>
        <v>1</v>
      </c>
      <c r="S34">
        <f t="shared" si="9"/>
        <v>8</v>
      </c>
      <c r="T34">
        <f t="shared" si="9"/>
        <v>2</v>
      </c>
      <c r="U34">
        <f t="shared" si="9"/>
        <v>7</v>
      </c>
      <c r="V34">
        <f t="shared" si="9"/>
        <v>5</v>
      </c>
      <c r="W34">
        <f t="shared" si="9"/>
        <v>4</v>
      </c>
      <c r="X34">
        <f t="shared" si="9"/>
        <v>3</v>
      </c>
      <c r="Y34">
        <f t="shared" si="9"/>
        <v>6</v>
      </c>
    </row>
    <row r="35" spans="1:25" x14ac:dyDescent="0.3">
      <c r="A35" s="8" t="str">
        <f t="shared" si="6"/>
        <v>Communication Services</v>
      </c>
      <c r="B35">
        <f t="shared" si="7"/>
        <v>1</v>
      </c>
      <c r="C35">
        <f t="shared" si="7"/>
        <v>4</v>
      </c>
      <c r="D35">
        <f t="shared" si="7"/>
        <v>2</v>
      </c>
      <c r="E35">
        <f t="shared" si="7"/>
        <v>3</v>
      </c>
      <c r="F35">
        <f t="shared" si="7"/>
        <v>7</v>
      </c>
      <c r="G35">
        <f t="shared" si="7"/>
        <v>5</v>
      </c>
      <c r="H35">
        <f t="shared" si="7"/>
        <v>8</v>
      </c>
      <c r="I35">
        <f t="shared" si="7"/>
        <v>6</v>
      </c>
      <c r="J35" s="11">
        <f t="shared" si="8"/>
        <v>1</v>
      </c>
      <c r="K35">
        <f t="shared" si="8"/>
        <v>5</v>
      </c>
      <c r="L35">
        <f t="shared" si="8"/>
        <v>2</v>
      </c>
      <c r="M35">
        <f t="shared" si="8"/>
        <v>3</v>
      </c>
      <c r="N35">
        <f t="shared" si="8"/>
        <v>4</v>
      </c>
      <c r="O35">
        <f t="shared" si="8"/>
        <v>6</v>
      </c>
      <c r="P35">
        <f t="shared" si="8"/>
        <v>8</v>
      </c>
      <c r="Q35">
        <f t="shared" si="8"/>
        <v>7</v>
      </c>
      <c r="R35" s="11">
        <f t="shared" si="9"/>
        <v>1</v>
      </c>
      <c r="S35">
        <f t="shared" si="9"/>
        <v>4</v>
      </c>
      <c r="T35">
        <f t="shared" si="9"/>
        <v>2</v>
      </c>
      <c r="U35">
        <f t="shared" si="9"/>
        <v>6</v>
      </c>
      <c r="V35">
        <f t="shared" si="9"/>
        <v>3</v>
      </c>
      <c r="W35">
        <f t="shared" si="9"/>
        <v>7</v>
      </c>
      <c r="X35">
        <f t="shared" si="9"/>
        <v>5</v>
      </c>
      <c r="Y35">
        <f t="shared" si="9"/>
        <v>8</v>
      </c>
    </row>
    <row r="36" spans="1:25" x14ac:dyDescent="0.3">
      <c r="A36" s="8" t="str">
        <f t="shared" si="6"/>
        <v>Information Technology</v>
      </c>
      <c r="B36">
        <f t="shared" si="7"/>
        <v>6</v>
      </c>
      <c r="C36">
        <f t="shared" si="7"/>
        <v>1</v>
      </c>
      <c r="D36">
        <f t="shared" si="7"/>
        <v>3</v>
      </c>
      <c r="E36">
        <f t="shared" si="7"/>
        <v>2</v>
      </c>
      <c r="F36">
        <f t="shared" si="7"/>
        <v>8</v>
      </c>
      <c r="G36">
        <f t="shared" si="7"/>
        <v>4</v>
      </c>
      <c r="H36">
        <f t="shared" si="7"/>
        <v>5</v>
      </c>
      <c r="I36">
        <f t="shared" si="7"/>
        <v>7</v>
      </c>
      <c r="J36" s="11">
        <f t="shared" si="8"/>
        <v>2</v>
      </c>
      <c r="K36">
        <f t="shared" si="8"/>
        <v>5</v>
      </c>
      <c r="L36">
        <f t="shared" si="8"/>
        <v>1</v>
      </c>
      <c r="M36">
        <f t="shared" si="8"/>
        <v>6</v>
      </c>
      <c r="N36">
        <f t="shared" si="8"/>
        <v>4</v>
      </c>
      <c r="O36">
        <f t="shared" si="8"/>
        <v>7</v>
      </c>
      <c r="P36">
        <f t="shared" si="8"/>
        <v>3</v>
      </c>
      <c r="Q36">
        <f t="shared" si="8"/>
        <v>8</v>
      </c>
      <c r="R36" s="11">
        <f t="shared" si="9"/>
        <v>1</v>
      </c>
      <c r="S36">
        <f t="shared" si="9"/>
        <v>5</v>
      </c>
      <c r="T36">
        <f t="shared" si="9"/>
        <v>2</v>
      </c>
      <c r="U36">
        <f t="shared" si="9"/>
        <v>6</v>
      </c>
      <c r="V36">
        <f t="shared" si="9"/>
        <v>4</v>
      </c>
      <c r="W36">
        <f t="shared" si="9"/>
        <v>8</v>
      </c>
      <c r="X36">
        <f t="shared" si="9"/>
        <v>3</v>
      </c>
      <c r="Y36">
        <f t="shared" si="9"/>
        <v>7</v>
      </c>
    </row>
    <row r="37" spans="1:25" x14ac:dyDescent="0.3">
      <c r="A37" s="8" t="str">
        <f t="shared" si="6"/>
        <v>Financials</v>
      </c>
      <c r="B37">
        <f t="shared" si="7"/>
        <v>8</v>
      </c>
      <c r="C37">
        <f t="shared" si="7"/>
        <v>3</v>
      </c>
      <c r="D37">
        <f t="shared" si="7"/>
        <v>6</v>
      </c>
      <c r="E37">
        <f t="shared" si="7"/>
        <v>2</v>
      </c>
      <c r="F37">
        <f t="shared" si="7"/>
        <v>5</v>
      </c>
      <c r="G37">
        <f t="shared" si="7"/>
        <v>1</v>
      </c>
      <c r="H37">
        <f t="shared" si="7"/>
        <v>7</v>
      </c>
      <c r="I37">
        <f t="shared" si="7"/>
        <v>4</v>
      </c>
      <c r="J37" s="11">
        <f t="shared" si="8"/>
        <v>8</v>
      </c>
      <c r="K37">
        <f t="shared" si="8"/>
        <v>1</v>
      </c>
      <c r="L37">
        <f t="shared" si="8"/>
        <v>7</v>
      </c>
      <c r="M37">
        <f t="shared" si="8"/>
        <v>2</v>
      </c>
      <c r="N37">
        <f t="shared" si="8"/>
        <v>5</v>
      </c>
      <c r="O37">
        <f t="shared" si="8"/>
        <v>3</v>
      </c>
      <c r="P37">
        <f t="shared" si="8"/>
        <v>6</v>
      </c>
      <c r="Q37">
        <f t="shared" si="8"/>
        <v>4</v>
      </c>
      <c r="R37" s="11">
        <f t="shared" si="9"/>
        <v>4</v>
      </c>
      <c r="S37">
        <f t="shared" si="9"/>
        <v>5</v>
      </c>
      <c r="T37">
        <f t="shared" si="9"/>
        <v>2</v>
      </c>
      <c r="U37">
        <f t="shared" si="9"/>
        <v>6</v>
      </c>
      <c r="V37">
        <f t="shared" si="9"/>
        <v>1</v>
      </c>
      <c r="W37">
        <f t="shared" si="9"/>
        <v>8</v>
      </c>
      <c r="X37">
        <f t="shared" si="9"/>
        <v>3</v>
      </c>
      <c r="Y37">
        <f t="shared" si="9"/>
        <v>7</v>
      </c>
    </row>
    <row r="38" spans="1:25" x14ac:dyDescent="0.3">
      <c r="A38" s="8" t="str">
        <f t="shared" si="6"/>
        <v>Real Estate</v>
      </c>
      <c r="B38">
        <f t="shared" si="7"/>
        <v>8</v>
      </c>
      <c r="C38">
        <f t="shared" si="7"/>
        <v>7</v>
      </c>
      <c r="D38">
        <f t="shared" si="7"/>
        <v>6</v>
      </c>
      <c r="E38">
        <f t="shared" si="7"/>
        <v>5</v>
      </c>
      <c r="F38">
        <f t="shared" si="7"/>
        <v>3</v>
      </c>
      <c r="G38">
        <f t="shared" si="7"/>
        <v>1</v>
      </c>
      <c r="H38">
        <f t="shared" si="7"/>
        <v>4</v>
      </c>
      <c r="I38">
        <f t="shared" si="7"/>
        <v>2</v>
      </c>
      <c r="J38" s="11">
        <f t="shared" si="8"/>
        <v>8</v>
      </c>
      <c r="K38">
        <f t="shared" si="8"/>
        <v>6</v>
      </c>
      <c r="L38">
        <f t="shared" si="8"/>
        <v>7</v>
      </c>
      <c r="M38">
        <f t="shared" si="8"/>
        <v>5</v>
      </c>
      <c r="N38">
        <f t="shared" si="8"/>
        <v>3</v>
      </c>
      <c r="O38">
        <f t="shared" si="8"/>
        <v>1</v>
      </c>
      <c r="P38">
        <f t="shared" si="8"/>
        <v>4</v>
      </c>
      <c r="Q38">
        <f t="shared" si="8"/>
        <v>2</v>
      </c>
      <c r="R38" s="11">
        <f t="shared" si="9"/>
        <v>5</v>
      </c>
      <c r="S38">
        <f t="shared" si="9"/>
        <v>8</v>
      </c>
      <c r="T38">
        <f t="shared" si="9"/>
        <v>3</v>
      </c>
      <c r="U38">
        <f t="shared" si="9"/>
        <v>7</v>
      </c>
      <c r="V38">
        <f t="shared" si="9"/>
        <v>4</v>
      </c>
      <c r="W38">
        <f t="shared" si="9"/>
        <v>1</v>
      </c>
      <c r="X38">
        <f t="shared" si="9"/>
        <v>2</v>
      </c>
      <c r="Y38">
        <f t="shared" si="9"/>
        <v>6</v>
      </c>
    </row>
    <row r="39" spans="1:25" x14ac:dyDescent="0.3">
      <c r="A39" s="8" t="str">
        <f t="shared" si="6"/>
        <v>Consumer Staples</v>
      </c>
      <c r="B39">
        <f t="shared" si="7"/>
        <v>6</v>
      </c>
      <c r="C39">
        <f t="shared" si="7"/>
        <v>1</v>
      </c>
      <c r="D39">
        <f t="shared" si="7"/>
        <v>7</v>
      </c>
      <c r="E39">
        <f t="shared" si="7"/>
        <v>2</v>
      </c>
      <c r="F39">
        <f t="shared" si="7"/>
        <v>8</v>
      </c>
      <c r="G39">
        <f t="shared" si="7"/>
        <v>3</v>
      </c>
      <c r="H39">
        <f t="shared" si="7"/>
        <v>5</v>
      </c>
      <c r="I39">
        <f t="shared" si="7"/>
        <v>4</v>
      </c>
      <c r="J39" s="11">
        <f t="shared" si="8"/>
        <v>5</v>
      </c>
      <c r="K39">
        <f t="shared" si="8"/>
        <v>1</v>
      </c>
      <c r="L39">
        <f t="shared" si="8"/>
        <v>6</v>
      </c>
      <c r="M39">
        <f t="shared" si="8"/>
        <v>2</v>
      </c>
      <c r="N39">
        <f t="shared" si="8"/>
        <v>8</v>
      </c>
      <c r="O39">
        <f t="shared" si="8"/>
        <v>4</v>
      </c>
      <c r="P39">
        <f t="shared" si="8"/>
        <v>3</v>
      </c>
      <c r="Q39">
        <f t="shared" si="8"/>
        <v>7</v>
      </c>
      <c r="R39" s="11">
        <f t="shared" si="9"/>
        <v>5</v>
      </c>
      <c r="S39">
        <f t="shared" si="9"/>
        <v>2</v>
      </c>
      <c r="T39">
        <f t="shared" si="9"/>
        <v>6</v>
      </c>
      <c r="U39">
        <f t="shared" si="9"/>
        <v>3</v>
      </c>
      <c r="V39">
        <f t="shared" si="9"/>
        <v>7</v>
      </c>
      <c r="W39">
        <f t="shared" si="9"/>
        <v>8</v>
      </c>
      <c r="X39">
        <f t="shared" si="9"/>
        <v>1</v>
      </c>
      <c r="Y39">
        <f t="shared" si="9"/>
        <v>4</v>
      </c>
    </row>
    <row r="40" spans="1:25" x14ac:dyDescent="0.3">
      <c r="A40" s="8" t="str">
        <f t="shared" si="6"/>
        <v>Health Care</v>
      </c>
      <c r="B40">
        <f t="shared" si="7"/>
        <v>6</v>
      </c>
      <c r="C40">
        <f t="shared" si="7"/>
        <v>2</v>
      </c>
      <c r="D40">
        <f t="shared" si="7"/>
        <v>4</v>
      </c>
      <c r="E40">
        <f t="shared" si="7"/>
        <v>3</v>
      </c>
      <c r="F40">
        <f t="shared" si="7"/>
        <v>1</v>
      </c>
      <c r="G40">
        <f t="shared" si="7"/>
        <v>7</v>
      </c>
      <c r="H40">
        <f t="shared" si="7"/>
        <v>8</v>
      </c>
      <c r="I40">
        <f t="shared" si="7"/>
        <v>5</v>
      </c>
      <c r="J40" s="11">
        <f t="shared" si="8"/>
        <v>3</v>
      </c>
      <c r="K40">
        <f t="shared" si="8"/>
        <v>2</v>
      </c>
      <c r="L40">
        <f t="shared" si="8"/>
        <v>4</v>
      </c>
      <c r="M40">
        <f t="shared" si="8"/>
        <v>5</v>
      </c>
      <c r="N40">
        <f t="shared" si="8"/>
        <v>6</v>
      </c>
      <c r="O40">
        <f t="shared" si="8"/>
        <v>8</v>
      </c>
      <c r="P40">
        <f t="shared" si="8"/>
        <v>1</v>
      </c>
      <c r="Q40">
        <f t="shared" si="8"/>
        <v>7</v>
      </c>
      <c r="R40" s="11">
        <f t="shared" si="9"/>
        <v>1</v>
      </c>
      <c r="S40">
        <f t="shared" si="9"/>
        <v>4</v>
      </c>
      <c r="T40">
        <f t="shared" si="9"/>
        <v>2</v>
      </c>
      <c r="U40">
        <f t="shared" si="9"/>
        <v>5</v>
      </c>
      <c r="V40">
        <f t="shared" si="9"/>
        <v>7</v>
      </c>
      <c r="W40">
        <f t="shared" si="9"/>
        <v>8</v>
      </c>
      <c r="X40">
        <f t="shared" si="9"/>
        <v>6</v>
      </c>
      <c r="Y40">
        <f t="shared" si="9"/>
        <v>3</v>
      </c>
    </row>
    <row r="41" spans="1:25" x14ac:dyDescent="0.3">
      <c r="A41" s="8" t="str">
        <f t="shared" si="6"/>
        <v>Utilities</v>
      </c>
      <c r="B41" t="e">
        <f t="shared" si="7"/>
        <v>#N/A</v>
      </c>
      <c r="C41">
        <f t="shared" si="7"/>
        <v>4</v>
      </c>
      <c r="D41" t="e">
        <f t="shared" si="7"/>
        <v>#N/A</v>
      </c>
      <c r="E41">
        <f t="shared" si="7"/>
        <v>2</v>
      </c>
      <c r="F41">
        <f t="shared" si="7"/>
        <v>6</v>
      </c>
      <c r="G41">
        <f t="shared" si="7"/>
        <v>1</v>
      </c>
      <c r="H41">
        <f t="shared" si="7"/>
        <v>5</v>
      </c>
      <c r="I41">
        <f t="shared" si="7"/>
        <v>3</v>
      </c>
      <c r="J41" s="11" t="e">
        <f t="shared" si="8"/>
        <v>#N/A</v>
      </c>
      <c r="K41">
        <f t="shared" si="8"/>
        <v>6</v>
      </c>
      <c r="L41" t="e">
        <f t="shared" si="8"/>
        <v>#N/A</v>
      </c>
      <c r="M41">
        <f t="shared" si="8"/>
        <v>2</v>
      </c>
      <c r="N41">
        <f t="shared" si="8"/>
        <v>4</v>
      </c>
      <c r="O41">
        <f t="shared" si="8"/>
        <v>1</v>
      </c>
      <c r="P41">
        <f t="shared" si="8"/>
        <v>5</v>
      </c>
      <c r="Q41">
        <f t="shared" si="8"/>
        <v>3</v>
      </c>
      <c r="R41" s="11" t="e">
        <f t="shared" si="9"/>
        <v>#N/A</v>
      </c>
      <c r="S41">
        <f t="shared" si="9"/>
        <v>5</v>
      </c>
      <c r="T41" t="e">
        <f t="shared" si="9"/>
        <v>#N/A</v>
      </c>
      <c r="U41">
        <f t="shared" si="9"/>
        <v>4</v>
      </c>
      <c r="V41">
        <f t="shared" si="9"/>
        <v>1</v>
      </c>
      <c r="W41">
        <f t="shared" si="9"/>
        <v>3</v>
      </c>
      <c r="X41">
        <f t="shared" si="9"/>
        <v>2</v>
      </c>
      <c r="Y41">
        <f t="shared" si="9"/>
        <v>6</v>
      </c>
    </row>
    <row r="42" spans="1:25" x14ac:dyDescent="0.3">
      <c r="A42" s="6"/>
      <c r="B42" s="7" t="s">
        <v>49</v>
      </c>
      <c r="C42" s="4"/>
      <c r="D42" s="4"/>
      <c r="E42" s="4"/>
      <c r="F42" s="4"/>
      <c r="G42" s="4"/>
      <c r="H42" s="4"/>
      <c r="I42" s="4"/>
      <c r="J42" s="5"/>
      <c r="K42" s="4"/>
      <c r="L42" s="4"/>
      <c r="M42" s="4"/>
      <c r="N42" s="4"/>
      <c r="O42" s="4"/>
      <c r="P42" s="4"/>
      <c r="Q42" s="4"/>
      <c r="R42" s="5"/>
      <c r="S42" s="4"/>
      <c r="T42" s="4"/>
      <c r="U42" s="4"/>
      <c r="V42" s="4"/>
      <c r="W42" s="4"/>
      <c r="X42" s="4"/>
      <c r="Y42" s="4"/>
    </row>
    <row r="43" spans="1:25" x14ac:dyDescent="0.3">
      <c r="A43" t="s">
        <v>27</v>
      </c>
      <c r="B43" s="8" t="s">
        <v>4</v>
      </c>
      <c r="C43" s="8" t="s">
        <v>5</v>
      </c>
      <c r="D43" s="8" t="s">
        <v>6</v>
      </c>
      <c r="E43" s="8" t="s">
        <v>7</v>
      </c>
      <c r="F43" s="8" t="s">
        <v>8</v>
      </c>
      <c r="G43" s="8" t="s">
        <v>9</v>
      </c>
      <c r="H43" s="8" t="s">
        <v>10</v>
      </c>
      <c r="I43" s="9" t="s">
        <v>11</v>
      </c>
      <c r="J43" s="10" t="s">
        <v>28</v>
      </c>
      <c r="K43" s="8" t="s">
        <v>29</v>
      </c>
      <c r="L43" s="8" t="s">
        <v>30</v>
      </c>
      <c r="M43" s="8" t="s">
        <v>31</v>
      </c>
      <c r="N43" s="8" t="s">
        <v>32</v>
      </c>
      <c r="O43" s="8" t="s">
        <v>33</v>
      </c>
      <c r="P43" s="8" t="s">
        <v>34</v>
      </c>
      <c r="Q43" s="9" t="s">
        <v>35</v>
      </c>
      <c r="R43" s="10" t="s">
        <v>36</v>
      </c>
      <c r="S43" s="8" t="s">
        <v>37</v>
      </c>
      <c r="T43" s="8" t="s">
        <v>38</v>
      </c>
      <c r="U43" s="8" t="s">
        <v>39</v>
      </c>
      <c r="V43" s="8" t="s">
        <v>40</v>
      </c>
      <c r="W43" s="8" t="s">
        <v>41</v>
      </c>
      <c r="X43" s="8" t="s">
        <v>42</v>
      </c>
      <c r="Y43" s="8" t="s">
        <v>43</v>
      </c>
    </row>
    <row r="44" spans="1:25" x14ac:dyDescent="0.3">
      <c r="A44" s="8" t="str">
        <f>A4</f>
        <v>Energy</v>
      </c>
      <c r="B44">
        <f>B18+B31</f>
        <v>14</v>
      </c>
      <c r="C44">
        <f t="shared" ref="C44:I44" si="10">C18+C31</f>
        <v>3</v>
      </c>
      <c r="D44">
        <f t="shared" si="10"/>
        <v>12</v>
      </c>
      <c r="E44">
        <f t="shared" si="10"/>
        <v>5</v>
      </c>
      <c r="F44">
        <f t="shared" si="10"/>
        <v>8</v>
      </c>
      <c r="G44">
        <f t="shared" si="10"/>
        <v>14</v>
      </c>
      <c r="H44">
        <f t="shared" si="10"/>
        <v>5</v>
      </c>
      <c r="I44">
        <f t="shared" si="10"/>
        <v>10</v>
      </c>
      <c r="J44" s="11">
        <f>J18+J31</f>
        <v>18</v>
      </c>
      <c r="K44">
        <f t="shared" ref="K44:Q44" si="11">K18+K31</f>
        <v>12</v>
      </c>
      <c r="L44">
        <f t="shared" si="11"/>
        <v>17</v>
      </c>
      <c r="M44">
        <f t="shared" si="11"/>
        <v>12</v>
      </c>
      <c r="N44">
        <f t="shared" si="11"/>
        <v>16</v>
      </c>
      <c r="O44">
        <f t="shared" si="11"/>
        <v>15</v>
      </c>
      <c r="P44">
        <f t="shared" si="11"/>
        <v>9</v>
      </c>
      <c r="Q44">
        <f t="shared" si="11"/>
        <v>13</v>
      </c>
      <c r="R44" s="11">
        <f>R18+R31</f>
        <v>17</v>
      </c>
      <c r="S44">
        <f t="shared" ref="S44:Y44" si="12">S18+S31</f>
        <v>7</v>
      </c>
      <c r="T44">
        <f t="shared" si="12"/>
        <v>16</v>
      </c>
      <c r="U44">
        <f t="shared" si="12"/>
        <v>9</v>
      </c>
      <c r="V44">
        <f t="shared" si="12"/>
        <v>10</v>
      </c>
      <c r="W44">
        <f t="shared" si="12"/>
        <v>9</v>
      </c>
      <c r="X44">
        <f t="shared" si="12"/>
        <v>6</v>
      </c>
      <c r="Y44">
        <f t="shared" si="12"/>
        <v>4</v>
      </c>
    </row>
    <row r="45" spans="1:25" x14ac:dyDescent="0.3">
      <c r="A45" s="8" t="str">
        <f t="shared" ref="A45:A54" si="13">A5</f>
        <v>Materials</v>
      </c>
      <c r="B45">
        <f t="shared" ref="B45:Y54" si="14">B19+B32</f>
        <v>11</v>
      </c>
      <c r="C45">
        <f t="shared" si="14"/>
        <v>13</v>
      </c>
      <c r="D45">
        <f t="shared" si="14"/>
        <v>13</v>
      </c>
      <c r="E45">
        <f t="shared" si="14"/>
        <v>11</v>
      </c>
      <c r="F45">
        <f t="shared" si="14"/>
        <v>12</v>
      </c>
      <c r="G45">
        <f t="shared" si="14"/>
        <v>5</v>
      </c>
      <c r="H45">
        <f t="shared" si="14"/>
        <v>17</v>
      </c>
      <c r="I45">
        <f t="shared" si="14"/>
        <v>6</v>
      </c>
      <c r="J45" s="11">
        <f t="shared" si="14"/>
        <v>12</v>
      </c>
      <c r="K45">
        <f t="shared" si="14"/>
        <v>19</v>
      </c>
      <c r="L45">
        <f t="shared" si="14"/>
        <v>13</v>
      </c>
      <c r="M45">
        <f t="shared" si="14"/>
        <v>18</v>
      </c>
      <c r="N45">
        <f t="shared" si="14"/>
        <v>10</v>
      </c>
      <c r="O45">
        <f t="shared" si="14"/>
        <v>10</v>
      </c>
      <c r="P45">
        <f t="shared" si="14"/>
        <v>15</v>
      </c>
      <c r="Q45">
        <f t="shared" si="14"/>
        <v>5</v>
      </c>
      <c r="R45" s="11">
        <f t="shared" si="14"/>
        <v>9</v>
      </c>
      <c r="S45">
        <f t="shared" si="14"/>
        <v>14</v>
      </c>
      <c r="T45">
        <f t="shared" si="14"/>
        <v>11</v>
      </c>
      <c r="U45">
        <f t="shared" si="14"/>
        <v>16</v>
      </c>
      <c r="V45">
        <f t="shared" si="14"/>
        <v>8</v>
      </c>
      <c r="W45">
        <f t="shared" si="14"/>
        <v>17</v>
      </c>
      <c r="X45">
        <f t="shared" si="14"/>
        <v>11</v>
      </c>
      <c r="Y45">
        <f t="shared" si="14"/>
        <v>15</v>
      </c>
    </row>
    <row r="46" spans="1:25" x14ac:dyDescent="0.3">
      <c r="A46" s="8" t="str">
        <f t="shared" si="13"/>
        <v>Industrials</v>
      </c>
      <c r="B46">
        <f t="shared" si="14"/>
        <v>17</v>
      </c>
      <c r="C46">
        <f t="shared" si="14"/>
        <v>8</v>
      </c>
      <c r="D46">
        <f t="shared" si="14"/>
        <v>14</v>
      </c>
      <c r="E46">
        <f t="shared" si="14"/>
        <v>6</v>
      </c>
      <c r="F46">
        <f t="shared" si="14"/>
        <v>8</v>
      </c>
      <c r="G46">
        <f t="shared" si="14"/>
        <v>5</v>
      </c>
      <c r="H46">
        <f t="shared" si="14"/>
        <v>3</v>
      </c>
      <c r="I46">
        <f t="shared" si="14"/>
        <v>2</v>
      </c>
      <c r="J46" s="11">
        <f t="shared" si="14"/>
        <v>15</v>
      </c>
      <c r="K46">
        <f t="shared" si="14"/>
        <v>9</v>
      </c>
      <c r="L46">
        <f t="shared" si="14"/>
        <v>13</v>
      </c>
      <c r="M46">
        <f t="shared" si="14"/>
        <v>7</v>
      </c>
      <c r="N46">
        <f t="shared" si="14"/>
        <v>5</v>
      </c>
      <c r="O46">
        <f t="shared" si="14"/>
        <v>6</v>
      </c>
      <c r="P46">
        <f t="shared" si="14"/>
        <v>4</v>
      </c>
      <c r="Q46">
        <f t="shared" si="14"/>
        <v>2</v>
      </c>
      <c r="R46" s="11">
        <f t="shared" si="14"/>
        <v>14</v>
      </c>
      <c r="S46">
        <f t="shared" si="14"/>
        <v>8</v>
      </c>
      <c r="T46">
        <f t="shared" si="14"/>
        <v>12</v>
      </c>
      <c r="U46">
        <f t="shared" si="14"/>
        <v>7</v>
      </c>
      <c r="V46">
        <f t="shared" si="14"/>
        <v>4</v>
      </c>
      <c r="W46">
        <f t="shared" si="14"/>
        <v>5</v>
      </c>
      <c r="X46">
        <f t="shared" si="14"/>
        <v>3</v>
      </c>
      <c r="Y46">
        <f t="shared" si="14"/>
        <v>4</v>
      </c>
    </row>
    <row r="47" spans="1:25" x14ac:dyDescent="0.3">
      <c r="A47" s="8" t="str">
        <f t="shared" si="13"/>
        <v>Consumer Discretionary</v>
      </c>
      <c r="B47">
        <f t="shared" si="14"/>
        <v>18</v>
      </c>
      <c r="C47">
        <f t="shared" si="14"/>
        <v>14</v>
      </c>
      <c r="D47">
        <f t="shared" si="14"/>
        <v>17</v>
      </c>
      <c r="E47">
        <f t="shared" si="14"/>
        <v>14</v>
      </c>
      <c r="F47">
        <f t="shared" si="14"/>
        <v>6</v>
      </c>
      <c r="G47">
        <f t="shared" si="14"/>
        <v>7</v>
      </c>
      <c r="H47">
        <f t="shared" si="14"/>
        <v>7</v>
      </c>
      <c r="I47">
        <f t="shared" si="14"/>
        <v>4</v>
      </c>
      <c r="J47" s="11">
        <f t="shared" si="14"/>
        <v>8</v>
      </c>
      <c r="K47">
        <f t="shared" si="14"/>
        <v>14</v>
      </c>
      <c r="L47">
        <f t="shared" si="14"/>
        <v>7</v>
      </c>
      <c r="M47">
        <f t="shared" si="14"/>
        <v>13</v>
      </c>
      <c r="N47">
        <f t="shared" si="14"/>
        <v>6</v>
      </c>
      <c r="O47">
        <f t="shared" si="14"/>
        <v>9</v>
      </c>
      <c r="P47">
        <f t="shared" si="14"/>
        <v>4</v>
      </c>
      <c r="Q47">
        <f t="shared" si="14"/>
        <v>5</v>
      </c>
      <c r="R47" s="11">
        <f t="shared" si="14"/>
        <v>4</v>
      </c>
      <c r="S47">
        <f t="shared" si="14"/>
        <v>13</v>
      </c>
      <c r="T47">
        <f t="shared" si="14"/>
        <v>5</v>
      </c>
      <c r="U47">
        <f t="shared" si="14"/>
        <v>10</v>
      </c>
      <c r="V47">
        <f t="shared" si="14"/>
        <v>8</v>
      </c>
      <c r="W47">
        <f t="shared" si="14"/>
        <v>6</v>
      </c>
      <c r="X47">
        <f t="shared" si="14"/>
        <v>6</v>
      </c>
      <c r="Y47">
        <f t="shared" si="14"/>
        <v>10</v>
      </c>
    </row>
    <row r="48" spans="1:25" x14ac:dyDescent="0.3">
      <c r="A48" s="8" t="str">
        <f t="shared" si="13"/>
        <v>Communication Services</v>
      </c>
      <c r="B48">
        <f t="shared" si="14"/>
        <v>2</v>
      </c>
      <c r="C48">
        <f t="shared" si="14"/>
        <v>14</v>
      </c>
      <c r="D48">
        <f t="shared" si="14"/>
        <v>3</v>
      </c>
      <c r="E48">
        <f t="shared" si="14"/>
        <v>13</v>
      </c>
      <c r="F48">
        <f t="shared" si="14"/>
        <v>16</v>
      </c>
      <c r="G48">
        <f t="shared" si="14"/>
        <v>16</v>
      </c>
      <c r="H48">
        <f t="shared" si="14"/>
        <v>19</v>
      </c>
      <c r="I48">
        <f t="shared" si="14"/>
        <v>17</v>
      </c>
      <c r="J48" s="11">
        <f t="shared" si="14"/>
        <v>3</v>
      </c>
      <c r="K48">
        <f t="shared" si="14"/>
        <v>12</v>
      </c>
      <c r="L48">
        <f t="shared" si="14"/>
        <v>4</v>
      </c>
      <c r="M48">
        <f t="shared" si="14"/>
        <v>11</v>
      </c>
      <c r="N48">
        <f t="shared" si="14"/>
        <v>12</v>
      </c>
      <c r="O48">
        <f t="shared" si="14"/>
        <v>17</v>
      </c>
      <c r="P48">
        <f t="shared" si="14"/>
        <v>19</v>
      </c>
      <c r="Q48">
        <f t="shared" si="14"/>
        <v>18</v>
      </c>
      <c r="R48" s="11">
        <f t="shared" si="14"/>
        <v>3</v>
      </c>
      <c r="S48">
        <f t="shared" si="14"/>
        <v>12</v>
      </c>
      <c r="T48">
        <f t="shared" si="14"/>
        <v>4</v>
      </c>
      <c r="U48">
        <f t="shared" si="14"/>
        <v>14</v>
      </c>
      <c r="V48">
        <f t="shared" si="14"/>
        <v>8</v>
      </c>
      <c r="W48">
        <f t="shared" si="14"/>
        <v>14</v>
      </c>
      <c r="X48">
        <f t="shared" si="14"/>
        <v>16</v>
      </c>
      <c r="Y48">
        <f t="shared" si="14"/>
        <v>18</v>
      </c>
    </row>
    <row r="49" spans="1:25" x14ac:dyDescent="0.3">
      <c r="A49" s="8" t="str">
        <f t="shared" si="13"/>
        <v>Information Technology</v>
      </c>
      <c r="B49">
        <f t="shared" si="14"/>
        <v>8</v>
      </c>
      <c r="C49">
        <f t="shared" si="14"/>
        <v>5</v>
      </c>
      <c r="D49">
        <f t="shared" si="14"/>
        <v>5</v>
      </c>
      <c r="E49">
        <f t="shared" si="14"/>
        <v>6</v>
      </c>
      <c r="F49">
        <f t="shared" si="14"/>
        <v>19</v>
      </c>
      <c r="G49">
        <f t="shared" si="14"/>
        <v>10</v>
      </c>
      <c r="H49">
        <f t="shared" si="14"/>
        <v>9</v>
      </c>
      <c r="I49">
        <f t="shared" si="14"/>
        <v>17</v>
      </c>
      <c r="J49" s="11">
        <f t="shared" si="14"/>
        <v>3</v>
      </c>
      <c r="K49">
        <f t="shared" si="14"/>
        <v>7</v>
      </c>
      <c r="L49">
        <f t="shared" si="14"/>
        <v>2</v>
      </c>
      <c r="M49">
        <f t="shared" si="14"/>
        <v>9</v>
      </c>
      <c r="N49">
        <f t="shared" si="14"/>
        <v>5</v>
      </c>
      <c r="O49">
        <f t="shared" si="14"/>
        <v>14</v>
      </c>
      <c r="P49">
        <f t="shared" si="14"/>
        <v>4</v>
      </c>
      <c r="Q49">
        <f t="shared" si="14"/>
        <v>15</v>
      </c>
      <c r="R49" s="11">
        <f t="shared" si="14"/>
        <v>2</v>
      </c>
      <c r="S49">
        <f t="shared" si="14"/>
        <v>6</v>
      </c>
      <c r="T49">
        <f t="shared" si="14"/>
        <v>3</v>
      </c>
      <c r="U49">
        <f t="shared" si="14"/>
        <v>7</v>
      </c>
      <c r="V49">
        <f t="shared" si="14"/>
        <v>5</v>
      </c>
      <c r="W49">
        <f t="shared" si="14"/>
        <v>13</v>
      </c>
      <c r="X49">
        <f t="shared" si="14"/>
        <v>4</v>
      </c>
      <c r="Y49">
        <f t="shared" si="14"/>
        <v>10</v>
      </c>
    </row>
    <row r="50" spans="1:25" x14ac:dyDescent="0.3">
      <c r="A50" s="8" t="str">
        <f t="shared" si="13"/>
        <v>Financials</v>
      </c>
      <c r="B50">
        <f t="shared" si="14"/>
        <v>12</v>
      </c>
      <c r="C50">
        <f t="shared" si="14"/>
        <v>4</v>
      </c>
      <c r="D50">
        <f t="shared" si="14"/>
        <v>10</v>
      </c>
      <c r="E50">
        <f t="shared" si="14"/>
        <v>3</v>
      </c>
      <c r="F50">
        <f t="shared" si="14"/>
        <v>10</v>
      </c>
      <c r="G50">
        <f t="shared" si="14"/>
        <v>2</v>
      </c>
      <c r="H50">
        <f t="shared" si="14"/>
        <v>14</v>
      </c>
      <c r="I50">
        <f t="shared" si="14"/>
        <v>6</v>
      </c>
      <c r="J50" s="11">
        <f t="shared" si="14"/>
        <v>13</v>
      </c>
      <c r="K50">
        <f t="shared" si="14"/>
        <v>2</v>
      </c>
      <c r="L50">
        <f t="shared" si="14"/>
        <v>12</v>
      </c>
      <c r="M50">
        <f t="shared" si="14"/>
        <v>3</v>
      </c>
      <c r="N50">
        <f t="shared" si="14"/>
        <v>9</v>
      </c>
      <c r="O50">
        <f t="shared" si="14"/>
        <v>4</v>
      </c>
      <c r="P50">
        <f t="shared" si="14"/>
        <v>11</v>
      </c>
      <c r="Q50">
        <f t="shared" si="14"/>
        <v>6</v>
      </c>
      <c r="R50" s="11">
        <f t="shared" si="14"/>
        <v>9</v>
      </c>
      <c r="S50">
        <f t="shared" si="14"/>
        <v>12</v>
      </c>
      <c r="T50">
        <f t="shared" si="14"/>
        <v>8</v>
      </c>
      <c r="U50">
        <f t="shared" si="14"/>
        <v>17</v>
      </c>
      <c r="V50">
        <f t="shared" si="14"/>
        <v>5</v>
      </c>
      <c r="W50">
        <f t="shared" si="14"/>
        <v>19</v>
      </c>
      <c r="X50">
        <f t="shared" si="14"/>
        <v>9</v>
      </c>
      <c r="Y50">
        <f t="shared" si="14"/>
        <v>18</v>
      </c>
    </row>
    <row r="51" spans="1:25" x14ac:dyDescent="0.3">
      <c r="A51" s="8" t="str">
        <f t="shared" si="13"/>
        <v>Real Estate</v>
      </c>
      <c r="B51">
        <f t="shared" si="14"/>
        <v>16</v>
      </c>
      <c r="C51">
        <f t="shared" si="14"/>
        <v>18</v>
      </c>
      <c r="D51">
        <f t="shared" si="14"/>
        <v>14</v>
      </c>
      <c r="E51">
        <f t="shared" si="14"/>
        <v>16</v>
      </c>
      <c r="F51">
        <f t="shared" si="14"/>
        <v>9</v>
      </c>
      <c r="G51">
        <f t="shared" si="14"/>
        <v>10</v>
      </c>
      <c r="H51">
        <f t="shared" si="14"/>
        <v>10</v>
      </c>
      <c r="I51">
        <f t="shared" si="14"/>
        <v>9</v>
      </c>
      <c r="J51" s="11">
        <f t="shared" si="14"/>
        <v>17</v>
      </c>
      <c r="K51">
        <f t="shared" si="14"/>
        <v>16</v>
      </c>
      <c r="L51">
        <f t="shared" si="14"/>
        <v>16</v>
      </c>
      <c r="M51">
        <f t="shared" si="14"/>
        <v>14</v>
      </c>
      <c r="N51">
        <f t="shared" si="14"/>
        <v>9</v>
      </c>
      <c r="O51">
        <f t="shared" si="14"/>
        <v>6</v>
      </c>
      <c r="P51">
        <f t="shared" si="14"/>
        <v>11</v>
      </c>
      <c r="Q51">
        <f t="shared" si="14"/>
        <v>8</v>
      </c>
      <c r="R51" s="11">
        <f t="shared" si="14"/>
        <v>15</v>
      </c>
      <c r="S51">
        <f t="shared" si="14"/>
        <v>18</v>
      </c>
      <c r="T51">
        <f t="shared" si="14"/>
        <v>13</v>
      </c>
      <c r="U51">
        <f t="shared" si="14"/>
        <v>16</v>
      </c>
      <c r="V51">
        <f t="shared" si="14"/>
        <v>15</v>
      </c>
      <c r="W51">
        <f t="shared" si="14"/>
        <v>5</v>
      </c>
      <c r="X51">
        <f t="shared" si="14"/>
        <v>11</v>
      </c>
      <c r="Y51">
        <f t="shared" si="14"/>
        <v>13</v>
      </c>
    </row>
    <row r="52" spans="1:25" x14ac:dyDescent="0.3">
      <c r="A52" s="8" t="str">
        <f t="shared" si="13"/>
        <v>Consumer Staples</v>
      </c>
      <c r="B52">
        <f t="shared" si="14"/>
        <v>13</v>
      </c>
      <c r="C52">
        <f t="shared" si="14"/>
        <v>7</v>
      </c>
      <c r="D52">
        <f t="shared" si="14"/>
        <v>16</v>
      </c>
      <c r="E52">
        <f t="shared" si="14"/>
        <v>7</v>
      </c>
      <c r="F52">
        <f t="shared" si="14"/>
        <v>18</v>
      </c>
      <c r="G52">
        <f t="shared" si="14"/>
        <v>10</v>
      </c>
      <c r="H52">
        <f t="shared" si="14"/>
        <v>15</v>
      </c>
      <c r="I52">
        <f t="shared" si="14"/>
        <v>13</v>
      </c>
      <c r="J52" s="11">
        <f t="shared" si="14"/>
        <v>11</v>
      </c>
      <c r="K52">
        <f t="shared" si="14"/>
        <v>6</v>
      </c>
      <c r="L52">
        <f t="shared" si="14"/>
        <v>13</v>
      </c>
      <c r="M52">
        <f t="shared" si="14"/>
        <v>7</v>
      </c>
      <c r="N52">
        <f t="shared" si="14"/>
        <v>19</v>
      </c>
      <c r="O52">
        <f t="shared" si="14"/>
        <v>13</v>
      </c>
      <c r="P52">
        <f t="shared" si="14"/>
        <v>9</v>
      </c>
      <c r="Q52">
        <f t="shared" si="14"/>
        <v>16</v>
      </c>
      <c r="R52" s="11">
        <f t="shared" si="14"/>
        <v>13</v>
      </c>
      <c r="S52">
        <f t="shared" si="14"/>
        <v>5</v>
      </c>
      <c r="T52">
        <f t="shared" si="14"/>
        <v>14</v>
      </c>
      <c r="U52">
        <f t="shared" si="14"/>
        <v>8</v>
      </c>
      <c r="V52">
        <f t="shared" si="14"/>
        <v>16</v>
      </c>
      <c r="W52">
        <f t="shared" si="14"/>
        <v>18</v>
      </c>
      <c r="X52">
        <f t="shared" si="14"/>
        <v>5</v>
      </c>
      <c r="Y52">
        <f t="shared" si="14"/>
        <v>10</v>
      </c>
    </row>
    <row r="53" spans="1:25" x14ac:dyDescent="0.3">
      <c r="A53" s="8" t="str">
        <f t="shared" si="13"/>
        <v>Health Care</v>
      </c>
      <c r="B53">
        <f t="shared" si="14"/>
        <v>9</v>
      </c>
      <c r="C53">
        <f t="shared" si="14"/>
        <v>7</v>
      </c>
      <c r="D53">
        <f t="shared" si="14"/>
        <v>7</v>
      </c>
      <c r="E53">
        <f t="shared" si="14"/>
        <v>9</v>
      </c>
      <c r="F53">
        <f t="shared" si="14"/>
        <v>2</v>
      </c>
      <c r="G53">
        <f t="shared" si="14"/>
        <v>17</v>
      </c>
      <c r="H53">
        <f t="shared" si="14"/>
        <v>16</v>
      </c>
      <c r="I53">
        <f t="shared" si="14"/>
        <v>13</v>
      </c>
      <c r="J53" s="11">
        <f t="shared" si="14"/>
        <v>7</v>
      </c>
      <c r="K53">
        <f t="shared" si="14"/>
        <v>6</v>
      </c>
      <c r="L53">
        <f t="shared" si="14"/>
        <v>8</v>
      </c>
      <c r="M53">
        <f t="shared" si="14"/>
        <v>9</v>
      </c>
      <c r="N53">
        <f t="shared" si="14"/>
        <v>11</v>
      </c>
      <c r="O53">
        <f t="shared" si="14"/>
        <v>14</v>
      </c>
      <c r="P53">
        <f t="shared" si="14"/>
        <v>5</v>
      </c>
      <c r="Q53">
        <f t="shared" si="14"/>
        <v>12</v>
      </c>
      <c r="R53" s="11">
        <f t="shared" si="14"/>
        <v>5</v>
      </c>
      <c r="S53">
        <f t="shared" si="14"/>
        <v>10</v>
      </c>
      <c r="T53">
        <f t="shared" si="14"/>
        <v>6</v>
      </c>
      <c r="U53">
        <f t="shared" si="14"/>
        <v>11</v>
      </c>
      <c r="V53">
        <f t="shared" si="14"/>
        <v>17</v>
      </c>
      <c r="W53">
        <f t="shared" si="14"/>
        <v>16</v>
      </c>
      <c r="X53">
        <f t="shared" si="14"/>
        <v>13</v>
      </c>
      <c r="Y53">
        <f t="shared" si="14"/>
        <v>8</v>
      </c>
    </row>
    <row r="54" spans="1:25" x14ac:dyDescent="0.3">
      <c r="A54" s="8" t="str">
        <f t="shared" si="13"/>
        <v>Utilities</v>
      </c>
      <c r="B54" t="e">
        <f t="shared" si="14"/>
        <v>#N/A</v>
      </c>
      <c r="C54">
        <f t="shared" si="14"/>
        <v>11</v>
      </c>
      <c r="D54" t="e">
        <f t="shared" si="14"/>
        <v>#N/A</v>
      </c>
      <c r="E54">
        <f t="shared" si="14"/>
        <v>9</v>
      </c>
      <c r="F54">
        <f t="shared" si="14"/>
        <v>14</v>
      </c>
      <c r="G54">
        <f t="shared" si="14"/>
        <v>4</v>
      </c>
      <c r="H54">
        <f t="shared" si="14"/>
        <v>10</v>
      </c>
      <c r="I54">
        <f t="shared" si="14"/>
        <v>9</v>
      </c>
      <c r="J54" s="11" t="e">
        <f t="shared" si="14"/>
        <v>#N/A</v>
      </c>
      <c r="K54">
        <f t="shared" si="14"/>
        <v>15</v>
      </c>
      <c r="L54" t="e">
        <f t="shared" si="14"/>
        <v>#N/A</v>
      </c>
      <c r="M54">
        <f t="shared" si="14"/>
        <v>9</v>
      </c>
      <c r="N54">
        <f t="shared" si="14"/>
        <v>13</v>
      </c>
      <c r="O54">
        <f t="shared" si="14"/>
        <v>5</v>
      </c>
      <c r="P54">
        <f t="shared" si="14"/>
        <v>15</v>
      </c>
      <c r="Q54">
        <f t="shared" si="14"/>
        <v>11</v>
      </c>
      <c r="R54" s="11" t="e">
        <f t="shared" si="14"/>
        <v>#N/A</v>
      </c>
      <c r="S54">
        <f t="shared" si="14"/>
        <v>16</v>
      </c>
      <c r="T54" t="e">
        <f t="shared" si="14"/>
        <v>#N/A</v>
      </c>
      <c r="U54">
        <f t="shared" si="14"/>
        <v>11</v>
      </c>
      <c r="V54">
        <f t="shared" si="14"/>
        <v>9</v>
      </c>
      <c r="W54">
        <f t="shared" si="14"/>
        <v>9</v>
      </c>
      <c r="X54">
        <f t="shared" si="14"/>
        <v>12</v>
      </c>
      <c r="Y54">
        <f t="shared" si="14"/>
        <v>15</v>
      </c>
    </row>
    <row r="55" spans="1:25" x14ac:dyDescent="0.3">
      <c r="A55" s="12"/>
      <c r="B55" s="7" t="s">
        <v>50</v>
      </c>
      <c r="C55" s="4"/>
      <c r="D55" s="4"/>
      <c r="E55" s="4"/>
      <c r="F55" s="4"/>
      <c r="G55" s="4"/>
      <c r="H55" s="4"/>
      <c r="I55" s="4"/>
      <c r="J55" s="5"/>
      <c r="K55" s="4"/>
      <c r="L55" s="4"/>
      <c r="M55" s="4"/>
      <c r="N55" s="4"/>
      <c r="O55" s="4"/>
      <c r="P55" s="4"/>
      <c r="Q55" s="4"/>
      <c r="R55" s="5"/>
      <c r="S55" s="4"/>
      <c r="T55" s="4"/>
      <c r="U55" s="4"/>
      <c r="V55" s="4"/>
      <c r="W55" s="4"/>
      <c r="X55" s="4"/>
      <c r="Y55" s="4"/>
    </row>
    <row r="56" spans="1:25" x14ac:dyDescent="0.3">
      <c r="A56" s="12"/>
      <c r="B56" s="13" t="s">
        <v>51</v>
      </c>
      <c r="C56" s="13"/>
      <c r="D56" s="13"/>
      <c r="E56" s="13"/>
      <c r="F56" s="13"/>
      <c r="G56" s="13"/>
      <c r="H56" s="13"/>
      <c r="I56" s="14"/>
      <c r="J56" s="13" t="s">
        <v>52</v>
      </c>
      <c r="K56" s="13"/>
      <c r="L56" s="13"/>
      <c r="M56" s="13"/>
      <c r="N56" s="13"/>
      <c r="O56" s="13"/>
      <c r="P56" s="13"/>
      <c r="Q56" s="14"/>
      <c r="R56" s="5"/>
      <c r="S56" s="4"/>
      <c r="T56" s="4"/>
      <c r="U56" s="4"/>
      <c r="V56" s="4"/>
      <c r="W56" s="4"/>
      <c r="X56" s="4"/>
      <c r="Y56" s="4"/>
    </row>
    <row r="57" spans="1:25" s="15" customFormat="1" x14ac:dyDescent="0.3">
      <c r="A57" s="15" t="s">
        <v>27</v>
      </c>
      <c r="B57" s="8" t="s">
        <v>4</v>
      </c>
      <c r="C57" s="8" t="s">
        <v>5</v>
      </c>
      <c r="D57" s="8" t="s">
        <v>6</v>
      </c>
      <c r="E57" s="8" t="s">
        <v>7</v>
      </c>
      <c r="F57" s="8" t="s">
        <v>8</v>
      </c>
      <c r="G57" s="8" t="s">
        <v>9</v>
      </c>
      <c r="H57" s="8" t="s">
        <v>10</v>
      </c>
      <c r="I57" s="9" t="s">
        <v>11</v>
      </c>
      <c r="J57" s="16" t="s">
        <v>28</v>
      </c>
      <c r="K57" s="17" t="s">
        <v>29</v>
      </c>
      <c r="L57" s="17" t="s">
        <v>30</v>
      </c>
      <c r="M57" s="17" t="s">
        <v>31</v>
      </c>
      <c r="N57" s="17" t="s">
        <v>32</v>
      </c>
      <c r="O57" s="17" t="s">
        <v>33</v>
      </c>
      <c r="P57" s="17" t="s">
        <v>34</v>
      </c>
      <c r="Q57" s="18" t="s">
        <v>35</v>
      </c>
      <c r="R57" s="19"/>
    </row>
    <row r="58" spans="1:25" x14ac:dyDescent="0.3">
      <c r="A58" s="8" t="str">
        <f>A4</f>
        <v>Energy</v>
      </c>
      <c r="B58">
        <f>B44+J44+R44</f>
        <v>49</v>
      </c>
      <c r="C58">
        <f t="shared" ref="C58:I68" si="15">C44+K44+S44</f>
        <v>22</v>
      </c>
      <c r="D58">
        <f t="shared" si="15"/>
        <v>45</v>
      </c>
      <c r="E58">
        <f t="shared" si="15"/>
        <v>26</v>
      </c>
      <c r="F58">
        <f t="shared" si="15"/>
        <v>34</v>
      </c>
      <c r="G58">
        <f t="shared" si="15"/>
        <v>38</v>
      </c>
      <c r="H58">
        <f t="shared" si="15"/>
        <v>20</v>
      </c>
      <c r="I58">
        <f t="shared" si="15"/>
        <v>27</v>
      </c>
      <c r="J58" s="11">
        <f>Table49[[#This Row],[mega_growth]]</f>
        <v>49</v>
      </c>
      <c r="K58">
        <f>Table49[[#This Row],[mega_value]]</f>
        <v>22</v>
      </c>
      <c r="L58">
        <f>Table49[[#This Row],[large_growth]]</f>
        <v>45</v>
      </c>
      <c r="M58">
        <f>Table49[[#This Row],[large_value]]</f>
        <v>26</v>
      </c>
      <c r="N58">
        <f>Table49[[#This Row],[mid_growth]]</f>
        <v>34</v>
      </c>
      <c r="O58">
        <f>Table49[[#This Row],[mid_value]]</f>
        <v>38</v>
      </c>
      <c r="P58">
        <f>Table49[[#This Row],[small_growth]]</f>
        <v>20</v>
      </c>
      <c r="Q58">
        <f>Table49[[#This Row],[small_value]]</f>
        <v>27</v>
      </c>
      <c r="R58" s="11"/>
    </row>
    <row r="59" spans="1:25" x14ac:dyDescent="0.3">
      <c r="A59" s="8" t="str">
        <f t="shared" ref="A59:A68" si="16">A5</f>
        <v>Materials</v>
      </c>
      <c r="B59">
        <f t="shared" ref="B59:B68" si="17">B45+J45+R45</f>
        <v>32</v>
      </c>
      <c r="C59">
        <f t="shared" si="15"/>
        <v>46</v>
      </c>
      <c r="D59">
        <f t="shared" si="15"/>
        <v>37</v>
      </c>
      <c r="E59">
        <f t="shared" si="15"/>
        <v>45</v>
      </c>
      <c r="F59">
        <f t="shared" si="15"/>
        <v>30</v>
      </c>
      <c r="G59">
        <f t="shared" si="15"/>
        <v>32</v>
      </c>
      <c r="H59">
        <f t="shared" si="15"/>
        <v>43</v>
      </c>
      <c r="I59">
        <f t="shared" si="15"/>
        <v>26</v>
      </c>
      <c r="J59" s="11">
        <f>Table49[[#This Row],[mega_growth]]</f>
        <v>32</v>
      </c>
      <c r="K59">
        <f>Table49[[#This Row],[mega_value]]</f>
        <v>46</v>
      </c>
      <c r="L59">
        <f>Table49[[#This Row],[large_growth]]</f>
        <v>37</v>
      </c>
      <c r="M59">
        <f>Table49[[#This Row],[large_value]]</f>
        <v>45</v>
      </c>
      <c r="N59">
        <f>Table49[[#This Row],[mid_growth]]</f>
        <v>30</v>
      </c>
      <c r="O59">
        <f>Table49[[#This Row],[mid_value]]</f>
        <v>32</v>
      </c>
      <c r="P59">
        <f>Table49[[#This Row],[small_growth]]</f>
        <v>43</v>
      </c>
      <c r="Q59">
        <f>Table49[[#This Row],[small_value]]</f>
        <v>26</v>
      </c>
      <c r="R59" s="11"/>
    </row>
    <row r="60" spans="1:25" x14ac:dyDescent="0.3">
      <c r="A60" s="8" t="str">
        <f t="shared" si="16"/>
        <v>Industrials</v>
      </c>
      <c r="B60">
        <f t="shared" si="17"/>
        <v>46</v>
      </c>
      <c r="C60">
        <f t="shared" si="15"/>
        <v>25</v>
      </c>
      <c r="D60">
        <f t="shared" si="15"/>
        <v>39</v>
      </c>
      <c r="E60">
        <f t="shared" si="15"/>
        <v>20</v>
      </c>
      <c r="F60">
        <f t="shared" si="15"/>
        <v>17</v>
      </c>
      <c r="G60">
        <f t="shared" si="15"/>
        <v>16</v>
      </c>
      <c r="H60">
        <f t="shared" si="15"/>
        <v>10</v>
      </c>
      <c r="I60">
        <f t="shared" si="15"/>
        <v>8</v>
      </c>
      <c r="J60" s="11">
        <f>Table49[[#This Row],[mega_growth]]</f>
        <v>46</v>
      </c>
      <c r="K60">
        <f>Table49[[#This Row],[mega_value]]</f>
        <v>25</v>
      </c>
      <c r="L60">
        <f>Table49[[#This Row],[large_growth]]</f>
        <v>39</v>
      </c>
      <c r="M60">
        <f>Table49[[#This Row],[large_value]]</f>
        <v>20</v>
      </c>
      <c r="N60">
        <f>Table49[[#This Row],[mid_growth]]</f>
        <v>17</v>
      </c>
      <c r="O60">
        <f>Table49[[#This Row],[mid_value]]</f>
        <v>16</v>
      </c>
      <c r="P60">
        <f>Table49[[#This Row],[small_growth]]</f>
        <v>10</v>
      </c>
      <c r="Q60">
        <f>Table49[[#This Row],[small_value]]</f>
        <v>8</v>
      </c>
      <c r="R60" s="11"/>
    </row>
    <row r="61" spans="1:25" x14ac:dyDescent="0.3">
      <c r="A61" s="8" t="str">
        <f t="shared" si="16"/>
        <v>Consumer Discretionary</v>
      </c>
      <c r="B61">
        <f t="shared" si="17"/>
        <v>30</v>
      </c>
      <c r="C61">
        <f t="shared" si="15"/>
        <v>41</v>
      </c>
      <c r="D61">
        <f t="shared" si="15"/>
        <v>29</v>
      </c>
      <c r="E61">
        <f t="shared" si="15"/>
        <v>37</v>
      </c>
      <c r="F61">
        <f t="shared" si="15"/>
        <v>20</v>
      </c>
      <c r="G61">
        <f t="shared" si="15"/>
        <v>22</v>
      </c>
      <c r="H61">
        <f t="shared" si="15"/>
        <v>17</v>
      </c>
      <c r="I61">
        <f t="shared" si="15"/>
        <v>19</v>
      </c>
      <c r="J61" s="11">
        <f>Table49[[#This Row],[mega_growth]]</f>
        <v>30</v>
      </c>
      <c r="K61">
        <f>Table49[[#This Row],[mega_value]]</f>
        <v>41</v>
      </c>
      <c r="L61">
        <f>Table49[[#This Row],[large_growth]]</f>
        <v>29</v>
      </c>
      <c r="M61">
        <f>Table49[[#This Row],[large_value]]</f>
        <v>37</v>
      </c>
      <c r="N61">
        <f>Table49[[#This Row],[mid_growth]]</f>
        <v>20</v>
      </c>
      <c r="O61">
        <f>Table49[[#This Row],[mid_value]]</f>
        <v>22</v>
      </c>
      <c r="P61">
        <f>Table49[[#This Row],[small_growth]]</f>
        <v>17</v>
      </c>
      <c r="Q61">
        <f>Table49[[#This Row],[small_value]]</f>
        <v>19</v>
      </c>
      <c r="R61" s="11"/>
    </row>
    <row r="62" spans="1:25" x14ac:dyDescent="0.3">
      <c r="A62" s="8" t="str">
        <f t="shared" si="16"/>
        <v>Communication Services</v>
      </c>
      <c r="B62">
        <f t="shared" si="17"/>
        <v>8</v>
      </c>
      <c r="C62">
        <f t="shared" si="15"/>
        <v>38</v>
      </c>
      <c r="D62">
        <f t="shared" si="15"/>
        <v>11</v>
      </c>
      <c r="E62">
        <f t="shared" si="15"/>
        <v>38</v>
      </c>
      <c r="F62">
        <f t="shared" si="15"/>
        <v>36</v>
      </c>
      <c r="G62">
        <f t="shared" si="15"/>
        <v>47</v>
      </c>
      <c r="H62">
        <f t="shared" si="15"/>
        <v>54</v>
      </c>
      <c r="I62">
        <f t="shared" si="15"/>
        <v>53</v>
      </c>
      <c r="J62" s="11">
        <f>Table49[[#This Row],[mega_growth]]</f>
        <v>8</v>
      </c>
      <c r="K62">
        <f>Table49[[#This Row],[mega_value]]</f>
        <v>38</v>
      </c>
      <c r="L62">
        <f>Table49[[#This Row],[large_growth]]</f>
        <v>11</v>
      </c>
      <c r="M62">
        <f>Table49[[#This Row],[large_value]]</f>
        <v>38</v>
      </c>
      <c r="N62">
        <f>Table49[[#This Row],[mid_growth]]</f>
        <v>36</v>
      </c>
      <c r="O62">
        <f>Table49[[#This Row],[mid_value]]</f>
        <v>47</v>
      </c>
      <c r="P62">
        <f>Table49[[#This Row],[small_growth]]</f>
        <v>54</v>
      </c>
      <c r="Q62">
        <f>Table49[[#This Row],[small_value]]</f>
        <v>53</v>
      </c>
      <c r="R62" s="11"/>
    </row>
    <row r="63" spans="1:25" x14ac:dyDescent="0.3">
      <c r="A63" s="8" t="str">
        <f t="shared" si="16"/>
        <v>Information Technology</v>
      </c>
      <c r="B63">
        <f t="shared" si="17"/>
        <v>13</v>
      </c>
      <c r="C63">
        <f t="shared" si="15"/>
        <v>18</v>
      </c>
      <c r="D63">
        <f t="shared" si="15"/>
        <v>10</v>
      </c>
      <c r="E63">
        <f t="shared" si="15"/>
        <v>22</v>
      </c>
      <c r="F63">
        <f t="shared" si="15"/>
        <v>29</v>
      </c>
      <c r="G63">
        <f t="shared" si="15"/>
        <v>37</v>
      </c>
      <c r="H63">
        <f t="shared" si="15"/>
        <v>17</v>
      </c>
      <c r="I63">
        <f t="shared" si="15"/>
        <v>42</v>
      </c>
      <c r="J63" s="11">
        <f>Table49[[#This Row],[mega_growth]]</f>
        <v>13</v>
      </c>
      <c r="K63">
        <f>Table49[[#This Row],[mega_value]]</f>
        <v>18</v>
      </c>
      <c r="L63">
        <f>Table49[[#This Row],[large_growth]]</f>
        <v>10</v>
      </c>
      <c r="M63">
        <f>Table49[[#This Row],[large_value]]</f>
        <v>22</v>
      </c>
      <c r="N63">
        <f>Table49[[#This Row],[mid_growth]]</f>
        <v>29</v>
      </c>
      <c r="O63">
        <f>Table49[[#This Row],[mid_value]]</f>
        <v>37</v>
      </c>
      <c r="P63">
        <f>Table49[[#This Row],[small_growth]]</f>
        <v>17</v>
      </c>
      <c r="Q63">
        <f>Table49[[#This Row],[small_value]]</f>
        <v>42</v>
      </c>
      <c r="R63" s="11"/>
    </row>
    <row r="64" spans="1:25" x14ac:dyDescent="0.3">
      <c r="A64" s="8" t="str">
        <f t="shared" si="16"/>
        <v>Financials</v>
      </c>
      <c r="B64">
        <f t="shared" si="17"/>
        <v>34</v>
      </c>
      <c r="C64">
        <f t="shared" si="15"/>
        <v>18</v>
      </c>
      <c r="D64">
        <f t="shared" si="15"/>
        <v>30</v>
      </c>
      <c r="E64">
        <f t="shared" si="15"/>
        <v>23</v>
      </c>
      <c r="F64">
        <f t="shared" si="15"/>
        <v>24</v>
      </c>
      <c r="G64">
        <f>G50+O50+W50</f>
        <v>25</v>
      </c>
      <c r="H64">
        <f t="shared" si="15"/>
        <v>34</v>
      </c>
      <c r="I64">
        <f t="shared" si="15"/>
        <v>30</v>
      </c>
      <c r="J64" s="11">
        <f>Table49[[#This Row],[mega_growth]]</f>
        <v>34</v>
      </c>
      <c r="K64">
        <f>Table49[[#This Row],[mega_value]]</f>
        <v>18</v>
      </c>
      <c r="L64">
        <f>Table49[[#This Row],[large_growth]]</f>
        <v>30</v>
      </c>
      <c r="M64">
        <f>Table49[[#This Row],[large_value]]</f>
        <v>23</v>
      </c>
      <c r="N64">
        <f>Table49[[#This Row],[mid_growth]]</f>
        <v>24</v>
      </c>
      <c r="O64">
        <f>Table49[[#This Row],[mid_value]]</f>
        <v>25</v>
      </c>
      <c r="P64">
        <f>Table49[[#This Row],[small_growth]]</f>
        <v>34</v>
      </c>
      <c r="Q64">
        <f>Table49[[#This Row],[small_value]]</f>
        <v>30</v>
      </c>
      <c r="R64" s="11"/>
    </row>
    <row r="65" spans="1:18" x14ac:dyDescent="0.3">
      <c r="A65" s="8" t="str">
        <f t="shared" si="16"/>
        <v>Real Estate</v>
      </c>
      <c r="B65">
        <f t="shared" si="17"/>
        <v>48</v>
      </c>
      <c r="C65">
        <f t="shared" si="15"/>
        <v>52</v>
      </c>
      <c r="D65">
        <f t="shared" si="15"/>
        <v>43</v>
      </c>
      <c r="E65">
        <f t="shared" si="15"/>
        <v>46</v>
      </c>
      <c r="F65">
        <f t="shared" si="15"/>
        <v>33</v>
      </c>
      <c r="G65">
        <f t="shared" si="15"/>
        <v>21</v>
      </c>
      <c r="H65">
        <f t="shared" si="15"/>
        <v>32</v>
      </c>
      <c r="I65">
        <f t="shared" si="15"/>
        <v>30</v>
      </c>
      <c r="J65" s="11">
        <f>Table49[[#This Row],[mega_growth]]</f>
        <v>48</v>
      </c>
      <c r="K65">
        <f>Table49[[#This Row],[mega_value]]</f>
        <v>52</v>
      </c>
      <c r="L65">
        <f>Table49[[#This Row],[large_growth]]</f>
        <v>43</v>
      </c>
      <c r="M65">
        <f>Table49[[#This Row],[large_value]]</f>
        <v>46</v>
      </c>
      <c r="N65">
        <f>Table49[[#This Row],[mid_growth]]</f>
        <v>33</v>
      </c>
      <c r="O65">
        <f>Table49[[#This Row],[mid_value]]</f>
        <v>21</v>
      </c>
      <c r="P65">
        <f>Table49[[#This Row],[small_growth]]</f>
        <v>32</v>
      </c>
      <c r="Q65">
        <f>Table49[[#This Row],[small_value]]</f>
        <v>30</v>
      </c>
      <c r="R65" s="11"/>
    </row>
    <row r="66" spans="1:18" x14ac:dyDescent="0.3">
      <c r="A66" s="8" t="str">
        <f t="shared" si="16"/>
        <v>Consumer Staples</v>
      </c>
      <c r="B66">
        <f t="shared" si="17"/>
        <v>37</v>
      </c>
      <c r="C66">
        <f t="shared" si="15"/>
        <v>18</v>
      </c>
      <c r="D66">
        <f t="shared" si="15"/>
        <v>43</v>
      </c>
      <c r="E66">
        <f t="shared" si="15"/>
        <v>22</v>
      </c>
      <c r="F66">
        <f t="shared" si="15"/>
        <v>53</v>
      </c>
      <c r="G66">
        <f t="shared" si="15"/>
        <v>41</v>
      </c>
      <c r="H66">
        <f t="shared" si="15"/>
        <v>29</v>
      </c>
      <c r="I66">
        <f t="shared" si="15"/>
        <v>39</v>
      </c>
      <c r="J66" s="11">
        <f>Table49[[#This Row],[mega_growth]]</f>
        <v>37</v>
      </c>
      <c r="K66">
        <f>Table49[[#This Row],[mega_value]]</f>
        <v>18</v>
      </c>
      <c r="L66">
        <f>Table49[[#This Row],[large_growth]]</f>
        <v>43</v>
      </c>
      <c r="M66">
        <f>Table49[[#This Row],[large_value]]</f>
        <v>22</v>
      </c>
      <c r="N66">
        <f>Table49[[#This Row],[mid_growth]]</f>
        <v>53</v>
      </c>
      <c r="O66">
        <f>Table49[[#This Row],[mid_value]]</f>
        <v>41</v>
      </c>
      <c r="P66">
        <f>Table49[[#This Row],[small_growth]]</f>
        <v>29</v>
      </c>
      <c r="Q66">
        <f>Table49[[#This Row],[small_value]]</f>
        <v>39</v>
      </c>
      <c r="R66" s="11"/>
    </row>
    <row r="67" spans="1:18" x14ac:dyDescent="0.3">
      <c r="A67" s="8" t="str">
        <f t="shared" si="16"/>
        <v>Health Care</v>
      </c>
      <c r="B67">
        <f t="shared" si="17"/>
        <v>21</v>
      </c>
      <c r="C67">
        <f t="shared" si="15"/>
        <v>23</v>
      </c>
      <c r="D67">
        <f t="shared" si="15"/>
        <v>21</v>
      </c>
      <c r="E67">
        <f t="shared" si="15"/>
        <v>29</v>
      </c>
      <c r="F67">
        <f t="shared" si="15"/>
        <v>30</v>
      </c>
      <c r="G67">
        <f t="shared" si="15"/>
        <v>47</v>
      </c>
      <c r="H67">
        <f t="shared" si="15"/>
        <v>34</v>
      </c>
      <c r="I67">
        <f t="shared" si="15"/>
        <v>33</v>
      </c>
      <c r="J67" s="11">
        <f>Table49[[#This Row],[mega_growth]]</f>
        <v>21</v>
      </c>
      <c r="K67">
        <f>Table49[[#This Row],[mega_value]]</f>
        <v>23</v>
      </c>
      <c r="L67">
        <f>Table49[[#This Row],[large_growth]]</f>
        <v>21</v>
      </c>
      <c r="M67">
        <f>Table49[[#This Row],[large_value]]</f>
        <v>29</v>
      </c>
      <c r="N67">
        <f>Table49[[#This Row],[mid_growth]]</f>
        <v>30</v>
      </c>
      <c r="O67">
        <f>Table49[[#This Row],[mid_value]]</f>
        <v>47</v>
      </c>
      <c r="P67">
        <f>Table49[[#This Row],[small_growth]]</f>
        <v>34</v>
      </c>
      <c r="Q67">
        <f>Table49[[#This Row],[small_value]]</f>
        <v>33</v>
      </c>
      <c r="R67" s="11"/>
    </row>
    <row r="68" spans="1:18" x14ac:dyDescent="0.3">
      <c r="A68" s="8" t="str">
        <f t="shared" si="16"/>
        <v>Utilities</v>
      </c>
      <c r="B68" t="e">
        <f t="shared" si="17"/>
        <v>#N/A</v>
      </c>
      <c r="C68">
        <f t="shared" si="15"/>
        <v>42</v>
      </c>
      <c r="D68" t="e">
        <f t="shared" si="15"/>
        <v>#N/A</v>
      </c>
      <c r="E68">
        <f t="shared" si="15"/>
        <v>29</v>
      </c>
      <c r="F68">
        <f t="shared" si="15"/>
        <v>36</v>
      </c>
      <c r="G68">
        <f t="shared" si="15"/>
        <v>18</v>
      </c>
      <c r="H68">
        <f t="shared" si="15"/>
        <v>37</v>
      </c>
      <c r="I68">
        <f t="shared" si="15"/>
        <v>35</v>
      </c>
      <c r="J68" s="11" t="e">
        <f>Table49[[#This Row],[mega_growth]]</f>
        <v>#N/A</v>
      </c>
      <c r="K68">
        <f>Table49[[#This Row],[mega_value]]</f>
        <v>42</v>
      </c>
      <c r="L68" t="e">
        <f>Table49[[#This Row],[large_growth]]</f>
        <v>#N/A</v>
      </c>
      <c r="M68">
        <f>Table49[[#This Row],[large_value]]</f>
        <v>29</v>
      </c>
      <c r="N68">
        <f>Table49[[#This Row],[mid_growth]]</f>
        <v>36</v>
      </c>
      <c r="O68">
        <f>Table49[[#This Row],[mid_value]]</f>
        <v>18</v>
      </c>
      <c r="P68">
        <f>Table49[[#This Row],[small_growth]]</f>
        <v>37</v>
      </c>
      <c r="Q68">
        <f>Table49[[#This Row],[small_value]]</f>
        <v>35</v>
      </c>
      <c r="R68" s="11"/>
    </row>
  </sheetData>
  <mergeCells count="5">
    <mergeCell ref="B1:I1"/>
    <mergeCell ref="J1:Q1"/>
    <mergeCell ref="R1:Y1"/>
    <mergeCell ref="B56:I56"/>
    <mergeCell ref="J56:Q56"/>
  </mergeCells>
  <pageMargins left="0.75" right="0.75" top="1" bottom="1" header="0.5" footer="0.5"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A746716E-3CB1-4605-A6EB-610F16F1AFCA}">
            <x14:iconSet iconSet="3Arrows" custom="1">
              <x14:cfvo type="percent">
                <xm:f>0</xm:f>
              </x14:cfvo>
              <x14:cfvo type="percentile">
                <xm:f>10</xm:f>
              </x14:cfvo>
              <x14:cfvo type="percentile">
                <xm:f>90</xm:f>
              </x14:cfvo>
              <x14:cfIcon iconSet="3Arrows" iconId="2"/>
              <x14:cfIcon iconSet="3Arrows" iconId="1"/>
              <x14:cfIcon iconSet="3Arrows" iconId="0"/>
            </x14:iconSet>
          </x14:cfRule>
          <xm:sqref>B44:I54</xm:sqref>
        </x14:conditionalFormatting>
        <x14:conditionalFormatting xmlns:xm="http://schemas.microsoft.com/office/excel/2006/main">
          <x14:cfRule type="iconSet" priority="5" id="{043A9D8A-BEF8-4152-BCCC-F22F0198F839}">
            <x14:iconSet iconSet="3Arrows" custom="1">
              <x14:cfvo type="percent">
                <xm:f>0</xm:f>
              </x14:cfvo>
              <x14:cfvo type="percentile">
                <xm:f>10</xm:f>
              </x14:cfvo>
              <x14:cfvo type="percentile">
                <xm:f>90</xm:f>
              </x14:cfvo>
              <x14:cfIcon iconSet="3Arrows" iconId="2"/>
              <x14:cfIcon iconSet="3Arrows" iconId="1"/>
              <x14:cfIcon iconSet="3Arrows" iconId="0"/>
            </x14:iconSet>
          </x14:cfRule>
          <xm:sqref>B58:I68</xm:sqref>
        </x14:conditionalFormatting>
        <x14:conditionalFormatting xmlns:xm="http://schemas.microsoft.com/office/excel/2006/main">
          <x14:cfRule type="iconSet" priority="3" id="{23083F20-FE2B-4476-B16C-FA7F3B97CF9A}">
            <x14:iconSet iconSet="3Arrows" custom="1">
              <x14:cfvo type="percent">
                <xm:f>0</xm:f>
              </x14:cfvo>
              <x14:cfvo type="percentile">
                <xm:f>10</xm:f>
              </x14:cfvo>
              <x14:cfvo type="percentile">
                <xm:f>90</xm:f>
              </x14:cfvo>
              <x14:cfIcon iconSet="3Arrows" iconId="2"/>
              <x14:cfIcon iconSet="3Arrows" iconId="1"/>
              <x14:cfIcon iconSet="3Arrows" iconId="0"/>
            </x14:iconSet>
          </x14:cfRule>
          <xm:sqref>J44:Q54</xm:sqref>
        </x14:conditionalFormatting>
        <x14:conditionalFormatting xmlns:xm="http://schemas.microsoft.com/office/excel/2006/main">
          <x14:cfRule type="iconSet" priority="1" id="{C7E107B8-FB03-4150-B311-B97CECC60C29}">
            <x14:iconSet iconSet="3Arrows" custom="1">
              <x14:cfvo type="percent">
                <xm:f>0</xm:f>
              </x14:cfvo>
              <x14:cfvo type="percentile">
                <xm:f>20</xm:f>
              </x14:cfvo>
              <x14:cfvo type="percentile">
                <xm:f>80</xm:f>
              </x14:cfvo>
              <x14:cfIcon iconSet="3Arrows" iconId="2"/>
              <x14:cfIcon iconSet="3Arrows" iconId="1"/>
              <x14:cfIcon iconSet="3Arrows" iconId="0"/>
            </x14:iconSet>
          </x14:cfRule>
          <xm:sqref>J58:Q68</xm:sqref>
        </x14:conditionalFormatting>
        <x14:conditionalFormatting xmlns:xm="http://schemas.microsoft.com/office/excel/2006/main">
          <x14:cfRule type="iconSet" priority="2" id="{4F9131EC-4192-4EC8-BA97-26E17ED9A86B}">
            <x14:iconSet iconSet="3Arrows" custom="1">
              <x14:cfvo type="percent">
                <xm:f>0</xm:f>
              </x14:cfvo>
              <x14:cfvo type="percentile">
                <xm:f>10</xm:f>
              </x14:cfvo>
              <x14:cfvo type="percentile">
                <xm:f>90</xm:f>
              </x14:cfvo>
              <x14:cfIcon iconSet="3Arrows" iconId="2"/>
              <x14:cfIcon iconSet="3Arrows" iconId="1"/>
              <x14:cfIcon iconSet="3Arrows" iconId="0"/>
            </x14:iconSet>
          </x14:cfRule>
          <xm:sqref>R44:Y54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/>
  </sheetViews>
  <sheetFormatPr defaultRowHeight="14.4" x14ac:dyDescent="0.3"/>
  <sheetData>
    <row r="1" spans="1:9" x14ac:dyDescent="0.3">
      <c r="A1" s="1"/>
      <c r="B1" s="2" t="s">
        <v>24</v>
      </c>
      <c r="C1" s="2"/>
      <c r="D1" s="2"/>
      <c r="E1" s="2"/>
      <c r="F1" s="2"/>
      <c r="G1" s="2"/>
      <c r="H1" s="2"/>
      <c r="I1" s="2"/>
    </row>
    <row r="2" spans="1:9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">
      <c r="A3" s="1" t="s">
        <v>12</v>
      </c>
    </row>
    <row r="4" spans="1:9" x14ac:dyDescent="0.3">
      <c r="A4" s="1" t="s">
        <v>13</v>
      </c>
      <c r="B4">
        <v>2</v>
      </c>
      <c r="C4">
        <v>11</v>
      </c>
      <c r="D4">
        <v>10</v>
      </c>
      <c r="E4">
        <v>16</v>
      </c>
      <c r="F4">
        <v>9</v>
      </c>
      <c r="G4">
        <v>5</v>
      </c>
      <c r="H4">
        <v>33</v>
      </c>
      <c r="I4">
        <v>33</v>
      </c>
    </row>
    <row r="5" spans="1:9" x14ac:dyDescent="0.3">
      <c r="A5" s="1" t="s">
        <v>14</v>
      </c>
      <c r="B5">
        <v>3</v>
      </c>
      <c r="C5">
        <v>5</v>
      </c>
      <c r="D5">
        <v>6</v>
      </c>
      <c r="E5">
        <v>23</v>
      </c>
      <c r="F5">
        <v>4</v>
      </c>
      <c r="G5">
        <v>19</v>
      </c>
      <c r="H5">
        <v>16</v>
      </c>
      <c r="I5">
        <v>52</v>
      </c>
    </row>
    <row r="6" spans="1:9" x14ac:dyDescent="0.3">
      <c r="A6" s="1" t="s">
        <v>15</v>
      </c>
      <c r="B6">
        <v>4</v>
      </c>
      <c r="C6">
        <v>25</v>
      </c>
      <c r="D6">
        <v>22</v>
      </c>
      <c r="E6">
        <v>50</v>
      </c>
      <c r="F6">
        <v>23</v>
      </c>
      <c r="G6">
        <v>27</v>
      </c>
      <c r="H6">
        <v>98</v>
      </c>
      <c r="I6">
        <v>165</v>
      </c>
    </row>
    <row r="7" spans="1:9" x14ac:dyDescent="0.3">
      <c r="A7" s="1" t="s">
        <v>16</v>
      </c>
      <c r="B7">
        <v>17</v>
      </c>
      <c r="C7">
        <v>4</v>
      </c>
      <c r="D7">
        <v>29</v>
      </c>
      <c r="E7">
        <v>23</v>
      </c>
      <c r="F7">
        <v>17</v>
      </c>
      <c r="G7">
        <v>15</v>
      </c>
      <c r="H7">
        <v>83</v>
      </c>
      <c r="I7">
        <v>107</v>
      </c>
    </row>
    <row r="8" spans="1:9" x14ac:dyDescent="0.3">
      <c r="A8" s="1" t="s">
        <v>17</v>
      </c>
      <c r="B8">
        <v>7</v>
      </c>
      <c r="C8">
        <v>5</v>
      </c>
      <c r="D8">
        <v>18</v>
      </c>
      <c r="E8">
        <v>18</v>
      </c>
      <c r="F8">
        <v>11</v>
      </c>
      <c r="G8">
        <v>13</v>
      </c>
      <c r="H8">
        <v>34</v>
      </c>
      <c r="I8">
        <v>34</v>
      </c>
    </row>
    <row r="9" spans="1:9" x14ac:dyDescent="0.3">
      <c r="A9" s="1" t="s">
        <v>18</v>
      </c>
      <c r="B9">
        <v>22</v>
      </c>
      <c r="C9">
        <v>12</v>
      </c>
      <c r="D9">
        <v>56</v>
      </c>
      <c r="E9">
        <v>27</v>
      </c>
      <c r="F9">
        <v>38</v>
      </c>
      <c r="G9">
        <v>13</v>
      </c>
      <c r="H9">
        <v>129</v>
      </c>
      <c r="I9">
        <v>55</v>
      </c>
    </row>
    <row r="10" spans="1:9" x14ac:dyDescent="0.3">
      <c r="A10" s="1" t="s">
        <v>19</v>
      </c>
      <c r="B10">
        <v>8</v>
      </c>
      <c r="C10">
        <v>29</v>
      </c>
      <c r="D10">
        <v>18</v>
      </c>
      <c r="E10">
        <v>64</v>
      </c>
      <c r="F10">
        <v>12</v>
      </c>
      <c r="G10">
        <v>35</v>
      </c>
      <c r="H10">
        <v>44</v>
      </c>
      <c r="I10">
        <v>189</v>
      </c>
    </row>
    <row r="11" spans="1:9" x14ac:dyDescent="0.3">
      <c r="A11" s="1" t="s">
        <v>20</v>
      </c>
      <c r="B11">
        <v>3</v>
      </c>
      <c r="C11">
        <v>3</v>
      </c>
      <c r="D11">
        <v>12</v>
      </c>
      <c r="E11">
        <v>26</v>
      </c>
      <c r="F11">
        <v>10</v>
      </c>
      <c r="G11">
        <v>18</v>
      </c>
      <c r="H11">
        <v>29</v>
      </c>
      <c r="I11">
        <v>81</v>
      </c>
    </row>
    <row r="12" spans="1:9" x14ac:dyDescent="0.3">
      <c r="A12" s="1" t="s">
        <v>21</v>
      </c>
      <c r="B12">
        <v>4</v>
      </c>
      <c r="C12">
        <v>17</v>
      </c>
      <c r="D12">
        <v>9</v>
      </c>
      <c r="E12">
        <v>30</v>
      </c>
      <c r="F12">
        <v>5</v>
      </c>
      <c r="G12">
        <v>15</v>
      </c>
      <c r="H12">
        <v>23</v>
      </c>
      <c r="I12">
        <v>37</v>
      </c>
    </row>
    <row r="13" spans="1:9" x14ac:dyDescent="0.3">
      <c r="A13" s="1" t="s">
        <v>22</v>
      </c>
      <c r="B13">
        <v>12</v>
      </c>
      <c r="C13">
        <v>22</v>
      </c>
      <c r="D13">
        <v>26</v>
      </c>
      <c r="E13">
        <v>40</v>
      </c>
      <c r="F13">
        <v>19</v>
      </c>
      <c r="G13">
        <v>18</v>
      </c>
      <c r="H13">
        <v>130</v>
      </c>
      <c r="I13">
        <v>57</v>
      </c>
    </row>
    <row r="14" spans="1:9" x14ac:dyDescent="0.3">
      <c r="A14" s="1" t="s">
        <v>23</v>
      </c>
      <c r="C14">
        <v>7</v>
      </c>
      <c r="E14">
        <v>29</v>
      </c>
      <c r="F14">
        <v>1</v>
      </c>
      <c r="G14">
        <v>22</v>
      </c>
      <c r="H14">
        <v>4</v>
      </c>
      <c r="I14">
        <v>25</v>
      </c>
    </row>
  </sheetData>
  <mergeCells count="1">
    <mergeCell ref="B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EW</vt:lpstr>
      <vt:lpstr>VW</vt:lpstr>
      <vt:lpstr>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Longhao Desktop</cp:lastModifiedBy>
  <dcterms:created xsi:type="dcterms:W3CDTF">2024-03-29T18:57:48Z</dcterms:created>
  <dcterms:modified xsi:type="dcterms:W3CDTF">2024-05-03T19:43:48Z</dcterms:modified>
</cp:coreProperties>
</file>